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P:\#住民制度課G\3市町村課\F所管事務\F010広域連携・共同処理\080共同処理の状況調\2021（R3）\12_公表\04_報道発表資料投げ込み\投げ込み資料\"/>
    </mc:Choice>
  </mc:AlternateContent>
  <xr:revisionPtr revIDLastSave="0" documentId="13_ncr:1_{183392BB-1494-4018-93FD-DBB8AEC2A883}" xr6:coauthVersionLast="36" xr6:coauthVersionMax="36" xr10:uidLastSave="{00000000-0000-0000-0000-000000000000}"/>
  <bookViews>
    <workbookView xWindow="0" yWindow="0" windowWidth="19200" windowHeight="7620" firstSheet="12" activeTab="34" xr2:uid="{BC09BA15-855B-4030-8309-152BCBDF1037}"/>
  </bookViews>
  <sheets>
    <sheet name="表紙" sheetId="1" r:id="rId1"/>
    <sheet name="調査目的・概要" sheetId="2" r:id="rId2"/>
    <sheet name="目次" sheetId="35" r:id="rId3"/>
    <sheet name="1" sheetId="3" r:id="rId4"/>
    <sheet name="2" sheetId="5" r:id="rId5"/>
    <sheet name="3" sheetId="6" r:id="rId6"/>
    <sheet name="3-2" sheetId="7" r:id="rId7"/>
    <sheet name="４" sheetId="4" r:id="rId8"/>
    <sheet name="5" sheetId="8" r:id="rId9"/>
    <sheet name="6" sheetId="9" r:id="rId10"/>
    <sheet name="6-2" sheetId="10" r:id="rId11"/>
    <sheet name="7" sheetId="11" r:id="rId12"/>
    <sheet name="8" sheetId="12" r:id="rId13"/>
    <sheet name="9" sheetId="13" r:id="rId14"/>
    <sheet name="10" sheetId="14" r:id="rId15"/>
    <sheet name="11" sheetId="15" r:id="rId16"/>
    <sheet name="12" sheetId="16" r:id="rId17"/>
    <sheet name="13" sheetId="17" r:id="rId18"/>
    <sheet name="14" sheetId="32" r:id="rId19"/>
    <sheet name="15" sheetId="24" r:id="rId20"/>
    <sheet name="16" sheetId="25" r:id="rId21"/>
    <sheet name="17" sheetId="26" r:id="rId22"/>
    <sheet name="18" sheetId="34" r:id="rId23"/>
    <sheet name="19" sheetId="18" r:id="rId24"/>
    <sheet name="20" sheetId="19" r:id="rId25"/>
    <sheet name="21" sheetId="20" r:id="rId26"/>
    <sheet name="22" sheetId="21" r:id="rId27"/>
    <sheet name="23" sheetId="22" r:id="rId28"/>
    <sheet name="24" sheetId="23" r:id="rId29"/>
    <sheet name="25,26" sheetId="27" r:id="rId30"/>
    <sheet name="27" sheetId="28" r:id="rId31"/>
    <sheet name="28" sheetId="29" r:id="rId32"/>
    <sheet name="29" sheetId="30" r:id="rId33"/>
    <sheet name="30" sheetId="31" r:id="rId34"/>
    <sheet name="31" sheetId="33" r:id="rId35"/>
  </sheets>
  <externalReferences>
    <externalReference r:id="rId36"/>
    <externalReference r:id="rId37"/>
  </externalReferences>
  <definedNames>
    <definedName name="_xlnm._FilterDatabase" localSheetId="17" hidden="1">'13'!$A$3:$GM$55</definedName>
    <definedName name="_xlnm._FilterDatabase" localSheetId="18" hidden="1">'14'!$A$1:$P$210</definedName>
    <definedName name="_xlnm._FilterDatabase" localSheetId="22" hidden="1">'18'!$A$3:$E$171</definedName>
    <definedName name="_xlnm._FilterDatabase" localSheetId="5" hidden="1">'3'!$A$6:$W$117</definedName>
    <definedName name="_xlnm._FilterDatabase" localSheetId="11" hidden="1">'7'!$A$4:$K$4</definedName>
    <definedName name="Data" localSheetId="3">'[1]Ⅶ役所(役場)案内図'!#REF!</definedName>
    <definedName name="Data" localSheetId="14">'[1]Ⅶ役所(役場)案内図'!#REF!</definedName>
    <definedName name="Data" localSheetId="15">'[1]Ⅶ役所(役場)案内図'!#REF!</definedName>
    <definedName name="Data" localSheetId="16">'[1]Ⅶ役所(役場)案内図'!#REF!</definedName>
    <definedName name="Data" localSheetId="17">'[1]Ⅶ役所(役場)案内図'!#REF!</definedName>
    <definedName name="Data" localSheetId="18">'[1]Ⅶ役所(役場)案内図'!#REF!</definedName>
    <definedName name="Data" localSheetId="19">'[1]Ⅶ役所(役場)案内図'!#REF!</definedName>
    <definedName name="Data" localSheetId="20">'[1]Ⅶ役所(役場)案内図'!#REF!</definedName>
    <definedName name="Data" localSheetId="21">'[1]Ⅶ役所(役場)案内図'!#REF!</definedName>
    <definedName name="Data" localSheetId="22">'[1]Ⅶ役所(役場)案内図'!#REF!</definedName>
    <definedName name="Data" localSheetId="23">'[1]Ⅶ役所(役場)案内図'!#REF!</definedName>
    <definedName name="Data" localSheetId="4">'[1]Ⅶ役所(役場)案内図'!#REF!</definedName>
    <definedName name="Data" localSheetId="24">'[1]Ⅶ役所(役場)案内図'!#REF!</definedName>
    <definedName name="Data" localSheetId="25">'[1]Ⅶ役所(役場)案内図'!#REF!</definedName>
    <definedName name="Data" localSheetId="26">'[1]Ⅶ役所(役場)案内図'!#REF!</definedName>
    <definedName name="Data" localSheetId="27">'[1]Ⅶ役所(役場)案内図'!#REF!</definedName>
    <definedName name="Data" localSheetId="28">'[1]Ⅶ役所(役場)案内図'!#REF!</definedName>
    <definedName name="Data" localSheetId="29">'[1]Ⅶ役所(役場)案内図'!#REF!</definedName>
    <definedName name="Data" localSheetId="30">'[1]Ⅶ役所(役場)案内図'!#REF!</definedName>
    <definedName name="Data" localSheetId="31">'[1]Ⅶ役所(役場)案内図'!#REF!</definedName>
    <definedName name="Data" localSheetId="32">'[1]Ⅶ役所(役場)案内図'!#REF!</definedName>
    <definedName name="Data" localSheetId="5">'[1]Ⅶ役所(役場)案内図'!#REF!</definedName>
    <definedName name="Data" localSheetId="33">'[1]Ⅶ役所(役場)案内図'!#REF!</definedName>
    <definedName name="Data" localSheetId="6">'[1]Ⅶ役所(役場)案内図'!#REF!</definedName>
    <definedName name="Data" localSheetId="7">'[1]Ⅶ役所(役場)案内図'!#REF!</definedName>
    <definedName name="Data" localSheetId="8">'[1]Ⅶ役所(役場)案内図'!#REF!</definedName>
    <definedName name="Data" localSheetId="9">'[1]Ⅶ役所(役場)案内図'!#REF!</definedName>
    <definedName name="Data" localSheetId="10">'[1]Ⅶ役所(役場)案内図'!#REF!</definedName>
    <definedName name="Data" localSheetId="11">'[1]Ⅶ役所(役場)案内図'!#REF!</definedName>
    <definedName name="Data" localSheetId="12">'[1]Ⅶ役所(役場)案内図'!#REF!</definedName>
    <definedName name="Data" localSheetId="13">'[1]Ⅶ役所(役場)案内図'!#REF!</definedName>
    <definedName name="Data" localSheetId="1">'[1]Ⅶ役所(役場)案内図'!#REF!</definedName>
    <definedName name="Data" localSheetId="2">'[1]Ⅶ役所(役場)案内図'!#REF!</definedName>
    <definedName name="Data">'[1]Ⅶ役所(役場)案内図'!#REF!</definedName>
    <definedName name="DATA2" localSheetId="3">'[1]Ⅶ役所(役場)案内図'!#REF!</definedName>
    <definedName name="DATA2" localSheetId="14">'[1]Ⅶ役所(役場)案内図'!#REF!</definedName>
    <definedName name="DATA2" localSheetId="15">'[1]Ⅶ役所(役場)案内図'!#REF!</definedName>
    <definedName name="DATA2" localSheetId="16">'[1]Ⅶ役所(役場)案内図'!#REF!</definedName>
    <definedName name="DATA2" localSheetId="17">'[1]Ⅶ役所(役場)案内図'!#REF!</definedName>
    <definedName name="DATA2" localSheetId="18">'[1]Ⅶ役所(役場)案内図'!#REF!</definedName>
    <definedName name="DATA2" localSheetId="19">'[1]Ⅶ役所(役場)案内図'!#REF!</definedName>
    <definedName name="DATA2" localSheetId="20">'[1]Ⅶ役所(役場)案内図'!#REF!</definedName>
    <definedName name="DATA2" localSheetId="21">'[1]Ⅶ役所(役場)案内図'!#REF!</definedName>
    <definedName name="DATA2" localSheetId="22">'[1]Ⅶ役所(役場)案内図'!#REF!</definedName>
    <definedName name="DATA2" localSheetId="23">'[1]Ⅶ役所(役場)案内図'!#REF!</definedName>
    <definedName name="DATA2" localSheetId="4">'[1]Ⅶ役所(役場)案内図'!#REF!</definedName>
    <definedName name="DATA2" localSheetId="24">'[1]Ⅶ役所(役場)案内図'!#REF!</definedName>
    <definedName name="DATA2" localSheetId="25">'[1]Ⅶ役所(役場)案内図'!#REF!</definedName>
    <definedName name="DATA2" localSheetId="26">'[1]Ⅶ役所(役場)案内図'!#REF!</definedName>
    <definedName name="DATA2" localSheetId="27">'[1]Ⅶ役所(役場)案内図'!#REF!</definedName>
    <definedName name="DATA2" localSheetId="28">'[1]Ⅶ役所(役場)案内図'!#REF!</definedName>
    <definedName name="DATA2" localSheetId="29">'[1]Ⅶ役所(役場)案内図'!#REF!</definedName>
    <definedName name="DATA2" localSheetId="30">'[1]Ⅶ役所(役場)案内図'!#REF!</definedName>
    <definedName name="DATA2" localSheetId="31">'[1]Ⅶ役所(役場)案内図'!#REF!</definedName>
    <definedName name="DATA2" localSheetId="32">'[1]Ⅶ役所(役場)案内図'!#REF!</definedName>
    <definedName name="DATA2" localSheetId="5">'[1]Ⅶ役所(役場)案内図'!#REF!</definedName>
    <definedName name="DATA2" localSheetId="33">'[1]Ⅶ役所(役場)案内図'!#REF!</definedName>
    <definedName name="DATA2" localSheetId="6">'[1]Ⅶ役所(役場)案内図'!#REF!</definedName>
    <definedName name="DATA2" localSheetId="7">'[1]Ⅶ役所(役場)案内図'!#REF!</definedName>
    <definedName name="DATA2" localSheetId="8">'[1]Ⅶ役所(役場)案内図'!#REF!</definedName>
    <definedName name="DATA2" localSheetId="9">'[1]Ⅶ役所(役場)案内図'!#REF!</definedName>
    <definedName name="DATA2" localSheetId="10">'[1]Ⅶ役所(役場)案内図'!#REF!</definedName>
    <definedName name="DATA2" localSheetId="11">'[1]Ⅶ役所(役場)案内図'!#REF!</definedName>
    <definedName name="DATA2" localSheetId="12">'[1]Ⅶ役所(役場)案内図'!#REF!</definedName>
    <definedName name="DATA2" localSheetId="13">'[1]Ⅶ役所(役場)案内図'!#REF!</definedName>
    <definedName name="DATA2" localSheetId="1">'[1]Ⅶ役所(役場)案内図'!#REF!</definedName>
    <definedName name="DATA2" localSheetId="2">'[1]Ⅶ役所(役場)案内図'!#REF!</definedName>
    <definedName name="DATA2">'[1]Ⅶ役所(役場)案内図'!#REF!</definedName>
    <definedName name="DataEnd" localSheetId="3">'[1]Ⅶ役所(役場)案内図'!#REF!</definedName>
    <definedName name="DataEnd" localSheetId="14">'[1]Ⅶ役所(役場)案内図'!#REF!</definedName>
    <definedName name="DataEnd" localSheetId="15">'[1]Ⅶ役所(役場)案内図'!#REF!</definedName>
    <definedName name="DataEnd" localSheetId="16">'[1]Ⅶ役所(役場)案内図'!#REF!</definedName>
    <definedName name="DataEnd" localSheetId="17">'[1]Ⅶ役所(役場)案内図'!#REF!</definedName>
    <definedName name="DataEnd" localSheetId="18">'[1]Ⅶ役所(役場)案内図'!#REF!</definedName>
    <definedName name="DataEnd" localSheetId="19">'[1]Ⅶ役所(役場)案内図'!#REF!</definedName>
    <definedName name="DataEnd" localSheetId="20">'[1]Ⅶ役所(役場)案内図'!#REF!</definedName>
    <definedName name="DataEnd" localSheetId="21">'[1]Ⅶ役所(役場)案内図'!#REF!</definedName>
    <definedName name="DataEnd" localSheetId="22">'[1]Ⅶ役所(役場)案内図'!#REF!</definedName>
    <definedName name="DataEnd" localSheetId="23">'[1]Ⅶ役所(役場)案内図'!#REF!</definedName>
    <definedName name="DataEnd" localSheetId="4">'[1]Ⅶ役所(役場)案内図'!#REF!</definedName>
    <definedName name="DataEnd" localSheetId="24">'[1]Ⅶ役所(役場)案内図'!#REF!</definedName>
    <definedName name="DataEnd" localSheetId="25">'[1]Ⅶ役所(役場)案内図'!#REF!</definedName>
    <definedName name="DataEnd" localSheetId="26">'[1]Ⅶ役所(役場)案内図'!#REF!</definedName>
    <definedName name="DataEnd" localSheetId="27">'[1]Ⅶ役所(役場)案内図'!#REF!</definedName>
    <definedName name="DataEnd" localSheetId="28">'[1]Ⅶ役所(役場)案内図'!#REF!</definedName>
    <definedName name="DataEnd" localSheetId="29">'[1]Ⅶ役所(役場)案内図'!#REF!</definedName>
    <definedName name="DataEnd" localSheetId="30">'[1]Ⅶ役所(役場)案内図'!#REF!</definedName>
    <definedName name="DataEnd" localSheetId="31">'[1]Ⅶ役所(役場)案内図'!#REF!</definedName>
    <definedName name="DataEnd" localSheetId="32">'[1]Ⅶ役所(役場)案内図'!#REF!</definedName>
    <definedName name="DataEnd" localSheetId="5">'[1]Ⅶ役所(役場)案内図'!#REF!</definedName>
    <definedName name="DataEnd" localSheetId="33">'[1]Ⅶ役所(役場)案内図'!#REF!</definedName>
    <definedName name="DataEnd" localSheetId="6">'[1]Ⅶ役所(役場)案内図'!#REF!</definedName>
    <definedName name="DataEnd" localSheetId="7">'[1]Ⅶ役所(役場)案内図'!#REF!</definedName>
    <definedName name="DataEnd" localSheetId="8">'[1]Ⅶ役所(役場)案内図'!#REF!</definedName>
    <definedName name="DataEnd" localSheetId="9">'[1]Ⅶ役所(役場)案内図'!#REF!</definedName>
    <definedName name="DataEnd" localSheetId="10">'[1]Ⅶ役所(役場)案内図'!#REF!</definedName>
    <definedName name="DataEnd" localSheetId="11">'[1]Ⅶ役所(役場)案内図'!#REF!</definedName>
    <definedName name="DataEnd" localSheetId="12">'[1]Ⅶ役所(役場)案内図'!#REF!</definedName>
    <definedName name="DataEnd" localSheetId="13">'[1]Ⅶ役所(役場)案内図'!#REF!</definedName>
    <definedName name="DataEnd" localSheetId="1">'[1]Ⅶ役所(役場)案内図'!#REF!</definedName>
    <definedName name="DataEnd" localSheetId="2">'[1]Ⅶ役所(役場)案内図'!#REF!</definedName>
    <definedName name="DataEnd">'[1]Ⅶ役所(役場)案内図'!#REF!</definedName>
    <definedName name="g">'[1]Ⅶ役所(役場)案内図'!#REF!</definedName>
    <definedName name="ｈ">'[1]Ⅶ役所(役場)案内図'!#REF!</definedName>
    <definedName name="HyousokuEnd" localSheetId="3">'[1]Ⅶ役所(役場)案内図'!#REF!</definedName>
    <definedName name="HyousokuEnd" localSheetId="14">'[1]Ⅶ役所(役場)案内図'!#REF!</definedName>
    <definedName name="HyousokuEnd" localSheetId="15">'[1]Ⅶ役所(役場)案内図'!#REF!</definedName>
    <definedName name="HyousokuEnd" localSheetId="16">'[1]Ⅶ役所(役場)案内図'!#REF!</definedName>
    <definedName name="HyousokuEnd" localSheetId="17">'[1]Ⅶ役所(役場)案内図'!#REF!</definedName>
    <definedName name="HyousokuEnd" localSheetId="18">'[1]Ⅶ役所(役場)案内図'!#REF!</definedName>
    <definedName name="HyousokuEnd" localSheetId="19">'[1]Ⅶ役所(役場)案内図'!#REF!</definedName>
    <definedName name="HyousokuEnd" localSheetId="20">'[1]Ⅶ役所(役場)案内図'!#REF!</definedName>
    <definedName name="HyousokuEnd" localSheetId="21">'[1]Ⅶ役所(役場)案内図'!#REF!</definedName>
    <definedName name="HyousokuEnd" localSheetId="22">'[1]Ⅶ役所(役場)案内図'!#REF!</definedName>
    <definedName name="HyousokuEnd" localSheetId="23">'[1]Ⅶ役所(役場)案内図'!#REF!</definedName>
    <definedName name="HyousokuEnd" localSheetId="4">'[1]Ⅶ役所(役場)案内図'!#REF!</definedName>
    <definedName name="HyousokuEnd" localSheetId="24">'[1]Ⅶ役所(役場)案内図'!#REF!</definedName>
    <definedName name="HyousokuEnd" localSheetId="25">'[1]Ⅶ役所(役場)案内図'!#REF!</definedName>
    <definedName name="HyousokuEnd" localSheetId="26">'[1]Ⅶ役所(役場)案内図'!#REF!</definedName>
    <definedName name="HyousokuEnd" localSheetId="27">'[1]Ⅶ役所(役場)案内図'!#REF!</definedName>
    <definedName name="HyousokuEnd" localSheetId="28">'[1]Ⅶ役所(役場)案内図'!#REF!</definedName>
    <definedName name="HyousokuEnd" localSheetId="29">'[1]Ⅶ役所(役場)案内図'!#REF!</definedName>
    <definedName name="HyousokuEnd" localSheetId="30">'[1]Ⅶ役所(役場)案内図'!#REF!</definedName>
    <definedName name="HyousokuEnd" localSheetId="31">'[1]Ⅶ役所(役場)案内図'!#REF!</definedName>
    <definedName name="HyousokuEnd" localSheetId="32">'[1]Ⅶ役所(役場)案内図'!#REF!</definedName>
    <definedName name="HyousokuEnd" localSheetId="5">'[1]Ⅶ役所(役場)案内図'!#REF!</definedName>
    <definedName name="HyousokuEnd" localSheetId="33">'[1]Ⅶ役所(役場)案内図'!#REF!</definedName>
    <definedName name="HyousokuEnd" localSheetId="6">'[1]Ⅶ役所(役場)案内図'!#REF!</definedName>
    <definedName name="HyousokuEnd" localSheetId="7">'[1]Ⅶ役所(役場)案内図'!#REF!</definedName>
    <definedName name="HyousokuEnd" localSheetId="8">'[1]Ⅶ役所(役場)案内図'!#REF!</definedName>
    <definedName name="HyousokuEnd" localSheetId="9">'[1]Ⅶ役所(役場)案内図'!#REF!</definedName>
    <definedName name="HyousokuEnd" localSheetId="10">'[1]Ⅶ役所(役場)案内図'!#REF!</definedName>
    <definedName name="HyousokuEnd" localSheetId="11">'[1]Ⅶ役所(役場)案内図'!#REF!</definedName>
    <definedName name="HyousokuEnd" localSheetId="12">'[1]Ⅶ役所(役場)案内図'!#REF!</definedName>
    <definedName name="HyousokuEnd" localSheetId="13">'[1]Ⅶ役所(役場)案内図'!#REF!</definedName>
    <definedName name="HyousokuEnd" localSheetId="1">'[1]Ⅶ役所(役場)案内図'!#REF!</definedName>
    <definedName name="HyousokuEnd" localSheetId="2">'[1]Ⅶ役所(役場)案内図'!#REF!</definedName>
    <definedName name="HyousokuEnd">'[1]Ⅶ役所(役場)案内図'!#REF!</definedName>
    <definedName name="JI" localSheetId="3">'[1]Ⅶ役所(役場)案内図'!#REF!</definedName>
    <definedName name="JI" localSheetId="14">'[1]Ⅶ役所(役場)案内図'!#REF!</definedName>
    <definedName name="JI" localSheetId="15">'[1]Ⅶ役所(役場)案内図'!#REF!</definedName>
    <definedName name="JI" localSheetId="16">'[1]Ⅶ役所(役場)案内図'!#REF!</definedName>
    <definedName name="JI" localSheetId="17">'[1]Ⅶ役所(役場)案内図'!#REF!</definedName>
    <definedName name="JI" localSheetId="18">'[1]Ⅶ役所(役場)案内図'!#REF!</definedName>
    <definedName name="JI" localSheetId="19">'[1]Ⅶ役所(役場)案内図'!#REF!</definedName>
    <definedName name="JI" localSheetId="20">'[1]Ⅶ役所(役場)案内図'!#REF!</definedName>
    <definedName name="JI" localSheetId="21">'[1]Ⅶ役所(役場)案内図'!#REF!</definedName>
    <definedName name="JI" localSheetId="22">'[1]Ⅶ役所(役場)案内図'!#REF!</definedName>
    <definedName name="JI" localSheetId="23">'[1]Ⅶ役所(役場)案内図'!#REF!</definedName>
    <definedName name="JI" localSheetId="4">'[1]Ⅶ役所(役場)案内図'!#REF!</definedName>
    <definedName name="JI" localSheetId="24">'[1]Ⅶ役所(役場)案内図'!#REF!</definedName>
    <definedName name="JI" localSheetId="25">'[1]Ⅶ役所(役場)案内図'!#REF!</definedName>
    <definedName name="JI" localSheetId="26">'[1]Ⅶ役所(役場)案内図'!#REF!</definedName>
    <definedName name="JI" localSheetId="27">'[1]Ⅶ役所(役場)案内図'!#REF!</definedName>
    <definedName name="JI" localSheetId="28">'[1]Ⅶ役所(役場)案内図'!#REF!</definedName>
    <definedName name="JI" localSheetId="29">'[1]Ⅶ役所(役場)案内図'!#REF!</definedName>
    <definedName name="JI" localSheetId="30">'[1]Ⅶ役所(役場)案内図'!#REF!</definedName>
    <definedName name="JI" localSheetId="31">'[1]Ⅶ役所(役場)案内図'!#REF!</definedName>
    <definedName name="JI" localSheetId="32">'[1]Ⅶ役所(役場)案内図'!#REF!</definedName>
    <definedName name="JI" localSheetId="5">'[1]Ⅶ役所(役場)案内図'!#REF!</definedName>
    <definedName name="JI" localSheetId="33">'[1]Ⅶ役所(役場)案内図'!#REF!</definedName>
    <definedName name="JI" localSheetId="6">'[1]Ⅶ役所(役場)案内図'!#REF!</definedName>
    <definedName name="JI" localSheetId="7">'[1]Ⅶ役所(役場)案内図'!#REF!</definedName>
    <definedName name="JI" localSheetId="8">'[1]Ⅶ役所(役場)案内図'!#REF!</definedName>
    <definedName name="JI" localSheetId="9">'[1]Ⅶ役所(役場)案内図'!#REF!</definedName>
    <definedName name="JI" localSheetId="10">'[1]Ⅶ役所(役場)案内図'!#REF!</definedName>
    <definedName name="JI" localSheetId="11">'[1]Ⅶ役所(役場)案内図'!#REF!</definedName>
    <definedName name="JI" localSheetId="12">'[1]Ⅶ役所(役場)案内図'!#REF!</definedName>
    <definedName name="JI" localSheetId="13">'[1]Ⅶ役所(役場)案内図'!#REF!</definedName>
    <definedName name="JI" localSheetId="1">'[1]Ⅶ役所(役場)案内図'!#REF!</definedName>
    <definedName name="JI" localSheetId="2">'[1]Ⅶ役所(役場)案内図'!#REF!</definedName>
    <definedName name="JI">'[1]Ⅶ役所(役場)案内図'!#REF!</definedName>
    <definedName name="JIJI" localSheetId="3">'[1]Ⅶ役所(役場)案内図'!#REF!</definedName>
    <definedName name="JIJI" localSheetId="18">'[1]Ⅶ役所(役場)案内図'!#REF!</definedName>
    <definedName name="JIJI" localSheetId="6">'[1]Ⅶ役所(役場)案内図'!#REF!</definedName>
    <definedName name="JIJI" localSheetId="7">'[1]Ⅶ役所(役場)案内図'!#REF!</definedName>
    <definedName name="JIJI" localSheetId="9">'[1]Ⅶ役所(役場)案内図'!#REF!</definedName>
    <definedName name="JIJI" localSheetId="10">'[1]Ⅶ役所(役場)案内図'!#REF!</definedName>
    <definedName name="JIJI" localSheetId="11">'[1]Ⅶ役所(役場)案内図'!#REF!</definedName>
    <definedName name="JIJI" localSheetId="12">'[1]Ⅶ役所(役場)案内図'!#REF!</definedName>
    <definedName name="JIJI" localSheetId="2">'[1]Ⅶ役所(役場)案内図'!#REF!</definedName>
    <definedName name="JIJI">'[1]Ⅶ役所(役場)案内図'!#REF!</definedName>
    <definedName name="ＪＩＪＩＩＪＩＩＪＩ" localSheetId="3">'[1]Ⅶ役所(役場)案内図'!#REF!</definedName>
    <definedName name="ＪＩＪＩＩＪＩＩＪＩ" localSheetId="18">'[1]Ⅶ役所(役場)案内図'!#REF!</definedName>
    <definedName name="ＪＩＪＩＩＪＩＩＪＩ" localSheetId="6">'[1]Ⅶ役所(役場)案内図'!#REF!</definedName>
    <definedName name="ＪＩＪＩＩＪＩＩＪＩ" localSheetId="7">'[1]Ⅶ役所(役場)案内図'!#REF!</definedName>
    <definedName name="ＪＩＪＩＩＪＩＩＪＩ" localSheetId="9">'[1]Ⅶ役所(役場)案内図'!#REF!</definedName>
    <definedName name="ＪＩＪＩＩＪＩＩＪＩ" localSheetId="10">'[1]Ⅶ役所(役場)案内図'!#REF!</definedName>
    <definedName name="ＪＩＪＩＩＪＩＩＪＩ" localSheetId="11">'[1]Ⅶ役所(役場)案内図'!#REF!</definedName>
    <definedName name="ＪＩＪＩＩＪＩＩＪＩ" localSheetId="12">'[1]Ⅶ役所(役場)案内図'!#REF!</definedName>
    <definedName name="ＪＩＪＩＩＪＩＩＪＩ" localSheetId="2">'[1]Ⅶ役所(役場)案内図'!#REF!</definedName>
    <definedName name="ＪＩＪＩＩＪＩＩＪＩ">'[1]Ⅶ役所(役場)案内図'!#REF!</definedName>
    <definedName name="JIJIIJIJI" localSheetId="3">'[1]Ⅶ役所(役場)案内図'!#REF!</definedName>
    <definedName name="JIJIIJIJI" localSheetId="18">'[1]Ⅶ役所(役場)案内図'!#REF!</definedName>
    <definedName name="JIJIIJIJI" localSheetId="6">'[1]Ⅶ役所(役場)案内図'!#REF!</definedName>
    <definedName name="JIJIIJIJI" localSheetId="7">'[1]Ⅶ役所(役場)案内図'!#REF!</definedName>
    <definedName name="JIJIIJIJI" localSheetId="9">'[1]Ⅶ役所(役場)案内図'!#REF!</definedName>
    <definedName name="JIJIIJIJI" localSheetId="10">'[1]Ⅶ役所(役場)案内図'!#REF!</definedName>
    <definedName name="JIJIIJIJI" localSheetId="11">'[1]Ⅶ役所(役場)案内図'!#REF!</definedName>
    <definedName name="JIJIIJIJI" localSheetId="12">'[1]Ⅶ役所(役場)案内図'!#REF!</definedName>
    <definedName name="JIJIIJIJI" localSheetId="2">'[1]Ⅶ役所(役場)案内図'!#REF!</definedName>
    <definedName name="JIJIIJIJI">'[1]Ⅶ役所(役場)案内図'!#REF!</definedName>
    <definedName name="k">'[1]Ⅶ役所(役場)案内図'!#REF!</definedName>
    <definedName name="ok" localSheetId="14">'[1]Ⅶ役所(役場)案内図'!#REF!</definedName>
    <definedName name="ok" localSheetId="18">'[1]Ⅶ役所(役場)案内図'!#REF!</definedName>
    <definedName name="ok" localSheetId="11">'[1]Ⅶ役所(役場)案内図'!#REF!</definedName>
    <definedName name="ok" localSheetId="12">'[1]Ⅶ役所(役場)案内図'!#REF!</definedName>
    <definedName name="ok" localSheetId="2">'[1]Ⅶ役所(役場)案内図'!#REF!</definedName>
    <definedName name="ok">'[1]Ⅶ役所(役場)案内図'!#REF!</definedName>
    <definedName name="OLE_LINK11" localSheetId="1">調査目的・概要!$A$37</definedName>
    <definedName name="OLE_LINK11" localSheetId="2">目次!#REF!</definedName>
    <definedName name="OLE_LINK19" localSheetId="1">調査目的・概要!$B$2</definedName>
    <definedName name="OLE_LINK22" localSheetId="1">調査目的・概要!$A$150</definedName>
    <definedName name="OLE_LINK29" localSheetId="1">調査目的・概要!$L$1</definedName>
    <definedName name="OLE_LINK6" localSheetId="1">調査目的・概要!$A$42</definedName>
    <definedName name="OLE_LINK6" localSheetId="2">目次!#REF!</definedName>
    <definedName name="OLE_LINK7" localSheetId="1">調査目的・概要!$B$149</definedName>
    <definedName name="_xlnm.Print_Area" localSheetId="3">'1'!$A$1:$L$17</definedName>
    <definedName name="_xlnm.Print_Area" localSheetId="14">'10'!$A$1:$G$9</definedName>
    <definedName name="_xlnm.Print_Area" localSheetId="15">'11'!$A$1:$O$84</definedName>
    <definedName name="_xlnm.Print_Area" localSheetId="16">'12'!$A$1:$G$24</definedName>
    <definedName name="_xlnm.Print_Area" localSheetId="17">'13'!$A$1:$GM$55</definedName>
    <definedName name="_xlnm.Print_Area" localSheetId="18">'14'!$A$1:$P$215</definedName>
    <definedName name="_xlnm.Print_Area" localSheetId="19">'15'!$A$1:$I$123</definedName>
    <definedName name="_xlnm.Print_Area" localSheetId="20">'16'!$A$1:$G$23</definedName>
    <definedName name="_xlnm.Print_Area" localSheetId="21">'17'!$A$1:$GM$55</definedName>
    <definedName name="_xlnm.Print_Area" localSheetId="22">'18'!$A$1:$E$175</definedName>
    <definedName name="_xlnm.Print_Area" localSheetId="23">'19'!$A$1:$D$27</definedName>
    <definedName name="_xlnm.Print_Area" localSheetId="4">'2'!$A$1:$AC$22</definedName>
    <definedName name="_xlnm.Print_Area" localSheetId="24">'20'!$A$1:$D$27</definedName>
    <definedName name="_xlnm.Print_Area" localSheetId="25">'21'!$A$1:$G$86</definedName>
    <definedName name="_xlnm.Print_Area" localSheetId="26">'22'!$A$1:$F$52</definedName>
    <definedName name="_xlnm.Print_Area" localSheetId="27">'23'!$A$1:$J$52</definedName>
    <definedName name="_xlnm.Print_Area" localSheetId="28">'24'!$A$1:$J$80</definedName>
    <definedName name="_xlnm.Print_Area" localSheetId="29">'25,26'!$A$1:$D$23</definedName>
    <definedName name="_xlnm.Print_Area" localSheetId="30">'27'!$A$1:$F$83</definedName>
    <definedName name="_xlnm.Print_Area" localSheetId="31">'28'!$A$1:$F$42</definedName>
    <definedName name="_xlnm.Print_Area" localSheetId="32">'29'!$A$1:$J$52</definedName>
    <definedName name="_xlnm.Print_Area" localSheetId="5">'3'!$A$1:$W$119</definedName>
    <definedName name="_xlnm.Print_Area" localSheetId="33">'30'!$A$1:$J$77</definedName>
    <definedName name="_xlnm.Print_Area" localSheetId="34">'31'!$A$1:$K$32</definedName>
    <definedName name="_xlnm.Print_Area" localSheetId="6">'3-2'!$A$1:$T$38</definedName>
    <definedName name="_xlnm.Print_Area" localSheetId="7">'４'!$A$1:$U$53</definedName>
    <definedName name="_xlnm.Print_Area" localSheetId="8">'5'!$A$1:$P$53</definedName>
    <definedName name="_xlnm.Print_Area" localSheetId="9">'6'!$A$1:$H$65</definedName>
    <definedName name="_xlnm.Print_Area" localSheetId="11">'7'!$A$1:$I$42</definedName>
    <definedName name="_xlnm.Print_Area" localSheetId="12">'8'!$A$1:$H$38</definedName>
    <definedName name="_xlnm.Print_Area" localSheetId="13">'9'!$A:$F</definedName>
    <definedName name="_xlnm.Print_Area" localSheetId="1">調査目的・概要!$A$1:$P$182</definedName>
    <definedName name="_xlnm.Print_Area" localSheetId="2">目次!$A$1:$P$35</definedName>
    <definedName name="_xlnm.Print_Titles" localSheetId="14">'10'!$3:$3</definedName>
    <definedName name="_xlnm.Print_Titles" localSheetId="15">'11'!$3:$4</definedName>
    <definedName name="_xlnm.Print_Titles" localSheetId="17">'13'!$A:$A,'13'!$3:$6</definedName>
    <definedName name="_xlnm.Print_Titles" localSheetId="19">'15'!$3:$4</definedName>
    <definedName name="_xlnm.Print_Titles" localSheetId="21">'17'!$A:$A</definedName>
    <definedName name="_xlnm.Print_Titles" localSheetId="5">'3'!$3:$6</definedName>
    <definedName name="_xlnm.Print_Titles" localSheetId="6">'3-2'!$4:$5</definedName>
    <definedName name="_xlnm.Print_Titles" localSheetId="9">'6'!$4:$4</definedName>
    <definedName name="_xlnm.Print_Titles" localSheetId="13">'9'!$3:$3</definedName>
    <definedName name="ｓっっｄ" localSheetId="22">'[1]Ⅶ役所(役場)案内図'!#REF!</definedName>
    <definedName name="ｓっっｄ" localSheetId="1">'[1]Ⅶ役所(役場)案内図'!#REF!</definedName>
    <definedName name="ｓっっｄ" localSheetId="2">'[1]Ⅶ役所(役場)案内図'!#REF!</definedName>
    <definedName name="ｓっっｄ">'[1]Ⅶ役所(役場)案内図'!#REF!</definedName>
    <definedName name="Title" localSheetId="3">'[1]Ⅶ役所(役場)案内図'!#REF!</definedName>
    <definedName name="Title" localSheetId="14">'[1]Ⅶ役所(役場)案内図'!#REF!</definedName>
    <definedName name="Title" localSheetId="18">'[1]Ⅶ役所(役場)案内図'!#REF!</definedName>
    <definedName name="Title" localSheetId="22">'[1]Ⅶ役所(役場)案内図'!#REF!</definedName>
    <definedName name="Title" localSheetId="4">'[1]Ⅶ役所(役場)案内図'!#REF!</definedName>
    <definedName name="Title" localSheetId="5">'[1]Ⅶ役所(役場)案内図'!#REF!</definedName>
    <definedName name="Title" localSheetId="6">'[1]Ⅶ役所(役場)案内図'!#REF!</definedName>
    <definedName name="Title" localSheetId="7">'[1]Ⅶ役所(役場)案内図'!#REF!</definedName>
    <definedName name="Title" localSheetId="8">'[1]Ⅶ役所(役場)案内図'!#REF!</definedName>
    <definedName name="Title" localSheetId="9">'[1]Ⅶ役所(役場)案内図'!#REF!</definedName>
    <definedName name="Title" localSheetId="10">'[1]Ⅶ役所(役場)案内図'!#REF!</definedName>
    <definedName name="Title" localSheetId="11">'[1]Ⅶ役所(役場)案内図'!#REF!</definedName>
    <definedName name="Title" localSheetId="12">'[1]Ⅶ役所(役場)案内図'!#REF!</definedName>
    <definedName name="Title" localSheetId="13">'[1]Ⅶ役所(役場)案内図'!#REF!</definedName>
    <definedName name="Title" localSheetId="2">'[1]Ⅶ役所(役場)案内図'!#REF!</definedName>
    <definedName name="Title">'[1]Ⅶ役所(役場)案内図'!#REF!</definedName>
    <definedName name="TitleEnglish" localSheetId="3">'[1]Ⅶ役所(役場)案内図'!#REF!</definedName>
    <definedName name="TitleEnglish" localSheetId="14">'[1]Ⅶ役所(役場)案内図'!#REF!</definedName>
    <definedName name="TitleEnglish" localSheetId="18">'[1]Ⅶ役所(役場)案内図'!#REF!</definedName>
    <definedName name="TitleEnglish" localSheetId="22">'[1]Ⅶ役所(役場)案内図'!#REF!</definedName>
    <definedName name="TitleEnglish" localSheetId="6">'[1]Ⅶ役所(役場)案内図'!#REF!</definedName>
    <definedName name="TitleEnglish" localSheetId="7">'[1]Ⅶ役所(役場)案内図'!#REF!</definedName>
    <definedName name="TitleEnglish" localSheetId="9">'[1]Ⅶ役所(役場)案内図'!#REF!</definedName>
    <definedName name="TitleEnglish" localSheetId="10">'[1]Ⅶ役所(役場)案内図'!#REF!</definedName>
    <definedName name="TitleEnglish" localSheetId="11">'[1]Ⅶ役所(役場)案内図'!#REF!</definedName>
    <definedName name="TitleEnglish" localSheetId="12">'[1]Ⅶ役所(役場)案内図'!#REF!</definedName>
    <definedName name="TitleEnglish" localSheetId="13">'[1]Ⅶ役所(役場)案内図'!#REF!</definedName>
    <definedName name="TitleEnglish" localSheetId="2">'[1]Ⅶ役所(役場)案内図'!#REF!</definedName>
    <definedName name="TitleEnglish">'[1]Ⅶ役所(役場)案内図'!#REF!</definedName>
    <definedName name="tomodari" localSheetId="14">'[1]Ⅶ役所(役場)案内図'!#REF!</definedName>
    <definedName name="tomodari" localSheetId="18">'[1]Ⅶ役所(役場)案内図'!#REF!</definedName>
    <definedName name="tomodari" localSheetId="11">'[1]Ⅶ役所(役場)案内図'!#REF!</definedName>
    <definedName name="tomodari" localSheetId="12">'[1]Ⅶ役所(役場)案内図'!#REF!</definedName>
    <definedName name="tomodari" localSheetId="13">'[1]Ⅶ役所(役場)案内図'!#REF!</definedName>
    <definedName name="tomodari" localSheetId="2">'[1]Ⅶ役所(役場)案内図'!#REF!</definedName>
    <definedName name="tomodari">'[1]Ⅶ役所(役場)案内図'!#REF!</definedName>
    <definedName name="あ" localSheetId="18">'[1]Ⅶ役所(役場)案内図'!#REF!</definedName>
    <definedName name="あ" localSheetId="13">'[1]Ⅶ役所(役場)案内図'!#REF!</definedName>
    <definedName name="あ">'[1]Ⅶ役所(役場)案内図'!#REF!</definedName>
    <definedName name="こう">'[1]Ⅶ役所(役場)案内図'!#REF!</definedName>
    <definedName name="集計１">'[1]Ⅶ役所(役場)案内図'!#REF!</definedName>
    <definedName name="前年比入り" localSheetId="3">'[1]Ⅶ役所(役場)案内図'!#REF!</definedName>
    <definedName name="前年比入り" localSheetId="18">'[1]Ⅶ役所(役場)案内図'!#REF!</definedName>
    <definedName name="前年比入り" localSheetId="6">'[1]Ⅶ役所(役場)案内図'!#REF!</definedName>
    <definedName name="前年比入り" localSheetId="7">'[1]Ⅶ役所(役場)案内図'!#REF!</definedName>
    <definedName name="前年比入り" localSheetId="9">'[1]Ⅶ役所(役場)案内図'!#REF!</definedName>
    <definedName name="前年比入り" localSheetId="10">'[1]Ⅶ役所(役場)案内図'!#REF!</definedName>
    <definedName name="前年比入り" localSheetId="11">'[1]Ⅶ役所(役場)案内図'!#REF!</definedName>
    <definedName name="前年比入り" localSheetId="12">'[1]Ⅶ役所(役場)案内図'!#REF!</definedName>
    <definedName name="前年比入り" localSheetId="2">'[1]Ⅶ役所(役場)案内図'!#REF!</definedName>
    <definedName name="前年比入り">'[1]Ⅶ役所(役場)案内図'!#REF!</definedName>
  </definedNames>
  <calcPr calcId="191029" calcOnSave="0"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20" i="6" l="1"/>
  <c r="W120" i="6"/>
  <c r="M117" i="6"/>
  <c r="O117" i="6"/>
  <c r="E210" i="32" l="1"/>
  <c r="O210" i="32"/>
  <c r="R35" i="7" l="1"/>
  <c r="Q35" i="7"/>
  <c r="U52" i="4" l="1"/>
  <c r="S52" i="4" l="1"/>
  <c r="T52" i="4" l="1"/>
  <c r="S27" i="4" l="1"/>
  <c r="AA7" i="5" l="1"/>
  <c r="Q12" i="7" l="1"/>
  <c r="Q6" i="7"/>
  <c r="R6" i="7"/>
  <c r="Q7" i="7"/>
  <c r="R7" i="7"/>
  <c r="Q8" i="7"/>
  <c r="R8" i="7"/>
  <c r="Q9" i="7"/>
  <c r="R9" i="7"/>
  <c r="Q10" i="7"/>
  <c r="R10" i="7"/>
  <c r="Q11" i="7"/>
  <c r="R11" i="7"/>
  <c r="R12" i="7"/>
  <c r="Q13" i="7"/>
  <c r="R13" i="7"/>
  <c r="Q14" i="7"/>
  <c r="R14" i="7"/>
  <c r="Q15" i="7"/>
  <c r="R15" i="7"/>
  <c r="Q16" i="7"/>
  <c r="R16" i="7"/>
  <c r="Q17" i="7"/>
  <c r="R17" i="7"/>
  <c r="Q18" i="7"/>
  <c r="R18" i="7"/>
  <c r="Q19" i="7"/>
  <c r="R19" i="7"/>
  <c r="Q20" i="7"/>
  <c r="R20" i="7"/>
  <c r="Q21" i="7"/>
  <c r="R21" i="7"/>
  <c r="Q22" i="7"/>
  <c r="R22" i="7"/>
  <c r="Q23" i="7"/>
  <c r="R23" i="7"/>
  <c r="Q24" i="7"/>
  <c r="R24" i="7"/>
  <c r="Q25" i="7"/>
  <c r="R25" i="7"/>
  <c r="Q26" i="7"/>
  <c r="R26" i="7"/>
  <c r="Q27" i="7"/>
  <c r="R27" i="7"/>
  <c r="Q28" i="7"/>
  <c r="R28" i="7"/>
  <c r="Q29" i="7"/>
  <c r="R29" i="7"/>
  <c r="Q30" i="7"/>
  <c r="R30" i="7"/>
  <c r="Q31" i="7"/>
  <c r="R31" i="7"/>
  <c r="Q32" i="7"/>
  <c r="R32" i="7"/>
  <c r="Q34" i="7"/>
  <c r="R34" i="7"/>
  <c r="Q36" i="7"/>
  <c r="R36" i="7"/>
  <c r="A79" i="34" l="1"/>
  <c r="A80" i="34" s="1"/>
  <c r="A81" i="34" s="1"/>
  <c r="A82" i="34" s="1"/>
  <c r="A83" i="34" s="1"/>
  <c r="A85" i="34" s="1"/>
  <c r="A86" i="34" s="1"/>
  <c r="A50" i="34"/>
  <c r="A52" i="34" s="1"/>
  <c r="A54" i="34" s="1"/>
  <c r="A56" i="34" s="1"/>
  <c r="A58" i="34" s="1"/>
  <c r="A59" i="34" s="1"/>
  <c r="A34" i="34"/>
  <c r="A36" i="34" s="1"/>
  <c r="A38" i="34" s="1"/>
  <c r="A40" i="34" s="1"/>
  <c r="A42" i="34" s="1"/>
  <c r="A43" i="34" s="1"/>
  <c r="J32" i="33" l="1"/>
  <c r="F32" i="33"/>
  <c r="J26" i="33"/>
  <c r="F26" i="33"/>
  <c r="J25" i="33"/>
  <c r="F25" i="33"/>
  <c r="F24" i="33"/>
  <c r="J23" i="33"/>
  <c r="F23" i="33"/>
  <c r="J22" i="33"/>
  <c r="F22" i="33"/>
  <c r="J21" i="33"/>
  <c r="F21" i="33"/>
  <c r="J20" i="33"/>
  <c r="F20" i="33"/>
  <c r="J15" i="33"/>
  <c r="F15" i="33"/>
  <c r="J14" i="33"/>
  <c r="F14" i="33"/>
  <c r="J13" i="33"/>
  <c r="F13" i="33"/>
  <c r="J12" i="33"/>
  <c r="F12" i="33"/>
  <c r="J11" i="33"/>
  <c r="F11" i="33"/>
  <c r="J10" i="33"/>
  <c r="F10" i="33"/>
  <c r="J9" i="33"/>
  <c r="F9" i="33"/>
  <c r="J8" i="33"/>
  <c r="F8" i="33"/>
  <c r="J7" i="33"/>
  <c r="F7" i="33"/>
  <c r="J6" i="33"/>
  <c r="F6" i="33"/>
  <c r="J5" i="33"/>
  <c r="F5" i="33"/>
  <c r="J4" i="33"/>
  <c r="F4" i="33"/>
  <c r="M210" i="32" l="1"/>
  <c r="L210" i="32"/>
  <c r="J210" i="32"/>
  <c r="I210" i="32"/>
  <c r="H210" i="32"/>
  <c r="G210" i="32"/>
  <c r="F210" i="32"/>
  <c r="J76" i="31" l="1"/>
  <c r="H76" i="31"/>
  <c r="G76" i="31"/>
  <c r="F76" i="31"/>
  <c r="E76" i="31"/>
  <c r="I75" i="31"/>
  <c r="I74" i="31"/>
  <c r="I73" i="31"/>
  <c r="I72" i="31"/>
  <c r="I71" i="31"/>
  <c r="I70" i="31"/>
  <c r="I69" i="31"/>
  <c r="I68" i="31"/>
  <c r="I64" i="31"/>
  <c r="I58" i="31"/>
  <c r="I52" i="31"/>
  <c r="I43" i="31"/>
  <c r="J32" i="31"/>
  <c r="I32" i="31"/>
  <c r="I15" i="31"/>
  <c r="I7" i="31"/>
  <c r="J52" i="30"/>
  <c r="I52" i="30"/>
  <c r="I15" i="30"/>
  <c r="I7" i="30"/>
  <c r="F39" i="29"/>
  <c r="E39" i="29"/>
  <c r="F79" i="28"/>
  <c r="E79" i="28"/>
  <c r="E41" i="28"/>
  <c r="E30" i="28"/>
  <c r="E22" i="28"/>
  <c r="E8" i="28"/>
  <c r="D20" i="27"/>
  <c r="D9" i="27"/>
  <c r="GM54" i="26"/>
  <c r="GL54" i="26"/>
  <c r="GK54" i="26"/>
  <c r="GJ54" i="26"/>
  <c r="GI54" i="26"/>
  <c r="GH54" i="26"/>
  <c r="GG54" i="26"/>
  <c r="GF54" i="26"/>
  <c r="GE54" i="26"/>
  <c r="GD54" i="26"/>
  <c r="GC54" i="26"/>
  <c r="GB54" i="26"/>
  <c r="GA54" i="26"/>
  <c r="FZ54" i="26"/>
  <c r="FY54" i="26"/>
  <c r="FX54" i="26"/>
  <c r="FW54" i="26"/>
  <c r="FV54" i="26"/>
  <c r="FU54" i="26"/>
  <c r="FT54" i="26"/>
  <c r="FS54" i="26"/>
  <c r="FR54" i="26"/>
  <c r="FQ54" i="26"/>
  <c r="FP54" i="26"/>
  <c r="FO54" i="26"/>
  <c r="FN54" i="26"/>
  <c r="FM54" i="26"/>
  <c r="FL54" i="26"/>
  <c r="FK54" i="26"/>
  <c r="FJ54" i="26"/>
  <c r="FI54" i="26"/>
  <c r="FH54" i="26"/>
  <c r="FG54" i="26"/>
  <c r="FF54" i="26"/>
  <c r="FE54" i="26"/>
  <c r="FD54" i="26"/>
  <c r="FC54" i="26"/>
  <c r="FB54" i="26"/>
  <c r="FA54" i="26"/>
  <c r="EZ54" i="26"/>
  <c r="EY54" i="26"/>
  <c r="EX54" i="26"/>
  <c r="EW54" i="26"/>
  <c r="EV54" i="26"/>
  <c r="EU54" i="26"/>
  <c r="ET54" i="26"/>
  <c r="ES54" i="26"/>
  <c r="ER54" i="26"/>
  <c r="EQ54" i="26"/>
  <c r="EP54" i="26"/>
  <c r="EO54" i="26"/>
  <c r="EN54" i="26"/>
  <c r="EM54" i="26"/>
  <c r="EL54" i="26"/>
  <c r="EK54" i="26"/>
  <c r="EJ54" i="26"/>
  <c r="EI54" i="26"/>
  <c r="EH54" i="26"/>
  <c r="EG54" i="26"/>
  <c r="EF54" i="26"/>
  <c r="EE54" i="26"/>
  <c r="ED54" i="26"/>
  <c r="EC54" i="26"/>
  <c r="EB54" i="26"/>
  <c r="EA54" i="26"/>
  <c r="DZ54" i="26"/>
  <c r="DY54" i="26"/>
  <c r="DX54" i="26"/>
  <c r="DW54" i="26"/>
  <c r="DV54" i="26"/>
  <c r="DU54" i="26"/>
  <c r="DT54" i="26"/>
  <c r="DS54" i="26"/>
  <c r="DR54" i="26"/>
  <c r="DQ54" i="26"/>
  <c r="DP54" i="26"/>
  <c r="DO54" i="26"/>
  <c r="DN54" i="26"/>
  <c r="DM54" i="26"/>
  <c r="DL54" i="26"/>
  <c r="DK54" i="26"/>
  <c r="DJ54" i="26"/>
  <c r="DI54" i="26"/>
  <c r="DH54" i="26"/>
  <c r="DG54"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BN54" i="26"/>
  <c r="BM54" i="26"/>
  <c r="BL54" i="26"/>
  <c r="BK54" i="26"/>
  <c r="BJ54" i="26"/>
  <c r="BI54" i="26"/>
  <c r="BH54"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C54" i="26"/>
  <c r="B54" i="26"/>
  <c r="D18" i="25"/>
  <c r="E15" i="25" s="1"/>
  <c r="G122" i="24"/>
  <c r="D122" i="24"/>
  <c r="D123" i="24" s="1"/>
  <c r="G12" i="24"/>
  <c r="G123" i="24" s="1"/>
  <c r="E16" i="25" l="1"/>
  <c r="E10" i="25"/>
  <c r="E11" i="25"/>
  <c r="E4" i="25"/>
  <c r="E5" i="25"/>
  <c r="E12" i="25"/>
  <c r="E9" i="25"/>
  <c r="E6" i="25"/>
  <c r="F6" i="25" s="1"/>
  <c r="E13" i="25"/>
  <c r="E7" i="25"/>
  <c r="E14" i="25"/>
  <c r="E17" i="25"/>
  <c r="E8" i="25"/>
  <c r="I76" i="31"/>
  <c r="F9" i="25"/>
  <c r="F17" i="25" l="1"/>
  <c r="F16" i="25"/>
  <c r="F5" i="25"/>
  <c r="F4" i="25"/>
  <c r="F8" i="25"/>
  <c r="F7" i="25"/>
  <c r="J79" i="23"/>
  <c r="H79" i="23"/>
  <c r="G79" i="23"/>
  <c r="F79" i="23"/>
  <c r="E79" i="23"/>
  <c r="I78" i="23"/>
  <c r="I77" i="23"/>
  <c r="I76" i="23"/>
  <c r="I75" i="23"/>
  <c r="I74" i="23"/>
  <c r="I73" i="23"/>
  <c r="I72" i="23"/>
  <c r="I71" i="23"/>
  <c r="I67" i="23"/>
  <c r="I61" i="23"/>
  <c r="I55" i="23"/>
  <c r="I52" i="23"/>
  <c r="I58" i="23" s="1"/>
  <c r="I64" i="23" s="1"/>
  <c r="I43" i="23"/>
  <c r="J32" i="23"/>
  <c r="I32" i="23"/>
  <c r="I15" i="23"/>
  <c r="I7" i="23"/>
  <c r="J52" i="22"/>
  <c r="I52" i="22"/>
  <c r="I15" i="22"/>
  <c r="I7" i="22"/>
  <c r="F48" i="21"/>
  <c r="E48" i="21"/>
  <c r="C9" i="21"/>
  <c r="G81" i="20"/>
  <c r="F81" i="20"/>
  <c r="F42" i="20"/>
  <c r="G35" i="20"/>
  <c r="F31" i="20"/>
  <c r="G27" i="20"/>
  <c r="F23" i="20"/>
  <c r="F9" i="20"/>
  <c r="D22" i="19"/>
  <c r="D24" i="18"/>
  <c r="GM54" i="17"/>
  <c r="GL54" i="17"/>
  <c r="GK54" i="17"/>
  <c r="GJ54" i="17"/>
  <c r="GI54" i="17"/>
  <c r="GH54" i="17"/>
  <c r="GG54" i="17"/>
  <c r="GF54" i="17"/>
  <c r="GE54" i="17"/>
  <c r="GD54" i="17"/>
  <c r="GC54" i="17"/>
  <c r="GB54" i="17"/>
  <c r="GA54" i="17"/>
  <c r="FZ54" i="17"/>
  <c r="FY54" i="17"/>
  <c r="FX54" i="17"/>
  <c r="FW54" i="17"/>
  <c r="FV54" i="17"/>
  <c r="FU54" i="17"/>
  <c r="FT54" i="17"/>
  <c r="FS54" i="17"/>
  <c r="FR54" i="17"/>
  <c r="FQ54" i="17"/>
  <c r="FP54" i="17"/>
  <c r="FO54" i="17"/>
  <c r="FN54" i="17"/>
  <c r="FM54" i="17"/>
  <c r="FL54" i="17"/>
  <c r="FK54" i="17"/>
  <c r="FJ54" i="17"/>
  <c r="FI54" i="17"/>
  <c r="FH54" i="17"/>
  <c r="FG54" i="17"/>
  <c r="FF54" i="17"/>
  <c r="FE54" i="17"/>
  <c r="FD54" i="17"/>
  <c r="FC54" i="17"/>
  <c r="FB54" i="17"/>
  <c r="FA54" i="17"/>
  <c r="EZ54" i="17"/>
  <c r="EY54" i="17"/>
  <c r="EX54" i="17"/>
  <c r="EW54" i="17"/>
  <c r="EV54" i="17"/>
  <c r="EU54" i="17"/>
  <c r="ET54" i="17"/>
  <c r="ES54" i="17"/>
  <c r="ER54" i="17"/>
  <c r="EQ54" i="17"/>
  <c r="EP54" i="17"/>
  <c r="EO54" i="17"/>
  <c r="EN54" i="17"/>
  <c r="EM54" i="17"/>
  <c r="EL54" i="17"/>
  <c r="EK54" i="17"/>
  <c r="EJ54" i="17"/>
  <c r="EI54" i="17"/>
  <c r="EH54" i="17"/>
  <c r="EG54" i="17"/>
  <c r="EF54" i="17"/>
  <c r="EE54" i="17"/>
  <c r="ED54" i="17"/>
  <c r="EC54" i="17"/>
  <c r="EB54" i="17"/>
  <c r="EA54" i="17"/>
  <c r="DZ54" i="17"/>
  <c r="DY54" i="17"/>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D54" i="17"/>
  <c r="C54" i="17"/>
  <c r="B54" i="17"/>
  <c r="D18" i="16"/>
  <c r="E12" i="16" s="1"/>
  <c r="E14" i="16"/>
  <c r="F14" i="16" s="1"/>
  <c r="E13" i="16"/>
  <c r="E11" i="16"/>
  <c r="F11" i="16" s="1"/>
  <c r="F12" i="16" s="1"/>
  <c r="E10" i="16"/>
  <c r="E9" i="16"/>
  <c r="E8" i="16"/>
  <c r="E7" i="16"/>
  <c r="E6" i="16"/>
  <c r="F6" i="16" s="1"/>
  <c r="F7" i="16" s="1"/>
  <c r="F8" i="16" s="1"/>
  <c r="F9" i="16" s="1"/>
  <c r="E5" i="16"/>
  <c r="E4" i="16"/>
  <c r="M81" i="15"/>
  <c r="I83" i="15" s="1"/>
  <c r="L81" i="15"/>
  <c r="E83" i="15" s="1"/>
  <c r="E15" i="16" l="1"/>
  <c r="E18" i="16" s="1"/>
  <c r="E16" i="16"/>
  <c r="F16" i="16" s="1"/>
  <c r="E17" i="16"/>
  <c r="I79" i="23"/>
  <c r="F4" i="16"/>
  <c r="E8" i="14" l="1"/>
  <c r="E6" i="14"/>
  <c r="E9" i="14" s="1"/>
  <c r="E86" i="13" l="1"/>
  <c r="E85" i="13"/>
  <c r="E64" i="13"/>
  <c r="E53" i="13"/>
  <c r="E34" i="13"/>
  <c r="E10" i="13"/>
  <c r="F35" i="12" l="1"/>
  <c r="E35" i="12"/>
  <c r="F32" i="11" l="1"/>
  <c r="D32" i="11"/>
  <c r="E37" i="10" l="1"/>
  <c r="F36" i="10"/>
  <c r="F35" i="10"/>
  <c r="F34" i="10"/>
  <c r="F33" i="10"/>
  <c r="F31" i="10"/>
  <c r="F30" i="10"/>
  <c r="F29" i="10"/>
  <c r="F28" i="10"/>
  <c r="F27" i="10"/>
  <c r="F26" i="10"/>
  <c r="F24" i="10"/>
  <c r="F23" i="10"/>
  <c r="F22" i="10"/>
  <c r="F21" i="10"/>
  <c r="F20" i="10"/>
  <c r="F19" i="10"/>
  <c r="F18" i="10"/>
  <c r="F17" i="10"/>
  <c r="F14" i="10"/>
  <c r="F13" i="10"/>
  <c r="F12" i="10"/>
  <c r="F11" i="10"/>
  <c r="F9" i="10"/>
  <c r="F8" i="10"/>
  <c r="F7" i="10"/>
  <c r="F6" i="10"/>
  <c r="F5" i="10"/>
  <c r="F65" i="9"/>
  <c r="F43" i="9"/>
  <c r="P51" i="8" l="1"/>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O9" i="8"/>
  <c r="O8" i="8"/>
  <c r="J51" i="8"/>
  <c r="O7" i="8"/>
  <c r="O6" i="8"/>
  <c r="O5" i="8"/>
  <c r="N51" i="8"/>
  <c r="M51" i="8"/>
  <c r="L51" i="8"/>
  <c r="K51" i="8"/>
  <c r="I51" i="8"/>
  <c r="H51" i="8"/>
  <c r="G51" i="8"/>
  <c r="F51" i="8"/>
  <c r="E51" i="8"/>
  <c r="D51" i="8"/>
  <c r="C51" i="8"/>
  <c r="O4" i="8"/>
  <c r="U116" i="6"/>
  <c r="T116" i="6"/>
  <c r="U115" i="6"/>
  <c r="T115" i="6"/>
  <c r="U114" i="6"/>
  <c r="T114" i="6"/>
  <c r="U113" i="6"/>
  <c r="T113" i="6"/>
  <c r="U112" i="6"/>
  <c r="T112" i="6"/>
  <c r="U111" i="6"/>
  <c r="T111" i="6"/>
  <c r="U110" i="6"/>
  <c r="T110" i="6"/>
  <c r="U109" i="6"/>
  <c r="T109" i="6"/>
  <c r="U108" i="6"/>
  <c r="T108" i="6"/>
  <c r="U107" i="6"/>
  <c r="T107" i="6"/>
  <c r="U106" i="6"/>
  <c r="T106" i="6"/>
  <c r="U105" i="6"/>
  <c r="T105" i="6"/>
  <c r="U104" i="6"/>
  <c r="T104" i="6"/>
  <c r="U103" i="6"/>
  <c r="T103" i="6"/>
  <c r="T95" i="6" s="1"/>
  <c r="U102" i="6"/>
  <c r="T102" i="6"/>
  <c r="U101" i="6"/>
  <c r="T101" i="6"/>
  <c r="U100" i="6"/>
  <c r="T100" i="6"/>
  <c r="U99" i="6"/>
  <c r="T99" i="6"/>
  <c r="U98" i="6"/>
  <c r="T98" i="6"/>
  <c r="U97" i="6"/>
  <c r="T97" i="6"/>
  <c r="U96" i="6"/>
  <c r="T96" i="6"/>
  <c r="S95" i="6"/>
  <c r="R95" i="6"/>
  <c r="Q95" i="6"/>
  <c r="P95" i="6"/>
  <c r="O95" i="6"/>
  <c r="N95" i="6"/>
  <c r="M95" i="6"/>
  <c r="L95" i="6"/>
  <c r="K95" i="6"/>
  <c r="J95" i="6"/>
  <c r="I95" i="6"/>
  <c r="H95" i="6"/>
  <c r="G95" i="6"/>
  <c r="F95" i="6"/>
  <c r="E95" i="6"/>
  <c r="D95" i="6"/>
  <c r="U94" i="6"/>
  <c r="T94" i="6"/>
  <c r="U93" i="6"/>
  <c r="T93" i="6"/>
  <c r="U92" i="6"/>
  <c r="T92" i="6"/>
  <c r="U91" i="6"/>
  <c r="T91" i="6"/>
  <c r="U90" i="6"/>
  <c r="T90" i="6"/>
  <c r="U89" i="6"/>
  <c r="T89" i="6"/>
  <c r="U88" i="6"/>
  <c r="T88" i="6"/>
  <c r="T87" i="6"/>
  <c r="S87" i="6"/>
  <c r="R87" i="6"/>
  <c r="Q87" i="6"/>
  <c r="P87" i="6"/>
  <c r="O87" i="6"/>
  <c r="N87" i="6"/>
  <c r="M87" i="6"/>
  <c r="L87" i="6"/>
  <c r="K87" i="6"/>
  <c r="J87" i="6"/>
  <c r="I87" i="6"/>
  <c r="H87" i="6"/>
  <c r="G87" i="6"/>
  <c r="F87" i="6"/>
  <c r="E87" i="6"/>
  <c r="D87" i="6"/>
  <c r="U86" i="6"/>
  <c r="T86" i="6"/>
  <c r="U85" i="6"/>
  <c r="T85" i="6"/>
  <c r="U84" i="6"/>
  <c r="T84" i="6"/>
  <c r="U83" i="6"/>
  <c r="T83" i="6"/>
  <c r="U82" i="6"/>
  <c r="T82" i="6"/>
  <c r="U81" i="6"/>
  <c r="T81" i="6"/>
  <c r="S81" i="6"/>
  <c r="R81" i="6"/>
  <c r="Q81" i="6"/>
  <c r="P81" i="6"/>
  <c r="O81" i="6"/>
  <c r="N81" i="6"/>
  <c r="M81" i="6"/>
  <c r="L81" i="6"/>
  <c r="K81" i="6"/>
  <c r="J81" i="6"/>
  <c r="I81" i="6"/>
  <c r="H81" i="6"/>
  <c r="G81" i="6"/>
  <c r="F81" i="6"/>
  <c r="E81" i="6"/>
  <c r="D81" i="6"/>
  <c r="U80" i="6"/>
  <c r="T80" i="6"/>
  <c r="U79" i="6"/>
  <c r="T79" i="6"/>
  <c r="T78" i="6" s="1"/>
  <c r="S78" i="6"/>
  <c r="R78" i="6"/>
  <c r="Q78" i="6"/>
  <c r="P78" i="6"/>
  <c r="O78" i="6"/>
  <c r="N78" i="6"/>
  <c r="M78" i="6"/>
  <c r="L78" i="6"/>
  <c r="K78" i="6"/>
  <c r="J78" i="6"/>
  <c r="I78" i="6"/>
  <c r="H78" i="6"/>
  <c r="G78" i="6"/>
  <c r="F78" i="6"/>
  <c r="E78" i="6"/>
  <c r="D78" i="6"/>
  <c r="U77" i="6"/>
  <c r="T77" i="6"/>
  <c r="U76" i="6"/>
  <c r="T76" i="6"/>
  <c r="U75" i="6"/>
  <c r="T75" i="6"/>
  <c r="U74" i="6"/>
  <c r="T74" i="6"/>
  <c r="U73" i="6"/>
  <c r="T73" i="6"/>
  <c r="U72" i="6"/>
  <c r="T72" i="6"/>
  <c r="U71" i="6"/>
  <c r="T71" i="6"/>
  <c r="U70" i="6"/>
  <c r="T70" i="6"/>
  <c r="U69" i="6"/>
  <c r="T69" i="6"/>
  <c r="T68" i="6" s="1"/>
  <c r="S68" i="6"/>
  <c r="R68" i="6"/>
  <c r="Q68" i="6"/>
  <c r="P68" i="6"/>
  <c r="O68" i="6"/>
  <c r="N68" i="6"/>
  <c r="M68" i="6"/>
  <c r="L68" i="6"/>
  <c r="K68" i="6"/>
  <c r="J68" i="6"/>
  <c r="I68" i="6"/>
  <c r="H68" i="6"/>
  <c r="G68" i="6"/>
  <c r="F68" i="6"/>
  <c r="E68" i="6"/>
  <c r="D68" i="6"/>
  <c r="U67" i="6"/>
  <c r="T67" i="6"/>
  <c r="U66" i="6"/>
  <c r="T66" i="6"/>
  <c r="U65" i="6"/>
  <c r="T65" i="6"/>
  <c r="U64" i="6"/>
  <c r="T64" i="6"/>
  <c r="U63" i="6"/>
  <c r="T63" i="6"/>
  <c r="U62" i="6"/>
  <c r="T62" i="6"/>
  <c r="U61" i="6"/>
  <c r="U57" i="6" s="1"/>
  <c r="T61" i="6"/>
  <c r="U60" i="6"/>
  <c r="T60" i="6"/>
  <c r="U59" i="6"/>
  <c r="T59" i="6"/>
  <c r="U58" i="6"/>
  <c r="T58" i="6"/>
  <c r="T57" i="6"/>
  <c r="S57" i="6"/>
  <c r="R57" i="6"/>
  <c r="Q57" i="6"/>
  <c r="P57" i="6"/>
  <c r="O57" i="6"/>
  <c r="N57" i="6"/>
  <c r="M57" i="6"/>
  <c r="L57" i="6"/>
  <c r="K57" i="6"/>
  <c r="J57" i="6"/>
  <c r="I57" i="6"/>
  <c r="H57" i="6"/>
  <c r="G57" i="6"/>
  <c r="F57" i="6"/>
  <c r="E57" i="6"/>
  <c r="D57" i="6"/>
  <c r="U56" i="6"/>
  <c r="T56" i="6"/>
  <c r="U55" i="6"/>
  <c r="T55" i="6"/>
  <c r="U54" i="6"/>
  <c r="T54" i="6"/>
  <c r="U53" i="6"/>
  <c r="T53" i="6"/>
  <c r="U52" i="6"/>
  <c r="T52" i="6"/>
  <c r="U51" i="6"/>
  <c r="T51" i="6"/>
  <c r="U50" i="6"/>
  <c r="T50" i="6"/>
  <c r="U49" i="6"/>
  <c r="T49" i="6"/>
  <c r="U48" i="6"/>
  <c r="T48" i="6"/>
  <c r="U47" i="6"/>
  <c r="T47" i="6"/>
  <c r="U46" i="6"/>
  <c r="T46" i="6"/>
  <c r="U45" i="6"/>
  <c r="T45" i="6"/>
  <c r="U44" i="6"/>
  <c r="T44" i="6"/>
  <c r="U43" i="6"/>
  <c r="T43" i="6"/>
  <c r="U42" i="6"/>
  <c r="T42" i="6"/>
  <c r="U41" i="6"/>
  <c r="T41" i="6"/>
  <c r="U40" i="6"/>
  <c r="T40" i="6"/>
  <c r="U39" i="6"/>
  <c r="T39" i="6"/>
  <c r="U38" i="6"/>
  <c r="T38" i="6"/>
  <c r="U37" i="6"/>
  <c r="T37" i="6"/>
  <c r="U36" i="6"/>
  <c r="T36" i="6"/>
  <c r="U35" i="6"/>
  <c r="T35" i="6"/>
  <c r="T34" i="6" s="1"/>
  <c r="S34" i="6"/>
  <c r="R34" i="6"/>
  <c r="Q34" i="6"/>
  <c r="P34" i="6"/>
  <c r="O34" i="6"/>
  <c r="N34" i="6"/>
  <c r="M34" i="6"/>
  <c r="L34" i="6"/>
  <c r="K34" i="6"/>
  <c r="J34" i="6"/>
  <c r="I34" i="6"/>
  <c r="H34" i="6"/>
  <c r="G34" i="6"/>
  <c r="F34" i="6"/>
  <c r="E34" i="6"/>
  <c r="D34" i="6"/>
  <c r="U33" i="6"/>
  <c r="T33" i="6"/>
  <c r="U32" i="6"/>
  <c r="T32" i="6"/>
  <c r="U31" i="6"/>
  <c r="T31" i="6"/>
  <c r="S30" i="6"/>
  <c r="R30" i="6"/>
  <c r="Q30" i="6"/>
  <c r="P30" i="6"/>
  <c r="O30" i="6"/>
  <c r="N30" i="6"/>
  <c r="M30" i="6"/>
  <c r="L30" i="6"/>
  <c r="K30" i="6"/>
  <c r="J30" i="6"/>
  <c r="I30" i="6"/>
  <c r="H30" i="6"/>
  <c r="G30" i="6"/>
  <c r="F30" i="6"/>
  <c r="E30" i="6"/>
  <c r="D30" i="6"/>
  <c r="U29" i="6"/>
  <c r="T29" i="6"/>
  <c r="U28" i="6"/>
  <c r="T28" i="6"/>
  <c r="U27" i="6"/>
  <c r="T27" i="6"/>
  <c r="U26" i="6"/>
  <c r="T26" i="6"/>
  <c r="U25" i="6"/>
  <c r="T25" i="6"/>
  <c r="S24" i="6"/>
  <c r="R24" i="6"/>
  <c r="Q24" i="6"/>
  <c r="P24" i="6"/>
  <c r="O24" i="6"/>
  <c r="N24" i="6"/>
  <c r="M24" i="6"/>
  <c r="L24" i="6"/>
  <c r="K24" i="6"/>
  <c r="J24" i="6"/>
  <c r="I24" i="6"/>
  <c r="H24" i="6"/>
  <c r="G24" i="6"/>
  <c r="F24" i="6"/>
  <c r="E24" i="6"/>
  <c r="D24" i="6"/>
  <c r="U23" i="6"/>
  <c r="T23" i="6"/>
  <c r="U22" i="6"/>
  <c r="T22" i="6"/>
  <c r="T21" i="6"/>
  <c r="S21" i="6"/>
  <c r="R21" i="6"/>
  <c r="Q21" i="6"/>
  <c r="P21" i="6"/>
  <c r="O21" i="6"/>
  <c r="N21" i="6"/>
  <c r="M21" i="6"/>
  <c r="L21" i="6"/>
  <c r="K21" i="6"/>
  <c r="J21" i="6"/>
  <c r="I21" i="6"/>
  <c r="H21" i="6"/>
  <c r="G21" i="6"/>
  <c r="F21" i="6"/>
  <c r="E21" i="6"/>
  <c r="D21" i="6"/>
  <c r="U20" i="6"/>
  <c r="T20" i="6"/>
  <c r="U19" i="6"/>
  <c r="T19" i="6"/>
  <c r="U18" i="6"/>
  <c r="T18" i="6"/>
  <c r="U17" i="6"/>
  <c r="S17" i="6"/>
  <c r="R17" i="6"/>
  <c r="Q17" i="6"/>
  <c r="P17" i="6"/>
  <c r="O17" i="6"/>
  <c r="N17" i="6"/>
  <c r="M17" i="6"/>
  <c r="L17" i="6"/>
  <c r="K17" i="6"/>
  <c r="J17" i="6"/>
  <c r="I17" i="6"/>
  <c r="H17" i="6"/>
  <c r="G17" i="6"/>
  <c r="F17" i="6"/>
  <c r="E17" i="6"/>
  <c r="D17" i="6"/>
  <c r="U16" i="6"/>
  <c r="T16" i="6"/>
  <c r="U15" i="6"/>
  <c r="T15" i="6"/>
  <c r="U14" i="6"/>
  <c r="T14" i="6"/>
  <c r="U13" i="6"/>
  <c r="T13" i="6"/>
  <c r="U12" i="6"/>
  <c r="T12" i="6"/>
  <c r="U11" i="6"/>
  <c r="U10" i="6" s="1"/>
  <c r="T11" i="6"/>
  <c r="S10" i="6"/>
  <c r="R10" i="6"/>
  <c r="Q10" i="6"/>
  <c r="P10" i="6"/>
  <c r="O10" i="6"/>
  <c r="N10" i="6"/>
  <c r="M10" i="6"/>
  <c r="L10" i="6"/>
  <c r="K10" i="6"/>
  <c r="J10" i="6"/>
  <c r="I10" i="6"/>
  <c r="H10" i="6"/>
  <c r="G10" i="6"/>
  <c r="F10" i="6"/>
  <c r="E10" i="6"/>
  <c r="D10" i="6"/>
  <c r="U9" i="6"/>
  <c r="T9" i="6"/>
  <c r="U8" i="6"/>
  <c r="U7" i="6" s="1"/>
  <c r="T8" i="6"/>
  <c r="S7" i="6"/>
  <c r="S117" i="6" s="1"/>
  <c r="R7" i="6"/>
  <c r="R117" i="6" s="1"/>
  <c r="Q7" i="6"/>
  <c r="P7" i="6"/>
  <c r="O7" i="6"/>
  <c r="N7" i="6"/>
  <c r="N117" i="6" s="1"/>
  <c r="M7" i="6"/>
  <c r="L7" i="6"/>
  <c r="K7" i="6"/>
  <c r="K117" i="6" s="1"/>
  <c r="J7" i="6"/>
  <c r="J117" i="6" s="1"/>
  <c r="I7" i="6"/>
  <c r="H7" i="6"/>
  <c r="G7" i="6"/>
  <c r="G117" i="6" s="1"/>
  <c r="F7" i="6"/>
  <c r="F117" i="6" s="1"/>
  <c r="E7" i="6"/>
  <c r="D7" i="6"/>
  <c r="X20" i="5"/>
  <c r="U20" i="5"/>
  <c r="R20" i="5"/>
  <c r="O20" i="5"/>
  <c r="L20" i="5"/>
  <c r="I20" i="5"/>
  <c r="F20" i="5"/>
  <c r="C20" i="5"/>
  <c r="AA19" i="5"/>
  <c r="Z19" i="5"/>
  <c r="W19" i="5"/>
  <c r="T19" i="5"/>
  <c r="Q19" i="5"/>
  <c r="AB19" i="5"/>
  <c r="AC19" i="5" s="1"/>
  <c r="K19" i="5"/>
  <c r="H19" i="5"/>
  <c r="E19" i="5"/>
  <c r="AA18" i="5"/>
  <c r="Z18" i="5"/>
  <c r="W18" i="5"/>
  <c r="T18" i="5"/>
  <c r="Q18" i="5"/>
  <c r="N18" i="5"/>
  <c r="K18" i="5"/>
  <c r="H18" i="5"/>
  <c r="E18" i="5"/>
  <c r="AA17" i="5"/>
  <c r="Z17" i="5"/>
  <c r="W17" i="5"/>
  <c r="T17" i="5"/>
  <c r="Q17" i="5"/>
  <c r="N17" i="5"/>
  <c r="K17" i="5"/>
  <c r="H17" i="5"/>
  <c r="AB17" i="5"/>
  <c r="AC17" i="5" s="1"/>
  <c r="AA16" i="5"/>
  <c r="Z16" i="5"/>
  <c r="W16" i="5"/>
  <c r="T16" i="5"/>
  <c r="Q16" i="5"/>
  <c r="N16" i="5"/>
  <c r="K16" i="5"/>
  <c r="H16" i="5"/>
  <c r="AB16" i="5"/>
  <c r="AC16" i="5" s="1"/>
  <c r="AB15" i="5"/>
  <c r="AC15" i="5" s="1"/>
  <c r="AA15" i="5"/>
  <c r="Z15" i="5"/>
  <c r="W15" i="5"/>
  <c r="T15" i="5"/>
  <c r="Q15" i="5"/>
  <c r="N15" i="5"/>
  <c r="K15" i="5"/>
  <c r="H15" i="5"/>
  <c r="E15" i="5"/>
  <c r="AA14" i="5"/>
  <c r="Z14" i="5"/>
  <c r="W14" i="5"/>
  <c r="T14" i="5"/>
  <c r="Q14" i="5"/>
  <c r="N14" i="5"/>
  <c r="K14" i="5"/>
  <c r="H14" i="5"/>
  <c r="AB14" i="5"/>
  <c r="AC14" i="5" s="1"/>
  <c r="AA13" i="5"/>
  <c r="Z13" i="5"/>
  <c r="W13" i="5"/>
  <c r="T13" i="5"/>
  <c r="Q13" i="5"/>
  <c r="N13" i="5"/>
  <c r="K13" i="5"/>
  <c r="H13" i="5"/>
  <c r="AB13" i="5"/>
  <c r="AC13" i="5" s="1"/>
  <c r="AA12" i="5"/>
  <c r="Z12" i="5"/>
  <c r="W12" i="5"/>
  <c r="T12" i="5"/>
  <c r="Q12" i="5"/>
  <c r="N12" i="5"/>
  <c r="K12" i="5"/>
  <c r="AB12" i="5"/>
  <c r="AC12" i="5" s="1"/>
  <c r="E12" i="5"/>
  <c r="AA11" i="5"/>
  <c r="Z11" i="5"/>
  <c r="W11" i="5"/>
  <c r="T11" i="5"/>
  <c r="Q11" i="5"/>
  <c r="AB11" i="5"/>
  <c r="AC11" i="5" s="1"/>
  <c r="K11" i="5"/>
  <c r="H11" i="5"/>
  <c r="E11" i="5"/>
  <c r="AA10" i="5"/>
  <c r="Z10" i="5"/>
  <c r="W10" i="5"/>
  <c r="T10" i="5"/>
  <c r="Q10" i="5"/>
  <c r="N10" i="5"/>
  <c r="K10" i="5"/>
  <c r="H10" i="5"/>
  <c r="E10" i="5"/>
  <c r="AA9" i="5"/>
  <c r="Z9" i="5"/>
  <c r="W9" i="5"/>
  <c r="T9" i="5"/>
  <c r="Q9" i="5"/>
  <c r="N9" i="5"/>
  <c r="K9" i="5"/>
  <c r="H9" i="5"/>
  <c r="AB9" i="5"/>
  <c r="AC9" i="5" s="1"/>
  <c r="AA8" i="5"/>
  <c r="Z8" i="5"/>
  <c r="W8" i="5"/>
  <c r="T8" i="5"/>
  <c r="Q8" i="5"/>
  <c r="M20" i="5"/>
  <c r="K8" i="5"/>
  <c r="H8" i="5"/>
  <c r="AB8" i="5"/>
  <c r="AC8" i="5" s="1"/>
  <c r="AB7" i="5"/>
  <c r="AA20" i="5"/>
  <c r="Z7" i="5"/>
  <c r="W7" i="5"/>
  <c r="T7" i="5"/>
  <c r="Q7" i="5"/>
  <c r="Q20" i="5" s="1"/>
  <c r="P20" i="5"/>
  <c r="N7" i="5"/>
  <c r="K7" i="5"/>
  <c r="J20" i="5"/>
  <c r="H7" i="5"/>
  <c r="E7" i="5"/>
  <c r="D20" i="5"/>
  <c r="O51" i="8" l="1"/>
  <c r="B51" i="8"/>
  <c r="I117" i="6"/>
  <c r="Q117" i="6"/>
  <c r="T10" i="6"/>
  <c r="D117" i="6"/>
  <c r="L117" i="6"/>
  <c r="T7" i="6"/>
  <c r="T30" i="6"/>
  <c r="E117" i="6"/>
  <c r="T17" i="6"/>
  <c r="U30" i="6"/>
  <c r="U34" i="6"/>
  <c r="U68" i="6"/>
  <c r="T24" i="6"/>
  <c r="H117" i="6"/>
  <c r="P117" i="6"/>
  <c r="U21" i="6"/>
  <c r="U24" i="6"/>
  <c r="U78" i="6"/>
  <c r="U87" i="6"/>
  <c r="U95" i="6"/>
  <c r="W20" i="5"/>
  <c r="Z20" i="5"/>
  <c r="T20" i="5"/>
  <c r="K20" i="5"/>
  <c r="AC7" i="5"/>
  <c r="AB10" i="5"/>
  <c r="AC10" i="5" s="1"/>
  <c r="AB18" i="5"/>
  <c r="AC18" i="5" s="1"/>
  <c r="V20" i="5"/>
  <c r="N11" i="5"/>
  <c r="E13" i="5"/>
  <c r="N19" i="5"/>
  <c r="G20" i="5"/>
  <c r="E8" i="5"/>
  <c r="E16" i="5"/>
  <c r="E14" i="5"/>
  <c r="N8" i="5"/>
  <c r="N20" i="5" s="1"/>
  <c r="H12" i="5"/>
  <c r="H20" i="5" s="1"/>
  <c r="Y20" i="5"/>
  <c r="E9" i="5"/>
  <c r="E17" i="5"/>
  <c r="S20" i="5"/>
  <c r="E20" i="5" l="1"/>
  <c r="T117" i="6"/>
  <c r="V17" i="6" s="1"/>
  <c r="U117" i="6"/>
  <c r="AB20" i="5"/>
  <c r="AC20" i="5" s="1"/>
  <c r="V30" i="6" l="1"/>
  <c r="W117" i="6"/>
  <c r="W116" i="6"/>
  <c r="W114" i="6"/>
  <c r="W112" i="6"/>
  <c r="W110" i="6"/>
  <c r="W108" i="6"/>
  <c r="W106" i="6"/>
  <c r="W104" i="6"/>
  <c r="W102" i="6"/>
  <c r="W100" i="6"/>
  <c r="W98" i="6"/>
  <c r="W43" i="6"/>
  <c r="W37" i="6"/>
  <c r="W63" i="6"/>
  <c r="W66" i="6"/>
  <c r="W81" i="6"/>
  <c r="W23" i="6"/>
  <c r="W51" i="6"/>
  <c r="W42" i="6"/>
  <c r="W77" i="6"/>
  <c r="W111" i="6"/>
  <c r="W8" i="6"/>
  <c r="W25" i="6"/>
  <c r="W74" i="6"/>
  <c r="W11" i="6"/>
  <c r="W79" i="6"/>
  <c r="W83" i="6"/>
  <c r="W55" i="6"/>
  <c r="W20" i="6"/>
  <c r="W16" i="6"/>
  <c r="W38" i="6"/>
  <c r="W85" i="6"/>
  <c r="W27" i="6"/>
  <c r="W45" i="6"/>
  <c r="W82" i="6"/>
  <c r="W115" i="6"/>
  <c r="W91" i="6"/>
  <c r="W64" i="6"/>
  <c r="W46" i="6"/>
  <c r="W49" i="6"/>
  <c r="W18" i="6"/>
  <c r="W57" i="6"/>
  <c r="W12" i="6"/>
  <c r="W56" i="6"/>
  <c r="W53" i="6"/>
  <c r="W97" i="6"/>
  <c r="W19" i="6"/>
  <c r="W41" i="6"/>
  <c r="W26" i="6"/>
  <c r="W86" i="6"/>
  <c r="W94" i="6"/>
  <c r="W73" i="6"/>
  <c r="W10" i="6"/>
  <c r="W15" i="6"/>
  <c r="W59" i="6"/>
  <c r="W101" i="6"/>
  <c r="W50" i="6"/>
  <c r="W31" i="6"/>
  <c r="W58" i="6"/>
  <c r="W28" i="6"/>
  <c r="W62" i="6"/>
  <c r="W33" i="6"/>
  <c r="W71" i="6"/>
  <c r="W105" i="6"/>
  <c r="W44" i="6"/>
  <c r="W89" i="6"/>
  <c r="W13" i="6"/>
  <c r="W54" i="6"/>
  <c r="W61" i="6"/>
  <c r="W32" i="6"/>
  <c r="W39" i="6"/>
  <c r="W96" i="6"/>
  <c r="W99" i="6"/>
  <c r="W76" i="6"/>
  <c r="W9" i="6"/>
  <c r="W75" i="6"/>
  <c r="W109" i="6"/>
  <c r="W47" i="6"/>
  <c r="W93" i="6"/>
  <c r="W67" i="6"/>
  <c r="W35" i="6"/>
  <c r="W14" i="6"/>
  <c r="W60" i="6"/>
  <c r="W70" i="6"/>
  <c r="W36" i="6"/>
  <c r="W88" i="6"/>
  <c r="W22" i="6"/>
  <c r="W80" i="6"/>
  <c r="W113" i="6"/>
  <c r="W72" i="6"/>
  <c r="W90" i="6"/>
  <c r="W17" i="6"/>
  <c r="W69" i="6"/>
  <c r="W103" i="6"/>
  <c r="W52" i="6"/>
  <c r="W65" i="6"/>
  <c r="W48" i="6"/>
  <c r="W107" i="6"/>
  <c r="W40" i="6"/>
  <c r="W92" i="6"/>
  <c r="W29" i="6"/>
  <c r="W84" i="6"/>
  <c r="W24" i="6"/>
  <c r="W95" i="6"/>
  <c r="W87" i="6"/>
  <c r="V117" i="6"/>
  <c r="V116" i="6"/>
  <c r="V114" i="6"/>
  <c r="V112" i="6"/>
  <c r="V110" i="6"/>
  <c r="V108" i="6"/>
  <c r="V106" i="6"/>
  <c r="V104" i="6"/>
  <c r="V102" i="6"/>
  <c r="V100" i="6"/>
  <c r="V98" i="6"/>
  <c r="V96" i="6"/>
  <c r="V94" i="6"/>
  <c r="V92" i="6"/>
  <c r="V90" i="6"/>
  <c r="V88" i="6"/>
  <c r="V86" i="6"/>
  <c r="V84" i="6"/>
  <c r="V82" i="6"/>
  <c r="V80" i="6"/>
  <c r="V76" i="6"/>
  <c r="V74" i="6"/>
  <c r="V72" i="6"/>
  <c r="V70" i="6"/>
  <c r="V66" i="6"/>
  <c r="V52" i="6"/>
  <c r="V36" i="6"/>
  <c r="V32" i="6"/>
  <c r="V28" i="6"/>
  <c r="V58" i="6"/>
  <c r="V42" i="6"/>
  <c r="V64" i="6"/>
  <c r="V48" i="6"/>
  <c r="V20" i="6"/>
  <c r="V54" i="6"/>
  <c r="V38" i="6"/>
  <c r="V60" i="6"/>
  <c r="V44" i="6"/>
  <c r="V16" i="6"/>
  <c r="V50" i="6"/>
  <c r="V26" i="6"/>
  <c r="V22" i="6"/>
  <c r="V56" i="6"/>
  <c r="V40" i="6"/>
  <c r="V12" i="6"/>
  <c r="V62" i="6"/>
  <c r="V46" i="6"/>
  <c r="V18" i="6"/>
  <c r="V14" i="6"/>
  <c r="V97" i="6"/>
  <c r="V89" i="6"/>
  <c r="V13" i="6"/>
  <c r="V31" i="6"/>
  <c r="V99" i="6"/>
  <c r="V87" i="6"/>
  <c r="V35" i="6"/>
  <c r="V83" i="6"/>
  <c r="V8" i="6"/>
  <c r="V9" i="6"/>
  <c r="V53" i="6"/>
  <c r="V101" i="6"/>
  <c r="V47" i="6"/>
  <c r="V93" i="6"/>
  <c r="V67" i="6"/>
  <c r="V61" i="6"/>
  <c r="V103" i="6"/>
  <c r="V43" i="6"/>
  <c r="V25" i="6"/>
  <c r="V49" i="6"/>
  <c r="V69" i="6"/>
  <c r="V105" i="6"/>
  <c r="V81" i="6"/>
  <c r="V107" i="6"/>
  <c r="V55" i="6"/>
  <c r="V109" i="6"/>
  <c r="V63" i="6"/>
  <c r="V41" i="6"/>
  <c r="V85" i="6"/>
  <c r="V51" i="6"/>
  <c r="V68" i="6"/>
  <c r="V111" i="6"/>
  <c r="V91" i="6"/>
  <c r="V21" i="6"/>
  <c r="V34" i="6"/>
  <c r="V29" i="6"/>
  <c r="V71" i="6"/>
  <c r="V113" i="6"/>
  <c r="V73" i="6"/>
  <c r="V115" i="6"/>
  <c r="V95" i="6"/>
  <c r="V15" i="6"/>
  <c r="V59" i="6"/>
  <c r="V78" i="6"/>
  <c r="V11" i="6"/>
  <c r="V10" i="6" s="1"/>
  <c r="V33" i="6"/>
  <c r="V75" i="6"/>
  <c r="V23" i="6"/>
  <c r="V77" i="6"/>
  <c r="V37" i="6"/>
  <c r="V57" i="6"/>
  <c r="V19" i="6"/>
  <c r="V27" i="6"/>
  <c r="V45" i="6"/>
  <c r="V65" i="6"/>
  <c r="V79" i="6"/>
  <c r="V39" i="6"/>
  <c r="W30" i="6"/>
  <c r="V24" i="6"/>
  <c r="W34" i="6"/>
  <c r="W21" i="6"/>
  <c r="W78" i="6"/>
  <c r="W68" i="6"/>
  <c r="V7" i="6" l="1"/>
  <c r="W7" i="6"/>
  <c r="R52" i="4" l="1"/>
  <c r="Q52" i="4"/>
  <c r="P52" i="4"/>
  <c r="O52" i="4"/>
  <c r="N52" i="4"/>
  <c r="M52" i="4"/>
  <c r="L52" i="4"/>
  <c r="K52" i="4"/>
  <c r="J52" i="4"/>
  <c r="I52" i="4"/>
  <c r="H52" i="4"/>
  <c r="G52" i="4"/>
  <c r="F52" i="4"/>
  <c r="E52" i="4"/>
  <c r="C52" i="4"/>
  <c r="B52" i="4"/>
  <c r="T51" i="4"/>
  <c r="S51" i="4"/>
  <c r="D51" i="4"/>
  <c r="T50" i="4"/>
  <c r="S50" i="4"/>
  <c r="D50" i="4"/>
  <c r="S49" i="4"/>
  <c r="D49" i="4"/>
  <c r="T49" i="4" s="1"/>
  <c r="S48" i="4"/>
  <c r="D48" i="4"/>
  <c r="T48" i="4" s="1"/>
  <c r="T47" i="4"/>
  <c r="S47" i="4"/>
  <c r="D47" i="4"/>
  <c r="S46" i="4"/>
  <c r="D46" i="4"/>
  <c r="T46" i="4" s="1"/>
  <c r="S45" i="4"/>
  <c r="D45" i="4"/>
  <c r="T45" i="4" s="1"/>
  <c r="S44" i="4"/>
  <c r="D44" i="4"/>
  <c r="T44" i="4" s="1"/>
  <c r="T43" i="4"/>
  <c r="S43" i="4"/>
  <c r="D43" i="4"/>
  <c r="T42" i="4"/>
  <c r="S42" i="4"/>
  <c r="D42" i="4"/>
  <c r="S41" i="4"/>
  <c r="D41" i="4"/>
  <c r="T41" i="4" s="1"/>
  <c r="S40" i="4"/>
  <c r="D40" i="4"/>
  <c r="T40" i="4" s="1"/>
  <c r="T39" i="4"/>
  <c r="S39" i="4"/>
  <c r="D39" i="4"/>
  <c r="S38" i="4"/>
  <c r="D38" i="4"/>
  <c r="T38" i="4" s="1"/>
  <c r="S37" i="4"/>
  <c r="D37" i="4"/>
  <c r="T37" i="4" s="1"/>
  <c r="S36" i="4"/>
  <c r="D36" i="4"/>
  <c r="T36" i="4" s="1"/>
  <c r="T35" i="4"/>
  <c r="S35" i="4"/>
  <c r="D35" i="4"/>
  <c r="T34" i="4"/>
  <c r="S34" i="4"/>
  <c r="D34" i="4"/>
  <c r="S33" i="4"/>
  <c r="D33" i="4"/>
  <c r="T33" i="4" s="1"/>
  <c r="S32" i="4"/>
  <c r="D32" i="4"/>
  <c r="T32" i="4" s="1"/>
  <c r="T31" i="4"/>
  <c r="S31" i="4"/>
  <c r="D31" i="4"/>
  <c r="T30" i="4"/>
  <c r="S30" i="4"/>
  <c r="D30" i="4"/>
  <c r="S29" i="4"/>
  <c r="D29" i="4"/>
  <c r="T29" i="4" s="1"/>
  <c r="S28" i="4"/>
  <c r="D28" i="4"/>
  <c r="T28" i="4" s="1"/>
  <c r="T27" i="4"/>
  <c r="T26" i="4"/>
  <c r="S26" i="4"/>
  <c r="D26" i="4"/>
  <c r="S25" i="4"/>
  <c r="D25" i="4"/>
  <c r="T25" i="4" s="1"/>
  <c r="S24" i="4"/>
  <c r="D24" i="4"/>
  <c r="T24" i="4" s="1"/>
  <c r="T23" i="4"/>
  <c r="S23" i="4"/>
  <c r="D23" i="4"/>
  <c r="D22" i="4"/>
  <c r="T21" i="4"/>
  <c r="S21" i="4"/>
  <c r="D21" i="4"/>
  <c r="T20" i="4"/>
  <c r="S20" i="4"/>
  <c r="D20" i="4"/>
  <c r="S19" i="4"/>
  <c r="D19" i="4"/>
  <c r="T19" i="4" s="1"/>
  <c r="S18" i="4"/>
  <c r="D18" i="4"/>
  <c r="T18" i="4" s="1"/>
  <c r="T17" i="4"/>
  <c r="S17" i="4"/>
  <c r="D17" i="4"/>
  <c r="T16" i="4"/>
  <c r="S16" i="4"/>
  <c r="D16" i="4"/>
  <c r="S15" i="4"/>
  <c r="D15" i="4"/>
  <c r="T15" i="4" s="1"/>
  <c r="S14" i="4"/>
  <c r="D14" i="4"/>
  <c r="T14" i="4" s="1"/>
  <c r="T13" i="4"/>
  <c r="S13" i="4"/>
  <c r="D13" i="4"/>
  <c r="T12" i="4"/>
  <c r="S12" i="4"/>
  <c r="D12" i="4"/>
  <c r="S11" i="4"/>
  <c r="D11" i="4"/>
  <c r="T11" i="4" s="1"/>
  <c r="S10" i="4"/>
  <c r="D10" i="4"/>
  <c r="T10" i="4" s="1"/>
  <c r="T9" i="4"/>
  <c r="S9" i="4"/>
  <c r="D9" i="4"/>
  <c r="T8" i="4"/>
  <c r="S8" i="4"/>
  <c r="D8" i="4"/>
  <c r="S7" i="4"/>
  <c r="D7" i="4"/>
  <c r="T7" i="4" s="1"/>
  <c r="S6" i="4"/>
  <c r="D6" i="4"/>
  <c r="T6" i="4" s="1"/>
  <c r="T5" i="4"/>
  <c r="S5" i="4"/>
  <c r="D5" i="4"/>
  <c r="R4" i="4"/>
  <c r="N4" i="4"/>
  <c r="H4" i="4"/>
  <c r="D52" i="4" l="1"/>
  <c r="G15" i="3"/>
  <c r="F15" i="3"/>
  <c r="E15" i="3"/>
  <c r="D15" i="3"/>
  <c r="C15" i="3"/>
  <c r="J14" i="3"/>
  <c r="L14" i="3" s="1"/>
  <c r="I14" i="3"/>
  <c r="H14" i="3"/>
  <c r="J13" i="3"/>
  <c r="L13" i="3" s="1"/>
  <c r="I13" i="3"/>
  <c r="H13" i="3"/>
  <c r="J12" i="3"/>
  <c r="L12" i="3" s="1"/>
  <c r="I12" i="3"/>
  <c r="H12" i="3"/>
  <c r="J11" i="3"/>
  <c r="L11" i="3" s="1"/>
  <c r="I11" i="3"/>
  <c r="H11" i="3"/>
  <c r="J10" i="3"/>
  <c r="L10" i="3" s="1"/>
  <c r="I10" i="3"/>
  <c r="H10" i="3"/>
  <c r="J9" i="3"/>
  <c r="L9" i="3" s="1"/>
  <c r="I9" i="3"/>
  <c r="H9" i="3"/>
  <c r="J8" i="3"/>
  <c r="L8" i="3" s="1"/>
  <c r="I8" i="3"/>
  <c r="H8" i="3"/>
  <c r="J7" i="3"/>
  <c r="I7" i="3"/>
  <c r="H7" i="3"/>
  <c r="I15" i="3" l="1"/>
  <c r="H15" i="3"/>
  <c r="J15" i="3"/>
  <c r="C16" i="3" s="1"/>
  <c r="L7" i="3"/>
  <c r="H16" i="3" l="1"/>
  <c r="F16" i="3"/>
  <c r="E16" i="3"/>
  <c r="L15" i="3"/>
  <c r="G16" i="3"/>
  <c r="D16" i="3"/>
  <c r="I1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小口　美里</author>
    <author>徳田　博行(907957)</author>
  </authors>
  <commentList>
    <comment ref="BL4" authorId="0" shapeId="0" xr:uid="{F0DBC905-17EB-47DB-B135-6E0A1321BE59}">
      <text>
        <r>
          <rPr>
            <sz val="10"/>
            <color indexed="81"/>
            <rFont val="ＭＳ Ｐゴシック"/>
            <family val="3"/>
            <charset val="128"/>
          </rPr>
          <t>養護老人ホームなど（介護保険法関係を除く）</t>
        </r>
      </text>
    </comment>
    <comment ref="BN4" authorId="0" shapeId="0" xr:uid="{0BDB892B-9653-4381-A995-46AF79563261}">
      <text>
        <r>
          <rPr>
            <sz val="10"/>
            <color indexed="81"/>
            <rFont val="ＭＳ Ｐゴシック"/>
            <family val="3"/>
            <charset val="128"/>
          </rPr>
          <t>介護保険法関係を除く</t>
        </r>
      </text>
    </comment>
    <comment ref="DL4" authorId="1" shapeId="0" xr:uid="{9EAB4C96-7E7A-4A73-97D9-66E68B124E86}">
      <text>
        <r>
          <rPr>
            <sz val="9"/>
            <color indexed="81"/>
            <rFont val="ＭＳ Ｐゴシック"/>
            <family val="3"/>
            <charset val="128"/>
          </rPr>
          <t>青少年育成施設等の管理運営を含む</t>
        </r>
      </text>
    </comment>
    <comment ref="DP4" authorId="0" shapeId="0" xr:uid="{ED771FD0-7094-49F0-BC16-CDB6F5B619C7}">
      <text>
        <r>
          <rPr>
            <sz val="10"/>
            <color indexed="81"/>
            <rFont val="ＭＳ Ｐゴシック"/>
            <family val="3"/>
            <charset val="128"/>
          </rPr>
          <t>センター運営含む</t>
        </r>
      </text>
    </comment>
    <comment ref="ET4" authorId="0" shapeId="0" xr:uid="{AA333EFB-C076-4829-96DB-E485268C5CDE}">
      <text>
        <r>
          <rPr>
            <sz val="10"/>
            <color indexed="81"/>
            <rFont val="ＭＳ Ｐゴシック"/>
            <family val="3"/>
            <charset val="128"/>
          </rPr>
          <t>火取法、液石法、高圧ガス法等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小口　美里</author>
    <author>徳田　博行(907957)</author>
  </authors>
  <commentList>
    <comment ref="BL4" authorId="0" shapeId="0" xr:uid="{AC42008E-C006-43EB-A1A5-1143F98D42C7}">
      <text>
        <r>
          <rPr>
            <sz val="10"/>
            <color indexed="81"/>
            <rFont val="ＭＳ Ｐゴシック"/>
            <family val="3"/>
            <charset val="128"/>
          </rPr>
          <t>養護老人ホームなど（介護保険法関係を除く）</t>
        </r>
      </text>
    </comment>
    <comment ref="BN4" authorId="0" shapeId="0" xr:uid="{6B9F1700-A9C4-47D7-84E7-DA3BF8067F26}">
      <text>
        <r>
          <rPr>
            <sz val="10"/>
            <color indexed="81"/>
            <rFont val="ＭＳ Ｐゴシック"/>
            <family val="3"/>
            <charset val="128"/>
          </rPr>
          <t>介護保険法関係を除く</t>
        </r>
      </text>
    </comment>
    <comment ref="DL4" authorId="1" shapeId="0" xr:uid="{B135CB80-ABD3-4089-9939-15F17B636CFD}">
      <text>
        <r>
          <rPr>
            <sz val="9"/>
            <color indexed="81"/>
            <rFont val="ＭＳ Ｐゴシック"/>
            <family val="3"/>
            <charset val="128"/>
          </rPr>
          <t>青少年育成施設等の管理運営を含む</t>
        </r>
      </text>
    </comment>
    <comment ref="DP4" authorId="0" shapeId="0" xr:uid="{1D0256CF-540F-4B56-9534-9211A122FD21}">
      <text>
        <r>
          <rPr>
            <sz val="10"/>
            <color indexed="81"/>
            <rFont val="ＭＳ Ｐゴシック"/>
            <family val="3"/>
            <charset val="128"/>
          </rPr>
          <t>センター運営含む</t>
        </r>
      </text>
    </comment>
    <comment ref="ET4" authorId="0" shapeId="0" xr:uid="{BB839230-8C08-447E-AC9E-599CB0392495}">
      <text>
        <r>
          <rPr>
            <sz val="10"/>
            <color indexed="81"/>
            <rFont val="ＭＳ Ｐゴシック"/>
            <family val="3"/>
            <charset val="128"/>
          </rPr>
          <t>火取法、液石法、高圧ガス法等</t>
        </r>
      </text>
    </comment>
    <comment ref="FV4" authorId="0" shapeId="0" xr:uid="{C4AC602D-D885-4FF9-9E8D-B96C6284755B}">
      <text>
        <r>
          <rPr>
            <sz val="10"/>
            <color indexed="81"/>
            <rFont val="ＭＳ Ｐゴシック"/>
            <family val="3"/>
            <charset val="128"/>
          </rPr>
          <t xml:space="preserve">印鑑証明等各種証明交付含む
</t>
        </r>
      </text>
    </comment>
  </commentList>
</comments>
</file>

<file path=xl/sharedStrings.xml><?xml version="1.0" encoding="utf-8"?>
<sst xmlns="http://schemas.openxmlformats.org/spreadsheetml/2006/main" count="5880" uniqueCount="2856">
  <si>
    <t>地方公共団体間の事務の共同処理の状況調</t>
    <rPh sb="0" eb="2">
      <t>チホウ</t>
    </rPh>
    <rPh sb="2" eb="4">
      <t>コウキョウ</t>
    </rPh>
    <rPh sb="4" eb="6">
      <t>ダンタイ</t>
    </rPh>
    <rPh sb="6" eb="7">
      <t>カン</t>
    </rPh>
    <rPh sb="8" eb="10">
      <t>ジム</t>
    </rPh>
    <rPh sb="11" eb="13">
      <t>キョウドウ</t>
    </rPh>
    <rPh sb="13" eb="15">
      <t>ショリ</t>
    </rPh>
    <rPh sb="16" eb="18">
      <t>ジョウキョウ</t>
    </rPh>
    <rPh sb="18" eb="19">
      <t>シラベ</t>
    </rPh>
    <phoneticPr fontId="1"/>
  </si>
  <si>
    <t>総務省自治行政局市町村課</t>
    <rPh sb="0" eb="3">
      <t>ソウムショウ</t>
    </rPh>
    <rPh sb="3" eb="5">
      <t>ジチ</t>
    </rPh>
    <rPh sb="5" eb="7">
      <t>ギョウセイ</t>
    </rPh>
    <rPh sb="7" eb="8">
      <t>キョク</t>
    </rPh>
    <rPh sb="8" eb="11">
      <t>シチョウソン</t>
    </rPh>
    <rPh sb="11" eb="12">
      <t>カ</t>
    </rPh>
    <phoneticPr fontId="1"/>
  </si>
  <si>
    <t>第１表　共同処理別構成団体の状況</t>
    <rPh sb="8" eb="9">
      <t>ベツ</t>
    </rPh>
    <rPh sb="9" eb="11">
      <t>コウセイ</t>
    </rPh>
    <rPh sb="11" eb="13">
      <t>ダンタイ</t>
    </rPh>
    <rPh sb="14" eb="16">
      <t>ジョウキョウ</t>
    </rPh>
    <phoneticPr fontId="1"/>
  </si>
  <si>
    <t>（設置数）</t>
    <rPh sb="1" eb="3">
      <t>セッチ</t>
    </rPh>
    <rPh sb="3" eb="4">
      <t>スウ</t>
    </rPh>
    <phoneticPr fontId="1"/>
  </si>
  <si>
    <t>構成団体別</t>
    <rPh sb="0" eb="2">
      <t>コウセイ</t>
    </rPh>
    <rPh sb="2" eb="4">
      <t>ダンタイ</t>
    </rPh>
    <rPh sb="4" eb="5">
      <t>ベツ</t>
    </rPh>
    <phoneticPr fontId="1"/>
  </si>
  <si>
    <t>都道府県相互間</t>
    <rPh sb="0" eb="4">
      <t>トドウフケン</t>
    </rPh>
    <rPh sb="4" eb="6">
      <t>ソウゴ</t>
    </rPh>
    <rPh sb="6" eb="7">
      <t>アイダ</t>
    </rPh>
    <phoneticPr fontId="1"/>
  </si>
  <si>
    <t>２以上の都道府県にわたるもの</t>
    <rPh sb="1" eb="3">
      <t>イジョウ</t>
    </rPh>
    <rPh sb="4" eb="6">
      <t>トドウ</t>
    </rPh>
    <rPh sb="6" eb="8">
      <t>フケン</t>
    </rPh>
    <phoneticPr fontId="1"/>
  </si>
  <si>
    <t>１都道府県内のもの</t>
    <rPh sb="1" eb="5">
      <t>トドウフケン</t>
    </rPh>
    <rPh sb="5" eb="6">
      <t>ナイ</t>
    </rPh>
    <phoneticPr fontId="1"/>
  </si>
  <si>
    <t>都道府県</t>
    <rPh sb="0" eb="4">
      <t>トドウフケン</t>
    </rPh>
    <phoneticPr fontId="1"/>
  </si>
  <si>
    <t>市町村相互間</t>
    <rPh sb="0" eb="3">
      <t>シチョウソン</t>
    </rPh>
    <rPh sb="3" eb="5">
      <t>ソウゴ</t>
    </rPh>
    <rPh sb="5" eb="6">
      <t>アイダ</t>
    </rPh>
    <phoneticPr fontId="1"/>
  </si>
  <si>
    <t>計</t>
    <rPh sb="0" eb="1">
      <t>ケイ</t>
    </rPh>
    <phoneticPr fontId="1"/>
  </si>
  <si>
    <t>都道府県
・
市町村相互間</t>
    <rPh sb="0" eb="4">
      <t>トドウフケン</t>
    </rPh>
    <rPh sb="7" eb="10">
      <t>シチョウソン</t>
    </rPh>
    <rPh sb="10" eb="13">
      <t>ソウゴカン</t>
    </rPh>
    <phoneticPr fontId="1"/>
  </si>
  <si>
    <t>・</t>
    <phoneticPr fontId="1"/>
  </si>
  <si>
    <t>前回（H30)</t>
    <rPh sb="0" eb="2">
      <t>ゼンカイ</t>
    </rPh>
    <phoneticPr fontId="1"/>
  </si>
  <si>
    <t>増　　　減</t>
    <rPh sb="0" eb="5">
      <t>ゾウゲン</t>
    </rPh>
    <phoneticPr fontId="1"/>
  </si>
  <si>
    <t>共同処理方式</t>
    <rPh sb="0" eb="2">
      <t>キョウドウ</t>
    </rPh>
    <rPh sb="2" eb="4">
      <t>ショリ</t>
    </rPh>
    <rPh sb="4" eb="6">
      <t>ホウシキ</t>
    </rPh>
    <phoneticPr fontId="1"/>
  </si>
  <si>
    <t>市町村相互間</t>
    <rPh sb="0" eb="3">
      <t>シチョウソン</t>
    </rPh>
    <rPh sb="3" eb="5">
      <t>ソウゴ</t>
    </rPh>
    <rPh sb="5" eb="6">
      <t>カン</t>
    </rPh>
    <phoneticPr fontId="1"/>
  </si>
  <si>
    <t>調査結果</t>
    <rPh sb="0" eb="2">
      <t>チョウサ</t>
    </rPh>
    <rPh sb="2" eb="4">
      <t>ケッカ</t>
    </rPh>
    <phoneticPr fontId="1"/>
  </si>
  <si>
    <t>(R3)-(H30)</t>
    <phoneticPr fontId="1"/>
  </si>
  <si>
    <t>Ａ</t>
    <phoneticPr fontId="1"/>
  </si>
  <si>
    <t>Ｂ</t>
    <phoneticPr fontId="1"/>
  </si>
  <si>
    <t>Ｃ</t>
    <phoneticPr fontId="1"/>
  </si>
  <si>
    <t>Ｄ</t>
    <phoneticPr fontId="1"/>
  </si>
  <si>
    <t>Ｅ</t>
    <phoneticPr fontId="1"/>
  </si>
  <si>
    <t>Ｂ＋Ｄ</t>
    <phoneticPr fontId="1"/>
  </si>
  <si>
    <t>Ｃ＋Ｅ</t>
    <phoneticPr fontId="1"/>
  </si>
  <si>
    <t>A+B+C+D+E</t>
    <phoneticPr fontId="1"/>
  </si>
  <si>
    <t>１　連携協約</t>
    <rPh sb="2" eb="4">
      <t>レンケイ</t>
    </rPh>
    <rPh sb="4" eb="6">
      <t>キョウヤク</t>
    </rPh>
    <phoneticPr fontId="1"/>
  </si>
  <si>
    <t>２　協議会</t>
    <rPh sb="2" eb="5">
      <t>キョウギカイ</t>
    </rPh>
    <phoneticPr fontId="1"/>
  </si>
  <si>
    <t>３　機関等の共同設置</t>
    <rPh sb="2" eb="4">
      <t>キカン</t>
    </rPh>
    <rPh sb="4" eb="5">
      <t>トウ</t>
    </rPh>
    <rPh sb="6" eb="8">
      <t>キョウドウ</t>
    </rPh>
    <rPh sb="8" eb="10">
      <t>セッチ</t>
    </rPh>
    <phoneticPr fontId="1"/>
  </si>
  <si>
    <t>４　事務の委託</t>
    <rPh sb="2" eb="4">
      <t>ジム</t>
    </rPh>
    <rPh sb="5" eb="7">
      <t>イタク</t>
    </rPh>
    <phoneticPr fontId="1"/>
  </si>
  <si>
    <t>５　事務の代替執行</t>
    <rPh sb="2" eb="4">
      <t>ジム</t>
    </rPh>
    <rPh sb="5" eb="7">
      <t>ダイタイ</t>
    </rPh>
    <rPh sb="7" eb="9">
      <t>シッコウ</t>
    </rPh>
    <phoneticPr fontId="1"/>
  </si>
  <si>
    <t>６　一部事務組合</t>
    <rPh sb="2" eb="4">
      <t>イチブ</t>
    </rPh>
    <rPh sb="4" eb="6">
      <t>ジム</t>
    </rPh>
    <rPh sb="6" eb="8">
      <t>クミアイ</t>
    </rPh>
    <phoneticPr fontId="1"/>
  </si>
  <si>
    <t>７　広域連合</t>
    <rPh sb="2" eb="4">
      <t>コウイキ</t>
    </rPh>
    <rPh sb="4" eb="6">
      <t>レンゴウ</t>
    </rPh>
    <phoneticPr fontId="1"/>
  </si>
  <si>
    <t>８　地方開発事業団</t>
    <rPh sb="2" eb="4">
      <t>チホウ</t>
    </rPh>
    <rPh sb="4" eb="6">
      <t>カイハツ</t>
    </rPh>
    <rPh sb="6" eb="9">
      <t>ジギョウダン</t>
    </rPh>
    <phoneticPr fontId="1"/>
  </si>
  <si>
    <t>構成比(%)</t>
    <rPh sb="0" eb="3">
      <t>コウセイヒ</t>
    </rPh>
    <phoneticPr fontId="1"/>
  </si>
  <si>
    <t xml:space="preserve">          -</t>
    <phoneticPr fontId="1"/>
  </si>
  <si>
    <t xml:space="preserve">            -</t>
    <phoneticPr fontId="1"/>
  </si>
  <si>
    <t>第４表　都道府県別共同処理方式</t>
    <rPh sb="0" eb="1">
      <t>ダイ</t>
    </rPh>
    <rPh sb="2" eb="3">
      <t>ヒョウ</t>
    </rPh>
    <rPh sb="4" eb="8">
      <t>トドウフケン</t>
    </rPh>
    <rPh sb="8" eb="9">
      <t>ベツ</t>
    </rPh>
    <rPh sb="9" eb="11">
      <t>キョウドウ</t>
    </rPh>
    <rPh sb="11" eb="13">
      <t>ショリ</t>
    </rPh>
    <rPh sb="13" eb="15">
      <t>ホウシキ</t>
    </rPh>
    <phoneticPr fontId="1"/>
  </si>
  <si>
    <t>２ 協議会</t>
    <rPh sb="2" eb="5">
      <t>キョウギカイ</t>
    </rPh>
    <phoneticPr fontId="1"/>
  </si>
  <si>
    <t>６ 一部事務組合</t>
    <rPh sb="2" eb="4">
      <t>イチブ</t>
    </rPh>
    <rPh sb="4" eb="6">
      <t>ジム</t>
    </rPh>
    <rPh sb="6" eb="8">
      <t>クミアイ</t>
    </rPh>
    <phoneticPr fontId="1"/>
  </si>
  <si>
    <t>８　地方開発
    事業団</t>
    <rPh sb="2" eb="4">
      <t>チホウ</t>
    </rPh>
    <rPh sb="4" eb="6">
      <t>カイハツ</t>
    </rPh>
    <rPh sb="11" eb="14">
      <t>ジギョウダン</t>
    </rPh>
    <phoneticPr fontId="1"/>
  </si>
  <si>
    <t>９　１～８の合計</t>
    <rPh sb="6" eb="8">
      <t>ゴウケイ</t>
    </rPh>
    <phoneticPr fontId="1"/>
  </si>
  <si>
    <t>（参考）
市区町村数</t>
    <rPh sb="1" eb="3">
      <t>サンコウ</t>
    </rPh>
    <rPh sb="5" eb="7">
      <t>シク</t>
    </rPh>
    <rPh sb="7" eb="9">
      <t>チョウソン</t>
    </rPh>
    <rPh sb="9" eb="10">
      <t>スウ</t>
    </rPh>
    <phoneticPr fontId="1"/>
  </si>
  <si>
    <t>件　数</t>
    <rPh sb="0" eb="1">
      <t>ケン</t>
    </rPh>
    <rPh sb="2" eb="3">
      <t>スウ</t>
    </rPh>
    <phoneticPr fontId="1"/>
  </si>
  <si>
    <t>締　結
団体数</t>
    <rPh sb="0" eb="1">
      <t>シメ</t>
    </rPh>
    <rPh sb="2" eb="3">
      <t>ケツ</t>
    </rPh>
    <rPh sb="4" eb="7">
      <t>ダンタイスウ</t>
    </rPh>
    <phoneticPr fontId="11"/>
  </si>
  <si>
    <t>設置数</t>
    <rPh sb="0" eb="2">
      <t>セッチ</t>
    </rPh>
    <rPh sb="2" eb="3">
      <t>カズ</t>
    </rPh>
    <phoneticPr fontId="1"/>
  </si>
  <si>
    <t>構  成 団体数</t>
    <rPh sb="0" eb="1">
      <t>カマエ</t>
    </rPh>
    <rPh sb="3" eb="4">
      <t>シゲル</t>
    </rPh>
    <rPh sb="5" eb="8">
      <t>ダンタイスウ</t>
    </rPh>
    <phoneticPr fontId="11"/>
  </si>
  <si>
    <t>件　数</t>
    <rPh sb="0" eb="1">
      <t>ケン</t>
    </rPh>
    <rPh sb="2" eb="3">
      <t>カズ</t>
    </rPh>
    <phoneticPr fontId="1"/>
  </si>
  <si>
    <t>委  託 団体数</t>
    <rPh sb="0" eb="1">
      <t>イ</t>
    </rPh>
    <rPh sb="3" eb="4">
      <t>コトヅケ</t>
    </rPh>
    <rPh sb="5" eb="8">
      <t>ダンタイスウ</t>
    </rPh>
    <phoneticPr fontId="11"/>
  </si>
  <si>
    <t>構　成
団体数</t>
    <rPh sb="0" eb="1">
      <t>カマエ</t>
    </rPh>
    <rPh sb="2" eb="3">
      <t>シゲル</t>
    </rPh>
    <rPh sb="4" eb="7">
      <t>ダンタイスウ</t>
    </rPh>
    <phoneticPr fontId="11"/>
  </si>
  <si>
    <t>構　成 団体数</t>
    <rPh sb="0" eb="1">
      <t>カマエ</t>
    </rPh>
    <rPh sb="2" eb="3">
      <t>シゲル</t>
    </rPh>
    <rPh sb="4" eb="7">
      <t>ダンタイスウ</t>
    </rPh>
    <phoneticPr fontId="11"/>
  </si>
  <si>
    <t>北海道</t>
    <rPh sb="0" eb="3">
      <t>ホッカイドウ</t>
    </rPh>
    <phoneticPr fontId="1"/>
  </si>
  <si>
    <t>青森県</t>
    <rPh sb="0" eb="2">
      <t>アオモリ</t>
    </rPh>
    <rPh sb="2" eb="3">
      <t>ケン</t>
    </rPh>
    <phoneticPr fontId="1"/>
  </si>
  <si>
    <t>岩手県</t>
    <phoneticPr fontId="1"/>
  </si>
  <si>
    <t>宮城県</t>
    <rPh sb="0" eb="3">
      <t>ミヤギケン</t>
    </rPh>
    <phoneticPr fontId="1"/>
  </si>
  <si>
    <t>-</t>
    <phoneticPr fontId="1"/>
  </si>
  <si>
    <t>秋田県</t>
    <rPh sb="0" eb="3">
      <t>アキタケン</t>
    </rPh>
    <phoneticPr fontId="1"/>
  </si>
  <si>
    <t>山形県</t>
    <phoneticPr fontId="1"/>
  </si>
  <si>
    <t>福島県</t>
    <rPh sb="0" eb="3">
      <t>フクシマケン</t>
    </rPh>
    <phoneticPr fontId="1"/>
  </si>
  <si>
    <t>茨城県</t>
    <rPh sb="0" eb="3">
      <t>イバラギケン</t>
    </rPh>
    <phoneticPr fontId="1"/>
  </si>
  <si>
    <t>栃木県</t>
    <rPh sb="0" eb="3">
      <t>トチギケン</t>
    </rPh>
    <phoneticPr fontId="1"/>
  </si>
  <si>
    <t>群馬県</t>
    <phoneticPr fontId="1"/>
  </si>
  <si>
    <t>埼玉県</t>
    <phoneticPr fontId="1"/>
  </si>
  <si>
    <t>千葉県</t>
    <rPh sb="0" eb="3">
      <t>チバケン</t>
    </rPh>
    <phoneticPr fontId="1"/>
  </si>
  <si>
    <t>東京都</t>
    <rPh sb="0" eb="3">
      <t>トウキョウト</t>
    </rPh>
    <phoneticPr fontId="1"/>
  </si>
  <si>
    <t>神奈川県</t>
    <rPh sb="0" eb="4">
      <t>カナガワケン</t>
    </rPh>
    <phoneticPr fontId="1"/>
  </si>
  <si>
    <t>新潟県</t>
    <rPh sb="0" eb="3">
      <t>ニイガタケン</t>
    </rPh>
    <phoneticPr fontId="1"/>
  </si>
  <si>
    <t>富山県</t>
    <rPh sb="0" eb="3">
      <t>トヤマケン</t>
    </rPh>
    <phoneticPr fontId="1"/>
  </si>
  <si>
    <t>石川県</t>
    <rPh sb="0" eb="3">
      <t>イシカワケン</t>
    </rPh>
    <phoneticPr fontId="1"/>
  </si>
  <si>
    <t>福井県</t>
    <rPh sb="0" eb="3">
      <t>フクイケン</t>
    </rPh>
    <phoneticPr fontId="1"/>
  </si>
  <si>
    <t>山梨県</t>
    <rPh sb="0" eb="3">
      <t>ヤマナシケン</t>
    </rPh>
    <phoneticPr fontId="1"/>
  </si>
  <si>
    <t>長野県</t>
    <rPh sb="0" eb="3">
      <t>ナガノケン</t>
    </rPh>
    <phoneticPr fontId="1"/>
  </si>
  <si>
    <t>岐阜県</t>
    <rPh sb="0" eb="3">
      <t>ギフケン</t>
    </rPh>
    <phoneticPr fontId="1"/>
  </si>
  <si>
    <t>静岡県</t>
    <rPh sb="0" eb="3">
      <t>シズオカケン</t>
    </rPh>
    <phoneticPr fontId="1"/>
  </si>
  <si>
    <t>愛知県</t>
    <rPh sb="0" eb="3">
      <t>アイチケン</t>
    </rPh>
    <phoneticPr fontId="1"/>
  </si>
  <si>
    <t>三重県</t>
    <rPh sb="0" eb="3">
      <t>ミエケン</t>
    </rPh>
    <phoneticPr fontId="1"/>
  </si>
  <si>
    <t>滋賀県</t>
    <rPh sb="0" eb="3">
      <t>シガケン</t>
    </rPh>
    <phoneticPr fontId="1"/>
  </si>
  <si>
    <t>京都府</t>
    <rPh sb="0" eb="3">
      <t>キョウトフ</t>
    </rPh>
    <phoneticPr fontId="1"/>
  </si>
  <si>
    <t>大阪府</t>
    <rPh sb="0" eb="3">
      <t>オオサカフ</t>
    </rPh>
    <phoneticPr fontId="1"/>
  </si>
  <si>
    <t>兵庫県</t>
    <rPh sb="0" eb="3">
      <t>ヒョウゴケン</t>
    </rPh>
    <phoneticPr fontId="1"/>
  </si>
  <si>
    <t>奈良県</t>
    <rPh sb="0" eb="3">
      <t>ナラケン</t>
    </rPh>
    <phoneticPr fontId="1"/>
  </si>
  <si>
    <t>和歌山県</t>
    <rPh sb="0" eb="4">
      <t>ワカヤマケン</t>
    </rPh>
    <phoneticPr fontId="1"/>
  </si>
  <si>
    <t>鳥取県</t>
    <rPh sb="0" eb="3">
      <t>トットリケン</t>
    </rPh>
    <phoneticPr fontId="1"/>
  </si>
  <si>
    <t>島根県</t>
    <rPh sb="0" eb="3">
      <t>シマネケン</t>
    </rPh>
    <phoneticPr fontId="1"/>
  </si>
  <si>
    <t>岡山県</t>
    <rPh sb="0" eb="3">
      <t>オカヤマケン</t>
    </rPh>
    <phoneticPr fontId="1"/>
  </si>
  <si>
    <t>広島県</t>
    <rPh sb="0" eb="3">
      <t>ヒロシマケン</t>
    </rPh>
    <phoneticPr fontId="1"/>
  </si>
  <si>
    <t>山口県</t>
    <rPh sb="0" eb="3">
      <t>ヤマグチケン</t>
    </rPh>
    <phoneticPr fontId="1"/>
  </si>
  <si>
    <t>徳島県</t>
    <rPh sb="0" eb="3">
      <t>トクシマケン</t>
    </rPh>
    <phoneticPr fontId="1"/>
  </si>
  <si>
    <t>香川県</t>
    <rPh sb="0" eb="3">
      <t>カガワケン</t>
    </rPh>
    <phoneticPr fontId="1"/>
  </si>
  <si>
    <t>愛媛県</t>
    <rPh sb="0" eb="3">
      <t>エヒメケン</t>
    </rPh>
    <phoneticPr fontId="1"/>
  </si>
  <si>
    <t>高知県</t>
    <rPh sb="0" eb="3">
      <t>コウチケン</t>
    </rPh>
    <phoneticPr fontId="1"/>
  </si>
  <si>
    <t>福岡県</t>
    <rPh sb="0" eb="3">
      <t>フクオカケン</t>
    </rPh>
    <phoneticPr fontId="1"/>
  </si>
  <si>
    <t>佐賀県</t>
    <rPh sb="0" eb="3">
      <t>サガケン</t>
    </rPh>
    <phoneticPr fontId="1"/>
  </si>
  <si>
    <t>長崎県</t>
    <rPh sb="0" eb="3">
      <t>ナガサキケン</t>
    </rPh>
    <phoneticPr fontId="1"/>
  </si>
  <si>
    <t>熊本県</t>
    <rPh sb="0" eb="3">
      <t>クマモトケン</t>
    </rPh>
    <phoneticPr fontId="1"/>
  </si>
  <si>
    <t>大分県</t>
    <rPh sb="0" eb="3">
      <t>オオイタケン</t>
    </rPh>
    <phoneticPr fontId="1"/>
  </si>
  <si>
    <t>宮崎県</t>
    <rPh sb="0" eb="3">
      <t>ミヤザキケン</t>
    </rPh>
    <phoneticPr fontId="1"/>
  </si>
  <si>
    <t>鹿児島県</t>
    <rPh sb="0" eb="4">
      <t>カゴシマケン</t>
    </rPh>
    <phoneticPr fontId="1"/>
  </si>
  <si>
    <t>沖縄県</t>
    <rPh sb="0" eb="3">
      <t>オキナワケン</t>
    </rPh>
    <phoneticPr fontId="1"/>
  </si>
  <si>
    <t>合　計</t>
    <rPh sb="0" eb="1">
      <t>ゴウ</t>
    </rPh>
    <rPh sb="2" eb="3">
      <t>ケイ</t>
    </rPh>
    <phoneticPr fontId="1"/>
  </si>
  <si>
    <t>※ ()内の数値は、件数のうち連携中枢都市圏の形成に係る連携協約の件数。</t>
    <rPh sb="4" eb="5">
      <t>ナイ</t>
    </rPh>
    <rPh sb="6" eb="8">
      <t>スウチ</t>
    </rPh>
    <rPh sb="10" eb="12">
      <t>ケンスウ</t>
    </rPh>
    <rPh sb="15" eb="17">
      <t>レンケイ</t>
    </rPh>
    <rPh sb="17" eb="19">
      <t>チュウスウ</t>
    </rPh>
    <rPh sb="19" eb="22">
      <t>トシケン</t>
    </rPh>
    <rPh sb="23" eb="25">
      <t>ケイセイ</t>
    </rPh>
    <rPh sb="26" eb="27">
      <t>カカ</t>
    </rPh>
    <rPh sb="28" eb="30">
      <t>レンケイ</t>
    </rPh>
    <rPh sb="30" eb="32">
      <t>キョウヤク</t>
    </rPh>
    <rPh sb="33" eb="35">
      <t>ケンスウ</t>
    </rPh>
    <phoneticPr fontId="1"/>
  </si>
  <si>
    <t>第２表　事務の種類別共同処理の状況（分野別）</t>
    <rPh sb="18" eb="20">
      <t>ブンヤ</t>
    </rPh>
    <rPh sb="20" eb="21">
      <t>ベツ</t>
    </rPh>
    <phoneticPr fontId="1"/>
  </si>
  <si>
    <t>(事務件数)</t>
    <rPh sb="1" eb="3">
      <t>ジム</t>
    </rPh>
    <rPh sb="3" eb="5">
      <t>ケンスウ</t>
    </rPh>
    <phoneticPr fontId="1"/>
  </si>
  <si>
    <t>共同処理方法</t>
  </si>
  <si>
    <t>２　協議会</t>
    <phoneticPr fontId="1"/>
  </si>
  <si>
    <t>３　機関等の共同設置</t>
    <rPh sb="4" eb="5">
      <t>トウ</t>
    </rPh>
    <rPh sb="6" eb="8">
      <t>キョウドウ</t>
    </rPh>
    <rPh sb="8" eb="10">
      <t>セッチ</t>
    </rPh>
    <phoneticPr fontId="1"/>
  </si>
  <si>
    <t>４　事務の委託</t>
    <phoneticPr fontId="1"/>
  </si>
  <si>
    <t>５　事務の代替執行</t>
    <rPh sb="5" eb="7">
      <t>ダイタイ</t>
    </rPh>
    <rPh sb="7" eb="9">
      <t>シッコウ</t>
    </rPh>
    <phoneticPr fontId="1"/>
  </si>
  <si>
    <t>６　一部事務組合</t>
    <phoneticPr fontId="1"/>
  </si>
  <si>
    <t>７　広域連合</t>
    <phoneticPr fontId="1"/>
  </si>
  <si>
    <t>８　地方開発事業団</t>
    <phoneticPr fontId="1"/>
  </si>
  <si>
    <t>９　１～８の合計</t>
    <phoneticPr fontId="1"/>
  </si>
  <si>
    <t>事務の種類</t>
  </si>
  <si>
    <t>30年度</t>
    <rPh sb="2" eb="4">
      <t>ネンド</t>
    </rPh>
    <phoneticPr fontId="1"/>
  </si>
  <si>
    <t>R3年度</t>
    <rPh sb="2" eb="4">
      <t>ネンド</t>
    </rPh>
    <phoneticPr fontId="1"/>
  </si>
  <si>
    <t>増　減</t>
    <rPh sb="0" eb="3">
      <t>ゾウゲン</t>
    </rPh>
    <phoneticPr fontId="1"/>
  </si>
  <si>
    <t>30年度</t>
    <phoneticPr fontId="1"/>
  </si>
  <si>
    <t>１　地域開発計画</t>
  </si>
  <si>
    <t>２　第１次産業振興</t>
    <phoneticPr fontId="1"/>
  </si>
  <si>
    <t>３　第２次産業振興</t>
    <phoneticPr fontId="1"/>
  </si>
  <si>
    <t>４　第３次産業振興</t>
    <phoneticPr fontId="1"/>
  </si>
  <si>
    <t>５　輸送施設</t>
    <phoneticPr fontId="1"/>
  </si>
  <si>
    <t>６　国土保全</t>
    <phoneticPr fontId="1"/>
  </si>
  <si>
    <t>７　厚生福祉</t>
    <phoneticPr fontId="1"/>
  </si>
  <si>
    <t>８　環境衛生</t>
    <phoneticPr fontId="1"/>
  </si>
  <si>
    <t>９　教育</t>
    <phoneticPr fontId="1"/>
  </si>
  <si>
    <t>１０　住宅</t>
    <phoneticPr fontId="1"/>
  </si>
  <si>
    <t>１１　都市計画</t>
    <phoneticPr fontId="1"/>
  </si>
  <si>
    <t>１２　防災</t>
    <phoneticPr fontId="1"/>
  </si>
  <si>
    <t>１３　その他</t>
    <phoneticPr fontId="1"/>
  </si>
  <si>
    <t>総  計</t>
    <phoneticPr fontId="1"/>
  </si>
  <si>
    <t>（注）連携協約、協議会、機関等の共同設置、一部事務組合、広域連合及び地方開発事業団の件数については、複数の事務を行っている場合は事務ごとに件数に計上しているため重複がある。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32" eb="33">
      <t>オヨ</t>
    </rPh>
    <rPh sb="34" eb="36">
      <t>チホウ</t>
    </rPh>
    <rPh sb="36" eb="38">
      <t>カイハツ</t>
    </rPh>
    <rPh sb="38" eb="41">
      <t>ジギョウダン</t>
    </rPh>
    <phoneticPr fontId="1"/>
  </si>
  <si>
    <r>
      <t>　　　</t>
    </r>
    <r>
      <rPr>
        <sz val="10"/>
        <color theme="1"/>
        <rFont val="ＭＳ ゴシック"/>
        <family val="3"/>
        <charset val="128"/>
      </rPr>
      <t>なお、連携協約の件数は、連携中枢都市圏の形成に係る連携協約以外の件数である。</t>
    </r>
    <rPh sb="6" eb="8">
      <t>レンケイ</t>
    </rPh>
    <rPh sb="8" eb="10">
      <t>キョウヤク</t>
    </rPh>
    <rPh sb="11" eb="13">
      <t>ケンスウ</t>
    </rPh>
    <rPh sb="15" eb="17">
      <t>レンケイ</t>
    </rPh>
    <rPh sb="17" eb="19">
      <t>チュウスウ</t>
    </rPh>
    <rPh sb="19" eb="22">
      <t>トシケン</t>
    </rPh>
    <rPh sb="23" eb="25">
      <t>ケイセイ</t>
    </rPh>
    <rPh sb="26" eb="27">
      <t>カカ</t>
    </rPh>
    <rPh sb="28" eb="30">
      <t>レンケイ</t>
    </rPh>
    <rPh sb="30" eb="32">
      <t>キョウヤク</t>
    </rPh>
    <rPh sb="32" eb="34">
      <t>イガイ</t>
    </rPh>
    <rPh sb="35" eb="37">
      <t>ケンスウ</t>
    </rPh>
    <phoneticPr fontId="1"/>
  </si>
  <si>
    <t>第３表　事務の種類別共同処理の状況</t>
    <phoneticPr fontId="1"/>
  </si>
  <si>
    <t>３　機関等の共同</t>
    <rPh sb="4" eb="5">
      <t>トウ</t>
    </rPh>
    <rPh sb="6" eb="8">
      <t>キョウドウ</t>
    </rPh>
    <phoneticPr fontId="1"/>
  </si>
  <si>
    <t>割合</t>
    <rPh sb="0" eb="2">
      <t>ワリアイ</t>
    </rPh>
    <phoneticPr fontId="1"/>
  </si>
  <si>
    <t>　　設置</t>
    <phoneticPr fontId="1"/>
  </si>
  <si>
    <t>行番号</t>
  </si>
  <si>
    <t>件数</t>
    <rPh sb="0" eb="2">
      <t>ケンスウ</t>
    </rPh>
    <phoneticPr fontId="1"/>
  </si>
  <si>
    <t>締　結</t>
    <rPh sb="0" eb="1">
      <t>シメ</t>
    </rPh>
    <rPh sb="2" eb="3">
      <t>ムスブ</t>
    </rPh>
    <phoneticPr fontId="1"/>
  </si>
  <si>
    <t>設置数</t>
  </si>
  <si>
    <t>処　理</t>
    <rPh sb="0" eb="3">
      <t>ショリ</t>
    </rPh>
    <phoneticPr fontId="1"/>
  </si>
  <si>
    <t>執　行</t>
    <rPh sb="0" eb="1">
      <t>モリ</t>
    </rPh>
    <rPh sb="2" eb="3">
      <t>ギョウ</t>
    </rPh>
    <phoneticPr fontId="1"/>
  </si>
  <si>
    <t>団体数</t>
  </si>
  <si>
    <t>0100</t>
    <phoneticPr fontId="1"/>
  </si>
  <si>
    <t xml:space="preserve">  (1)広域行政計画等に関するもの</t>
    <rPh sb="5" eb="7">
      <t>コウイキ</t>
    </rPh>
    <rPh sb="7" eb="9">
      <t>ギョウセイ</t>
    </rPh>
    <rPh sb="9" eb="11">
      <t>ケイカク</t>
    </rPh>
    <rPh sb="11" eb="12">
      <t>トウ</t>
    </rPh>
    <rPh sb="13" eb="14">
      <t>カン</t>
    </rPh>
    <phoneticPr fontId="11"/>
  </si>
  <si>
    <t>0101</t>
    <phoneticPr fontId="11"/>
  </si>
  <si>
    <t>　(2)その他</t>
    <phoneticPr fontId="11"/>
  </si>
  <si>
    <t>0102</t>
    <phoneticPr fontId="11"/>
  </si>
  <si>
    <t>0200</t>
    <phoneticPr fontId="1"/>
  </si>
  <si>
    <t>　(1)農業用地</t>
  </si>
  <si>
    <t>0201</t>
    <phoneticPr fontId="1"/>
  </si>
  <si>
    <t>　(2)農業用水</t>
    <rPh sb="7" eb="8">
      <t>ミズ</t>
    </rPh>
    <phoneticPr fontId="11"/>
  </si>
  <si>
    <t>0202</t>
    <phoneticPr fontId="1"/>
  </si>
  <si>
    <t>　(3)農林水産物・流通施設</t>
    <rPh sb="5" eb="6">
      <t>リン</t>
    </rPh>
    <phoneticPr fontId="1"/>
  </si>
  <si>
    <t>0203</t>
    <phoneticPr fontId="1"/>
  </si>
  <si>
    <r>
      <t xml:space="preserve">  </t>
    </r>
    <r>
      <rPr>
        <sz val="11"/>
        <rFont val="ＭＳ ゴシック"/>
        <family val="3"/>
        <charset val="128"/>
      </rPr>
      <t>(4)林道・林野</t>
    </r>
    <r>
      <rPr>
        <sz val="6"/>
        <rFont val="ＭＳ ゴシック"/>
        <family val="3"/>
        <charset val="128"/>
      </rPr>
      <t>（山林の保護管理等を含む）</t>
    </r>
    <phoneticPr fontId="1"/>
  </si>
  <si>
    <t>0204</t>
    <phoneticPr fontId="1"/>
  </si>
  <si>
    <t>　(5)農業共済</t>
    <phoneticPr fontId="1"/>
  </si>
  <si>
    <t>0205</t>
    <phoneticPr fontId="1"/>
  </si>
  <si>
    <t>　(6)その他</t>
    <phoneticPr fontId="1"/>
  </si>
  <si>
    <t>0206</t>
    <phoneticPr fontId="1"/>
  </si>
  <si>
    <t>0300</t>
    <phoneticPr fontId="1"/>
  </si>
  <si>
    <t>　(1)工業用地</t>
  </si>
  <si>
    <t>0301</t>
    <phoneticPr fontId="1"/>
  </si>
  <si>
    <t>　(2)工業用水</t>
  </si>
  <si>
    <t>0302</t>
    <phoneticPr fontId="1"/>
  </si>
  <si>
    <t>　(3)その他</t>
  </si>
  <si>
    <t>0303</t>
    <phoneticPr fontId="1"/>
  </si>
  <si>
    <t>0400</t>
    <phoneticPr fontId="1"/>
  </si>
  <si>
    <t>　(1)観光</t>
  </si>
  <si>
    <t>0401</t>
    <phoneticPr fontId="1"/>
  </si>
  <si>
    <t>　(2)その他</t>
  </si>
  <si>
    <t>0402</t>
    <phoneticPr fontId="1"/>
  </si>
  <si>
    <t>0500</t>
    <phoneticPr fontId="1"/>
  </si>
  <si>
    <t>　(1)道路</t>
  </si>
  <si>
    <t>0501</t>
    <phoneticPr fontId="1"/>
  </si>
  <si>
    <t>　(2)港湾</t>
  </si>
  <si>
    <t>0502</t>
    <phoneticPr fontId="1"/>
  </si>
  <si>
    <t>　(3)自動車輸送</t>
  </si>
  <si>
    <t>0503</t>
    <phoneticPr fontId="1"/>
  </si>
  <si>
    <t>　(4)船舶運航</t>
  </si>
  <si>
    <t>0504</t>
    <phoneticPr fontId="1"/>
  </si>
  <si>
    <t>　(5)その他</t>
  </si>
  <si>
    <t>0505</t>
    <phoneticPr fontId="1"/>
  </si>
  <si>
    <t>0600</t>
    <phoneticPr fontId="1"/>
  </si>
  <si>
    <t>　(1)河川</t>
  </si>
  <si>
    <t>0601</t>
    <phoneticPr fontId="1"/>
  </si>
  <si>
    <t>　(2)海岸</t>
    <rPh sb="4" eb="6">
      <t>カイガン</t>
    </rPh>
    <phoneticPr fontId="1"/>
  </si>
  <si>
    <t>0602</t>
    <phoneticPr fontId="1"/>
  </si>
  <si>
    <t>　(3)その他</t>
    <phoneticPr fontId="1"/>
  </si>
  <si>
    <t>0603</t>
    <phoneticPr fontId="1"/>
  </si>
  <si>
    <t>0700</t>
    <phoneticPr fontId="1"/>
  </si>
  <si>
    <t>　(1)病院</t>
  </si>
  <si>
    <t>0701</t>
    <phoneticPr fontId="1"/>
  </si>
  <si>
    <t>　(2)診療所</t>
  </si>
  <si>
    <t>0702</t>
    <phoneticPr fontId="1"/>
  </si>
  <si>
    <t>　(3)結核予防</t>
    <phoneticPr fontId="1"/>
  </si>
  <si>
    <t>0703</t>
    <phoneticPr fontId="1"/>
  </si>
  <si>
    <t>　(4)生活保護</t>
    <phoneticPr fontId="1"/>
  </si>
  <si>
    <t>0704</t>
    <phoneticPr fontId="1"/>
  </si>
  <si>
    <t>　(5)母子福祉</t>
    <phoneticPr fontId="1"/>
  </si>
  <si>
    <t>0705</t>
    <phoneticPr fontId="1"/>
  </si>
  <si>
    <t>　(6)児童福祉</t>
    <phoneticPr fontId="1"/>
  </si>
  <si>
    <t>0706</t>
    <phoneticPr fontId="1"/>
  </si>
  <si>
    <t>　(7)介護区分認定審査</t>
    <rPh sb="6" eb="8">
      <t>クブン</t>
    </rPh>
    <rPh sb="8" eb="10">
      <t>ニンテイ</t>
    </rPh>
    <rPh sb="10" eb="12">
      <t>シンサ</t>
    </rPh>
    <phoneticPr fontId="1"/>
  </si>
  <si>
    <t>0707</t>
    <phoneticPr fontId="1"/>
  </si>
  <si>
    <t>　(8)介護保険施設サービス</t>
    <rPh sb="8" eb="10">
      <t>シセツ</t>
    </rPh>
    <phoneticPr fontId="1"/>
  </si>
  <si>
    <t>0708</t>
    <phoneticPr fontId="1"/>
  </si>
  <si>
    <t>　(9)介護保険（その他）</t>
    <rPh sb="6" eb="8">
      <t>ホケン</t>
    </rPh>
    <rPh sb="11" eb="12">
      <t>タ</t>
    </rPh>
    <phoneticPr fontId="1"/>
  </si>
  <si>
    <t>0709</t>
    <phoneticPr fontId="1"/>
  </si>
  <si>
    <t>　(10)地域包括支援センター</t>
    <rPh sb="5" eb="7">
      <t>チイキ</t>
    </rPh>
    <rPh sb="7" eb="9">
      <t>ホウカツ</t>
    </rPh>
    <rPh sb="9" eb="11">
      <t>シエン</t>
    </rPh>
    <phoneticPr fontId="1"/>
  </si>
  <si>
    <t>0710</t>
    <phoneticPr fontId="1"/>
  </si>
  <si>
    <t>　(11)老人福祉施設</t>
    <rPh sb="5" eb="7">
      <t>ロウジン</t>
    </rPh>
    <rPh sb="7" eb="9">
      <t>フクシ</t>
    </rPh>
    <rPh sb="9" eb="11">
      <t>シセツ</t>
    </rPh>
    <phoneticPr fontId="1"/>
  </si>
  <si>
    <t>0711</t>
    <phoneticPr fontId="1"/>
  </si>
  <si>
    <t>　(12)老人福祉（その他）</t>
    <rPh sb="12" eb="13">
      <t>タ</t>
    </rPh>
    <phoneticPr fontId="1"/>
  </si>
  <si>
    <t>0712</t>
    <phoneticPr fontId="1"/>
  </si>
  <si>
    <t>　(13)障害区分認定審査</t>
    <rPh sb="5" eb="7">
      <t>ショウガイ</t>
    </rPh>
    <rPh sb="7" eb="9">
      <t>クブン</t>
    </rPh>
    <rPh sb="9" eb="11">
      <t>ニンテイ</t>
    </rPh>
    <rPh sb="11" eb="13">
      <t>シンサ</t>
    </rPh>
    <phoneticPr fontId="1"/>
  </si>
  <si>
    <t>0713</t>
    <phoneticPr fontId="1"/>
  </si>
  <si>
    <r>
      <t>　(14)障害福祉サービス</t>
    </r>
    <r>
      <rPr>
        <sz val="9"/>
        <rFont val="ＭＳ ゴシック"/>
        <family val="3"/>
        <charset val="128"/>
      </rPr>
      <t>（介護給付）</t>
    </r>
    <rPh sb="7" eb="9">
      <t>フクシ</t>
    </rPh>
    <rPh sb="14" eb="16">
      <t>カイゴ</t>
    </rPh>
    <rPh sb="16" eb="18">
      <t>キュウフ</t>
    </rPh>
    <phoneticPr fontId="1"/>
  </si>
  <si>
    <t>0714</t>
    <phoneticPr fontId="1"/>
  </si>
  <si>
    <r>
      <t>　(15)障害福祉サービス</t>
    </r>
    <r>
      <rPr>
        <sz val="9"/>
        <rFont val="ＭＳ ゴシック"/>
        <family val="3"/>
        <charset val="128"/>
      </rPr>
      <t>（訓練等給付）</t>
    </r>
    <rPh sb="5" eb="7">
      <t>ショウガイ</t>
    </rPh>
    <rPh sb="7" eb="9">
      <t>フクシ</t>
    </rPh>
    <rPh sb="14" eb="17">
      <t>クンレントウ</t>
    </rPh>
    <rPh sb="17" eb="19">
      <t>キュウフ</t>
    </rPh>
    <phoneticPr fontId="1"/>
  </si>
  <si>
    <t>0715</t>
    <phoneticPr fontId="1"/>
  </si>
  <si>
    <t>　(16)障害者福祉（その他）</t>
    <rPh sb="13" eb="14">
      <t>タ</t>
    </rPh>
    <phoneticPr fontId="1"/>
  </si>
  <si>
    <t>0716</t>
    <phoneticPr fontId="1"/>
  </si>
  <si>
    <t>　(17)看護学校</t>
    <phoneticPr fontId="1"/>
  </si>
  <si>
    <t>0717</t>
    <phoneticPr fontId="1"/>
  </si>
  <si>
    <t>　(18)国民健康保険</t>
    <rPh sb="5" eb="7">
      <t>コクミン</t>
    </rPh>
    <rPh sb="7" eb="9">
      <t>ケンコウ</t>
    </rPh>
    <rPh sb="9" eb="11">
      <t>ホケン</t>
    </rPh>
    <phoneticPr fontId="1"/>
  </si>
  <si>
    <t>0718</t>
    <phoneticPr fontId="1"/>
  </si>
  <si>
    <t>　(19)後期高齢者医療</t>
    <phoneticPr fontId="1"/>
  </si>
  <si>
    <t>0719</t>
    <phoneticPr fontId="1"/>
  </si>
  <si>
    <t>　(20)救急・土日医療</t>
    <rPh sb="5" eb="7">
      <t>キュウキュウ</t>
    </rPh>
    <rPh sb="8" eb="10">
      <t>ドニチ</t>
    </rPh>
    <rPh sb="10" eb="12">
      <t>イリョウ</t>
    </rPh>
    <phoneticPr fontId="1"/>
  </si>
  <si>
    <t>0720</t>
    <phoneticPr fontId="1"/>
  </si>
  <si>
    <r>
      <t>　(21)</t>
    </r>
    <r>
      <rPr>
        <sz val="6"/>
        <rFont val="ＭＳ ゴシック"/>
        <family val="3"/>
        <charset val="128"/>
      </rPr>
      <t>保健所が法律上実施を義務づけられている事務</t>
    </r>
    <rPh sb="5" eb="8">
      <t>ホケンショ</t>
    </rPh>
    <rPh sb="9" eb="11">
      <t>ホウリツ</t>
    </rPh>
    <rPh sb="11" eb="12">
      <t>ジョウ</t>
    </rPh>
    <rPh sb="12" eb="14">
      <t>ジッシ</t>
    </rPh>
    <rPh sb="15" eb="17">
      <t>ギム</t>
    </rPh>
    <rPh sb="24" eb="26">
      <t>ジム</t>
    </rPh>
    <phoneticPr fontId="1"/>
  </si>
  <si>
    <t>　(22)その他</t>
    <phoneticPr fontId="1"/>
  </si>
  <si>
    <t>0721</t>
    <phoneticPr fontId="1"/>
  </si>
  <si>
    <t>0800</t>
    <phoneticPr fontId="1"/>
  </si>
  <si>
    <t>　(1)上水道</t>
  </si>
  <si>
    <t>0801</t>
    <phoneticPr fontId="1"/>
  </si>
  <si>
    <t>　(2)下水道</t>
  </si>
  <si>
    <t>0802</t>
    <phoneticPr fontId="1"/>
  </si>
  <si>
    <t>　(3)ごみ処理</t>
  </si>
  <si>
    <t>0803</t>
    <phoneticPr fontId="1"/>
  </si>
  <si>
    <t>　(4)リサイクル施設</t>
    <rPh sb="9" eb="11">
      <t>シセツ</t>
    </rPh>
    <phoneticPr fontId="1"/>
  </si>
  <si>
    <t>0804</t>
    <phoneticPr fontId="1"/>
  </si>
  <si>
    <t>　(5)し尿処理</t>
    <phoneticPr fontId="1"/>
  </si>
  <si>
    <t>0805</t>
    <phoneticPr fontId="1"/>
  </si>
  <si>
    <t>　(6)火葬場</t>
    <phoneticPr fontId="1"/>
  </si>
  <si>
    <t>0806</t>
    <phoneticPr fontId="1"/>
  </si>
  <si>
    <t>　(7)墓地</t>
    <rPh sb="4" eb="6">
      <t>ボチ</t>
    </rPh>
    <phoneticPr fontId="1"/>
  </si>
  <si>
    <t>0807</t>
    <phoneticPr fontId="1"/>
  </si>
  <si>
    <t>　(8)と畜場</t>
    <phoneticPr fontId="1"/>
  </si>
  <si>
    <t>0808</t>
    <phoneticPr fontId="1"/>
  </si>
  <si>
    <t>　(9)公害</t>
    <phoneticPr fontId="1"/>
  </si>
  <si>
    <t>0809</t>
    <phoneticPr fontId="1"/>
  </si>
  <si>
    <t>　(10)その他</t>
    <phoneticPr fontId="1"/>
  </si>
  <si>
    <t>0810</t>
    <phoneticPr fontId="1"/>
  </si>
  <si>
    <t>0900</t>
    <phoneticPr fontId="1"/>
  </si>
  <si>
    <t>　(1)小学校</t>
  </si>
  <si>
    <t>0901</t>
    <phoneticPr fontId="1"/>
  </si>
  <si>
    <t>　(2)中学校</t>
  </si>
  <si>
    <t>0902</t>
    <phoneticPr fontId="1"/>
  </si>
  <si>
    <t>　(3)高等学校</t>
    <rPh sb="4" eb="6">
      <t>コウトウ</t>
    </rPh>
    <rPh sb="6" eb="8">
      <t>ガッコウ</t>
    </rPh>
    <phoneticPr fontId="1"/>
  </si>
  <si>
    <t>0903</t>
    <phoneticPr fontId="1"/>
  </si>
  <si>
    <r>
      <t>　(4)学校</t>
    </r>
    <r>
      <rPr>
        <sz val="8"/>
        <rFont val="ＭＳ ゴシック"/>
        <family val="3"/>
        <charset val="128"/>
      </rPr>
      <t>（幼、中等（中高一貫校等）、大学）</t>
    </r>
    <rPh sb="7" eb="8">
      <t>ヨウ</t>
    </rPh>
    <rPh sb="9" eb="11">
      <t>チュウトウ</t>
    </rPh>
    <rPh sb="12" eb="14">
      <t>チュウコウ</t>
    </rPh>
    <rPh sb="14" eb="16">
      <t>イッカン</t>
    </rPh>
    <rPh sb="16" eb="17">
      <t>コウ</t>
    </rPh>
    <rPh sb="17" eb="18">
      <t>トウ</t>
    </rPh>
    <rPh sb="20" eb="22">
      <t>ダイガク</t>
    </rPh>
    <phoneticPr fontId="1"/>
  </si>
  <si>
    <t>0904</t>
    <phoneticPr fontId="1"/>
  </si>
  <si>
    <r>
      <t>　(5)社会教育</t>
    </r>
    <r>
      <rPr>
        <sz val="6"/>
        <rFont val="ＭＳ ゴシック"/>
        <family val="3"/>
        <charset val="128"/>
      </rPr>
      <t>（青少年育成施設等の管理運営を含む）</t>
    </r>
    <phoneticPr fontId="1"/>
  </si>
  <si>
    <t>0905</t>
    <phoneticPr fontId="1"/>
  </si>
  <si>
    <t>　(6)視聴覚教育</t>
    <rPh sb="4" eb="7">
      <t>シチョウカク</t>
    </rPh>
    <rPh sb="7" eb="9">
      <t>キョウイク</t>
    </rPh>
    <phoneticPr fontId="1"/>
  </si>
  <si>
    <t>0906</t>
    <phoneticPr fontId="1"/>
  </si>
  <si>
    <r>
      <t>　(7)教育研修</t>
    </r>
    <r>
      <rPr>
        <sz val="9"/>
        <rFont val="ＭＳ ゴシック"/>
        <family val="3"/>
        <charset val="128"/>
      </rPr>
      <t>（センター運営含む）</t>
    </r>
    <rPh sb="4" eb="6">
      <t>キョウイク</t>
    </rPh>
    <rPh sb="6" eb="8">
      <t>ケンシュウ</t>
    </rPh>
    <rPh sb="13" eb="15">
      <t>ウンエイ</t>
    </rPh>
    <rPh sb="15" eb="16">
      <t>フク</t>
    </rPh>
    <phoneticPr fontId="1"/>
  </si>
  <si>
    <t>0907</t>
    <phoneticPr fontId="1"/>
  </si>
  <si>
    <t>　(8)学校給食</t>
    <phoneticPr fontId="1"/>
  </si>
  <si>
    <t>0908</t>
    <phoneticPr fontId="1"/>
  </si>
  <si>
    <t>　(9)その他</t>
    <phoneticPr fontId="1"/>
  </si>
  <si>
    <t>0909</t>
    <phoneticPr fontId="1"/>
  </si>
  <si>
    <t>1000</t>
    <phoneticPr fontId="1"/>
  </si>
  <si>
    <t>　(1)宅地造成</t>
  </si>
  <si>
    <t>1001</t>
    <phoneticPr fontId="1"/>
  </si>
  <si>
    <t>　(2)その他</t>
    <phoneticPr fontId="1"/>
  </si>
  <si>
    <t>1002</t>
    <phoneticPr fontId="1"/>
  </si>
  <si>
    <t>1100</t>
    <phoneticPr fontId="1"/>
  </si>
  <si>
    <t>　(1)街路</t>
    <rPh sb="4" eb="6">
      <t>ガイロ</t>
    </rPh>
    <phoneticPr fontId="1"/>
  </si>
  <si>
    <t>1101</t>
    <phoneticPr fontId="1"/>
  </si>
  <si>
    <t>　(2)公園</t>
    <phoneticPr fontId="1"/>
  </si>
  <si>
    <t>1102</t>
    <phoneticPr fontId="1"/>
  </si>
  <si>
    <t>　(3)駐車場</t>
    <rPh sb="4" eb="7">
      <t>チュウシャジョウ</t>
    </rPh>
    <phoneticPr fontId="1"/>
  </si>
  <si>
    <t>1103</t>
    <phoneticPr fontId="1"/>
  </si>
  <si>
    <t>　(4)区画整理</t>
    <rPh sb="4" eb="6">
      <t>クカク</t>
    </rPh>
    <rPh sb="6" eb="8">
      <t>セイリ</t>
    </rPh>
    <phoneticPr fontId="1"/>
  </si>
  <si>
    <t>1104</t>
    <phoneticPr fontId="1"/>
  </si>
  <si>
    <t>　(5)その他</t>
    <phoneticPr fontId="1"/>
  </si>
  <si>
    <t>1105</t>
    <phoneticPr fontId="1"/>
  </si>
  <si>
    <t>1200</t>
    <phoneticPr fontId="1"/>
  </si>
  <si>
    <t>　(1)消防</t>
  </si>
  <si>
    <t>1201</t>
    <phoneticPr fontId="1"/>
  </si>
  <si>
    <t>　(2)救急</t>
  </si>
  <si>
    <t>1202</t>
    <phoneticPr fontId="1"/>
  </si>
  <si>
    <t>　(3)水防</t>
  </si>
  <si>
    <t>1203</t>
    <phoneticPr fontId="1"/>
  </si>
  <si>
    <t>　(4)消防災害補償</t>
  </si>
  <si>
    <t>1204</t>
    <phoneticPr fontId="1"/>
  </si>
  <si>
    <t>　(5)消防団員退職金・賞じゅつ金</t>
    <rPh sb="4" eb="8">
      <t>ショウボウダンイン</t>
    </rPh>
    <rPh sb="8" eb="11">
      <t>タイショクキン</t>
    </rPh>
    <rPh sb="12" eb="13">
      <t>ショウ</t>
    </rPh>
    <rPh sb="16" eb="17">
      <t>キン</t>
    </rPh>
    <phoneticPr fontId="1"/>
  </si>
  <si>
    <t>1205</t>
    <phoneticPr fontId="1"/>
  </si>
  <si>
    <r>
      <t>　(6)保安関係</t>
    </r>
    <r>
      <rPr>
        <sz val="7"/>
        <rFont val="ＭＳ ゴシック"/>
        <family val="3"/>
        <charset val="128"/>
      </rPr>
      <t>(火取法、液石法、高圧ｶﾞｽ法等)</t>
    </r>
    <rPh sb="4" eb="6">
      <t>ホアン</t>
    </rPh>
    <rPh sb="6" eb="8">
      <t>カンケイ</t>
    </rPh>
    <rPh sb="9" eb="10">
      <t>ヒ</t>
    </rPh>
    <rPh sb="10" eb="11">
      <t>ト</t>
    </rPh>
    <rPh sb="11" eb="12">
      <t>ホウ</t>
    </rPh>
    <rPh sb="13" eb="14">
      <t>エキ</t>
    </rPh>
    <rPh sb="14" eb="15">
      <t>イシ</t>
    </rPh>
    <rPh sb="15" eb="16">
      <t>ホウ</t>
    </rPh>
    <rPh sb="17" eb="19">
      <t>コウアツ</t>
    </rPh>
    <rPh sb="22" eb="23">
      <t>ホウ</t>
    </rPh>
    <rPh sb="23" eb="24">
      <t>トウ</t>
    </rPh>
    <phoneticPr fontId="1"/>
  </si>
  <si>
    <t>1206</t>
    <phoneticPr fontId="1"/>
  </si>
  <si>
    <t>　(7)その他</t>
    <phoneticPr fontId="1"/>
  </si>
  <si>
    <t>1207</t>
    <phoneticPr fontId="1"/>
  </si>
  <si>
    <t>1300</t>
    <phoneticPr fontId="1"/>
  </si>
  <si>
    <t>　(1)職員の採用試験</t>
  </si>
  <si>
    <t>1301</t>
    <phoneticPr fontId="1"/>
  </si>
  <si>
    <t>　(2)職員研修</t>
  </si>
  <si>
    <t>1302</t>
    <phoneticPr fontId="1"/>
  </si>
  <si>
    <t>　(3)計算事務</t>
  </si>
  <si>
    <t>1303</t>
    <phoneticPr fontId="1"/>
  </si>
  <si>
    <t>　(4)退職手当</t>
  </si>
  <si>
    <t>1304</t>
    <phoneticPr fontId="1"/>
  </si>
  <si>
    <t>　(5)公務災害</t>
  </si>
  <si>
    <t>1305</t>
    <phoneticPr fontId="1"/>
  </si>
  <si>
    <t>　(6)公平委員会</t>
  </si>
  <si>
    <t>1306</t>
    <phoneticPr fontId="1"/>
  </si>
  <si>
    <t>　(7)税の滞納処分</t>
  </si>
  <si>
    <t>1307</t>
    <phoneticPr fontId="1"/>
  </si>
  <si>
    <t>　(8)交通災害共済</t>
    <phoneticPr fontId="1"/>
  </si>
  <si>
    <t>1308</t>
    <phoneticPr fontId="1"/>
  </si>
  <si>
    <t>　(9)競輪</t>
    <phoneticPr fontId="1"/>
  </si>
  <si>
    <t>1309</t>
    <phoneticPr fontId="1"/>
  </si>
  <si>
    <t>　(10)競馬</t>
    <phoneticPr fontId="1"/>
  </si>
  <si>
    <t>1310</t>
    <phoneticPr fontId="1"/>
  </si>
  <si>
    <t>　(11)競艇</t>
    <phoneticPr fontId="1"/>
  </si>
  <si>
    <t>1311</t>
    <phoneticPr fontId="1"/>
  </si>
  <si>
    <r>
      <t>　(12)</t>
    </r>
    <r>
      <rPr>
        <sz val="9"/>
        <rFont val="ＭＳ ゴシック"/>
        <family val="3"/>
        <charset val="128"/>
      </rPr>
      <t>会館・共有財産等の維持・管理</t>
    </r>
    <phoneticPr fontId="1"/>
  </si>
  <si>
    <t>1312</t>
    <phoneticPr fontId="1"/>
  </si>
  <si>
    <t>　(13)住民票の写し等の交付</t>
    <rPh sb="5" eb="8">
      <t>ジュウミンヒョウ</t>
    </rPh>
    <rPh sb="9" eb="10">
      <t>ウツ</t>
    </rPh>
    <rPh sb="11" eb="12">
      <t>トウ</t>
    </rPh>
    <rPh sb="13" eb="15">
      <t>コウフ</t>
    </rPh>
    <phoneticPr fontId="11"/>
  </si>
  <si>
    <t>1313</t>
    <phoneticPr fontId="1"/>
  </si>
  <si>
    <t>　(14)市町村合併</t>
    <rPh sb="5" eb="8">
      <t>シチョウソン</t>
    </rPh>
    <rPh sb="8" eb="10">
      <t>ガッペイ</t>
    </rPh>
    <phoneticPr fontId="11"/>
  </si>
  <si>
    <t>1314</t>
    <phoneticPr fontId="1"/>
  </si>
  <si>
    <t>　(15)情報基盤整備</t>
    <rPh sb="5" eb="7">
      <t>ジョウホウ</t>
    </rPh>
    <rPh sb="7" eb="9">
      <t>キバン</t>
    </rPh>
    <rPh sb="9" eb="11">
      <t>セイビ</t>
    </rPh>
    <phoneticPr fontId="11"/>
  </si>
  <si>
    <t>1315</t>
  </si>
  <si>
    <t>　(16)情報公開・個人情報保護</t>
    <rPh sb="5" eb="7">
      <t>ジョウホウ</t>
    </rPh>
    <rPh sb="7" eb="9">
      <t>コウカイ</t>
    </rPh>
    <rPh sb="10" eb="12">
      <t>コジン</t>
    </rPh>
    <rPh sb="12" eb="14">
      <t>ジョウホウ</t>
    </rPh>
    <rPh sb="14" eb="16">
      <t>ホゴ</t>
    </rPh>
    <phoneticPr fontId="11"/>
  </si>
  <si>
    <t>1316</t>
  </si>
  <si>
    <t>　(17)調査研究</t>
    <rPh sb="5" eb="7">
      <t>チョウサ</t>
    </rPh>
    <rPh sb="7" eb="9">
      <t>ケンキュウ</t>
    </rPh>
    <phoneticPr fontId="11"/>
  </si>
  <si>
    <t>1317</t>
  </si>
  <si>
    <t>　(18)消費生活相談</t>
    <rPh sb="5" eb="7">
      <t>ショウヒ</t>
    </rPh>
    <rPh sb="7" eb="9">
      <t>セイカツ</t>
    </rPh>
    <rPh sb="9" eb="11">
      <t>ソウダン</t>
    </rPh>
    <phoneticPr fontId="11"/>
  </si>
  <si>
    <t>　(19)監査委員事務局</t>
    <rPh sb="5" eb="7">
      <t>カンサ</t>
    </rPh>
    <rPh sb="7" eb="9">
      <t>イイン</t>
    </rPh>
    <rPh sb="9" eb="12">
      <t>ジムキョク</t>
    </rPh>
    <phoneticPr fontId="11"/>
  </si>
  <si>
    <t>　(20)行政不服審査法上の附属機関</t>
    <rPh sb="5" eb="7">
      <t>ギョウセイ</t>
    </rPh>
    <rPh sb="7" eb="9">
      <t>フフク</t>
    </rPh>
    <rPh sb="9" eb="12">
      <t>シンサホウ</t>
    </rPh>
    <rPh sb="12" eb="13">
      <t>ジョウ</t>
    </rPh>
    <rPh sb="14" eb="16">
      <t>フゾク</t>
    </rPh>
    <rPh sb="16" eb="18">
      <t>キカン</t>
    </rPh>
    <phoneticPr fontId="11"/>
  </si>
  <si>
    <t>　(21)その他</t>
    <phoneticPr fontId="1"/>
  </si>
  <si>
    <t>1318</t>
    <phoneticPr fontId="1"/>
  </si>
  <si>
    <t>総計</t>
  </si>
  <si>
    <t>　　　なお、連携協約の件数は、連携中枢都市圏の形成に係る連携協約以外の件数である。</t>
    <phoneticPr fontId="1"/>
  </si>
  <si>
    <t>第３－２表　主な事務の種類別共同処理の状況</t>
    <rPh sb="0" eb="1">
      <t>ダイ</t>
    </rPh>
    <rPh sb="4" eb="5">
      <t>ヒョウ</t>
    </rPh>
    <rPh sb="6" eb="7">
      <t>オモ</t>
    </rPh>
    <phoneticPr fontId="1"/>
  </si>
  <si>
    <t>※(  )内：前回値(H30.7.1調査時点）</t>
    <rPh sb="5" eb="6">
      <t>ナイ</t>
    </rPh>
    <rPh sb="7" eb="9">
      <t>ゼンカイ</t>
    </rPh>
    <rPh sb="9" eb="10">
      <t>チ</t>
    </rPh>
    <rPh sb="18" eb="20">
      <t>チョウサ</t>
    </rPh>
    <rPh sb="20" eb="21">
      <t>ジ</t>
    </rPh>
    <rPh sb="21" eb="22">
      <t>テン</t>
    </rPh>
    <phoneticPr fontId="1"/>
  </si>
  <si>
    <t>連携協約</t>
    <rPh sb="0" eb="2">
      <t>レンケイ</t>
    </rPh>
    <rPh sb="2" eb="4">
      <t>キョウヤク</t>
    </rPh>
    <phoneticPr fontId="1"/>
  </si>
  <si>
    <t>協議会</t>
    <phoneticPr fontId="1"/>
  </si>
  <si>
    <t>機関等の
共同設置</t>
    <rPh sb="2" eb="3">
      <t>トウ</t>
    </rPh>
    <rPh sb="5" eb="7">
      <t>キョウドウ</t>
    </rPh>
    <phoneticPr fontId="1"/>
  </si>
  <si>
    <t>事務の委託</t>
    <phoneticPr fontId="1"/>
  </si>
  <si>
    <t>事務の代替執行</t>
    <rPh sb="3" eb="5">
      <t>ダイタイ</t>
    </rPh>
    <rPh sb="5" eb="7">
      <t>シッコウ</t>
    </rPh>
    <phoneticPr fontId="1"/>
  </si>
  <si>
    <t>一部事務組合</t>
    <phoneticPr fontId="1"/>
  </si>
  <si>
    <t>広域連合</t>
    <phoneticPr fontId="1"/>
  </si>
  <si>
    <t>広域行政計画等</t>
    <rPh sb="4" eb="6">
      <t>ケイカク</t>
    </rPh>
    <rPh sb="6" eb="7">
      <t>トウ</t>
    </rPh>
    <phoneticPr fontId="1"/>
  </si>
  <si>
    <t>農業用水</t>
    <phoneticPr fontId="1"/>
  </si>
  <si>
    <t>林道・林野</t>
    <phoneticPr fontId="1"/>
  </si>
  <si>
    <t>病院・診療所</t>
    <rPh sb="0" eb="2">
      <t>ビョウイン</t>
    </rPh>
    <rPh sb="3" eb="6">
      <t>シンリョウショ</t>
    </rPh>
    <phoneticPr fontId="1"/>
  </si>
  <si>
    <t>児童福祉</t>
  </si>
  <si>
    <t>介護保険</t>
    <phoneticPr fontId="1"/>
  </si>
  <si>
    <t>老人福祉</t>
  </si>
  <si>
    <t>障害者福祉</t>
  </si>
  <si>
    <t>後期高齢者医療</t>
    <phoneticPr fontId="1"/>
  </si>
  <si>
    <t>救急・土日医療</t>
    <rPh sb="3" eb="5">
      <t>ドニチ</t>
    </rPh>
    <rPh sb="5" eb="7">
      <t>イリョウ</t>
    </rPh>
    <phoneticPr fontId="1"/>
  </si>
  <si>
    <t>上水道</t>
  </si>
  <si>
    <t>下水道</t>
  </si>
  <si>
    <t>ごみ処理</t>
  </si>
  <si>
    <t>し尿処理</t>
  </si>
  <si>
    <t>火葬場</t>
  </si>
  <si>
    <t>小学校</t>
  </si>
  <si>
    <t>中学校</t>
  </si>
  <si>
    <t>社会教育</t>
    <phoneticPr fontId="1"/>
  </si>
  <si>
    <t>消防</t>
  </si>
  <si>
    <t>救急</t>
  </si>
  <si>
    <t>職員研修</t>
  </si>
  <si>
    <t>退職手当</t>
  </si>
  <si>
    <t>公務災害</t>
  </si>
  <si>
    <t>公平委員会</t>
  </si>
  <si>
    <t>競輪・競馬・競艇</t>
    <rPh sb="0" eb="2">
      <t>ケイリン</t>
    </rPh>
    <rPh sb="3" eb="5">
      <t>ケイバ</t>
    </rPh>
    <rPh sb="6" eb="8">
      <t>キョウテイ</t>
    </rPh>
    <phoneticPr fontId="1"/>
  </si>
  <si>
    <t>会館・共有財産等の維持・管理</t>
    <phoneticPr fontId="1"/>
  </si>
  <si>
    <t>住民票の写し等の交付</t>
    <rPh sb="6" eb="7">
      <t>トウ</t>
    </rPh>
    <phoneticPr fontId="1"/>
  </si>
  <si>
    <t>監査委員事務局</t>
    <rPh sb="0" eb="2">
      <t>カンサ</t>
    </rPh>
    <rPh sb="2" eb="4">
      <t>イイン</t>
    </rPh>
    <rPh sb="4" eb="7">
      <t>ジムキョク</t>
    </rPh>
    <phoneticPr fontId="1"/>
  </si>
  <si>
    <t>行政不服審査法上の附属機関</t>
    <rPh sb="0" eb="2">
      <t>ギョウセイ</t>
    </rPh>
    <rPh sb="2" eb="4">
      <t>フフク</t>
    </rPh>
    <rPh sb="4" eb="6">
      <t>シンサ</t>
    </rPh>
    <rPh sb="6" eb="7">
      <t>ホウ</t>
    </rPh>
    <rPh sb="7" eb="8">
      <t>ジョウ</t>
    </rPh>
    <rPh sb="9" eb="11">
      <t>フゾク</t>
    </rPh>
    <rPh sb="11" eb="13">
      <t>キカン</t>
    </rPh>
    <phoneticPr fontId="1"/>
  </si>
  <si>
    <t>（注）連携協約、協議会、機関等の共同設置、一部事務組合及び広域連合の件数については、複数の事務を行っている場合は事務ごとに件数に計上しているため重複がある。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27" eb="28">
      <t>オヨ</t>
    </rPh>
    <phoneticPr fontId="1"/>
  </si>
  <si>
    <t>第５表　都道府県別共同処理事務の種類別設置件数</t>
    <rPh sb="0" eb="1">
      <t>ダイ</t>
    </rPh>
    <rPh sb="2" eb="3">
      <t>ヒョウ</t>
    </rPh>
    <rPh sb="4" eb="8">
      <t>トドウフケン</t>
    </rPh>
    <rPh sb="8" eb="9">
      <t>ベツ</t>
    </rPh>
    <rPh sb="9" eb="11">
      <t>キョウドウ</t>
    </rPh>
    <rPh sb="11" eb="13">
      <t>ショリ</t>
    </rPh>
    <rPh sb="13" eb="15">
      <t>ジム</t>
    </rPh>
    <rPh sb="16" eb="18">
      <t>シュルイ</t>
    </rPh>
    <rPh sb="18" eb="19">
      <t>ベツ</t>
    </rPh>
    <rPh sb="19" eb="21">
      <t>セッチ</t>
    </rPh>
    <rPh sb="21" eb="23">
      <t>ケンスウ</t>
    </rPh>
    <phoneticPr fontId="1"/>
  </si>
  <si>
    <t>地域開発計画</t>
    <rPh sb="0" eb="2">
      <t>チイキ</t>
    </rPh>
    <rPh sb="2" eb="4">
      <t>カイハツ</t>
    </rPh>
    <rPh sb="4" eb="6">
      <t>ケイカク</t>
    </rPh>
    <phoneticPr fontId="1"/>
  </si>
  <si>
    <t>第１次産業振興</t>
    <rPh sb="0" eb="1">
      <t>ダイ</t>
    </rPh>
    <rPh sb="2" eb="3">
      <t>ジ</t>
    </rPh>
    <rPh sb="3" eb="5">
      <t>サンギョウ</t>
    </rPh>
    <rPh sb="5" eb="7">
      <t>シンコウ</t>
    </rPh>
    <phoneticPr fontId="1"/>
  </si>
  <si>
    <t>第２次産業振興</t>
    <rPh sb="0" eb="1">
      <t>ダイ</t>
    </rPh>
    <rPh sb="2" eb="3">
      <t>ジ</t>
    </rPh>
    <rPh sb="3" eb="5">
      <t>サンギョウ</t>
    </rPh>
    <rPh sb="5" eb="7">
      <t>シンコウ</t>
    </rPh>
    <phoneticPr fontId="1"/>
  </si>
  <si>
    <t>第３次産業振興</t>
    <rPh sb="0" eb="1">
      <t>ダイ</t>
    </rPh>
    <rPh sb="2" eb="3">
      <t>ジ</t>
    </rPh>
    <rPh sb="3" eb="5">
      <t>サンギョウ</t>
    </rPh>
    <rPh sb="5" eb="7">
      <t>シンコウ</t>
    </rPh>
    <phoneticPr fontId="1"/>
  </si>
  <si>
    <t>輸送施設</t>
    <rPh sb="0" eb="2">
      <t>ユソウ</t>
    </rPh>
    <rPh sb="2" eb="4">
      <t>シセツ</t>
    </rPh>
    <phoneticPr fontId="1"/>
  </si>
  <si>
    <t>国土保全</t>
    <rPh sb="0" eb="2">
      <t>コクド</t>
    </rPh>
    <rPh sb="2" eb="4">
      <t>ホゼン</t>
    </rPh>
    <phoneticPr fontId="1"/>
  </si>
  <si>
    <t>厚生福祉</t>
    <rPh sb="0" eb="2">
      <t>コウセイ</t>
    </rPh>
    <rPh sb="2" eb="4">
      <t>フクシ</t>
    </rPh>
    <phoneticPr fontId="1"/>
  </si>
  <si>
    <t>環境衛生</t>
    <rPh sb="0" eb="2">
      <t>カンキョウ</t>
    </rPh>
    <rPh sb="2" eb="4">
      <t>エイセイ</t>
    </rPh>
    <phoneticPr fontId="1"/>
  </si>
  <si>
    <t>教育</t>
    <rPh sb="0" eb="2">
      <t>キョウイク</t>
    </rPh>
    <phoneticPr fontId="1"/>
  </si>
  <si>
    <t>住宅</t>
    <rPh sb="0" eb="2">
      <t>ジュウタク</t>
    </rPh>
    <phoneticPr fontId="1"/>
  </si>
  <si>
    <t>都市計画</t>
    <rPh sb="0" eb="2">
      <t>トシ</t>
    </rPh>
    <rPh sb="2" eb="4">
      <t>ケイカク</t>
    </rPh>
    <phoneticPr fontId="1"/>
  </si>
  <si>
    <t>防災</t>
    <rPh sb="0" eb="2">
      <t>ボウサイ</t>
    </rPh>
    <phoneticPr fontId="1"/>
  </si>
  <si>
    <t>その他</t>
    <rPh sb="2" eb="3">
      <t>タ</t>
    </rPh>
    <phoneticPr fontId="1"/>
  </si>
  <si>
    <t>合計</t>
    <rPh sb="0" eb="2">
      <t>ゴウケイ</t>
    </rPh>
    <phoneticPr fontId="1"/>
  </si>
  <si>
    <t>市区町村数
（参考）</t>
    <rPh sb="0" eb="2">
      <t>シク</t>
    </rPh>
    <rPh sb="2" eb="4">
      <t>チョウソン</t>
    </rPh>
    <rPh sb="4" eb="5">
      <t>スウ</t>
    </rPh>
    <rPh sb="7" eb="9">
      <t>サンコウ</t>
    </rPh>
    <phoneticPr fontId="1"/>
  </si>
  <si>
    <t>01 北海道</t>
    <phoneticPr fontId="1"/>
  </si>
  <si>
    <t>02 青森県</t>
    <phoneticPr fontId="1"/>
  </si>
  <si>
    <t>03 岩手県</t>
    <phoneticPr fontId="1"/>
  </si>
  <si>
    <t>04 宮城県</t>
    <phoneticPr fontId="1"/>
  </si>
  <si>
    <t>05 秋田県</t>
    <phoneticPr fontId="1"/>
  </si>
  <si>
    <t>06 山形県</t>
    <phoneticPr fontId="1"/>
  </si>
  <si>
    <t>07 福島県</t>
    <phoneticPr fontId="1"/>
  </si>
  <si>
    <t>08 茨城県</t>
    <phoneticPr fontId="1"/>
  </si>
  <si>
    <t>09 栃木県</t>
    <phoneticPr fontId="1"/>
  </si>
  <si>
    <t>10 群馬県</t>
    <phoneticPr fontId="1"/>
  </si>
  <si>
    <t>11 埼玉県</t>
    <phoneticPr fontId="1"/>
  </si>
  <si>
    <t>12 千葉県</t>
    <phoneticPr fontId="1"/>
  </si>
  <si>
    <t>13 東京都</t>
    <phoneticPr fontId="1"/>
  </si>
  <si>
    <t>14 神奈川県</t>
    <phoneticPr fontId="1"/>
  </si>
  <si>
    <t>15 新潟県</t>
    <phoneticPr fontId="1"/>
  </si>
  <si>
    <t>16 富山県</t>
    <phoneticPr fontId="1"/>
  </si>
  <si>
    <t>17 石川県</t>
    <phoneticPr fontId="1"/>
  </si>
  <si>
    <t>18 福井県</t>
    <phoneticPr fontId="1"/>
  </si>
  <si>
    <t>19 山梨県</t>
    <phoneticPr fontId="1"/>
  </si>
  <si>
    <t>20 長野県</t>
    <phoneticPr fontId="1"/>
  </si>
  <si>
    <t>21 岐阜県</t>
    <phoneticPr fontId="1"/>
  </si>
  <si>
    <t>22 静岡県</t>
    <phoneticPr fontId="1"/>
  </si>
  <si>
    <t>23 愛知県</t>
    <phoneticPr fontId="1"/>
  </si>
  <si>
    <t>24 三重県</t>
    <phoneticPr fontId="1"/>
  </si>
  <si>
    <t>25 滋賀県</t>
    <phoneticPr fontId="1"/>
  </si>
  <si>
    <t>26 京都府</t>
    <phoneticPr fontId="1"/>
  </si>
  <si>
    <t>27 大阪府</t>
    <phoneticPr fontId="1"/>
  </si>
  <si>
    <t>28 兵庫県</t>
    <phoneticPr fontId="1"/>
  </si>
  <si>
    <t>29 奈良県</t>
    <phoneticPr fontId="1"/>
  </si>
  <si>
    <t>30 和歌山県</t>
    <phoneticPr fontId="1"/>
  </si>
  <si>
    <t>31 鳥取県</t>
    <phoneticPr fontId="1"/>
  </si>
  <si>
    <t>32 島根県</t>
    <phoneticPr fontId="1"/>
  </si>
  <si>
    <t>33 岡山県</t>
    <phoneticPr fontId="1"/>
  </si>
  <si>
    <t>34 広島県</t>
    <phoneticPr fontId="1"/>
  </si>
  <si>
    <t>35 山口県</t>
    <phoneticPr fontId="1"/>
  </si>
  <si>
    <t>36 徳島県</t>
    <phoneticPr fontId="1"/>
  </si>
  <si>
    <t>37 香川県</t>
    <phoneticPr fontId="1"/>
  </si>
  <si>
    <t>38 愛媛県</t>
    <phoneticPr fontId="1"/>
  </si>
  <si>
    <t>39 高知県</t>
    <phoneticPr fontId="1"/>
  </si>
  <si>
    <t>40 福岡県</t>
    <phoneticPr fontId="1"/>
  </si>
  <si>
    <t>41 佐賀県</t>
    <phoneticPr fontId="1"/>
  </si>
  <si>
    <t>42 長崎県</t>
    <phoneticPr fontId="1"/>
  </si>
  <si>
    <t>43 熊本県</t>
    <phoneticPr fontId="1"/>
  </si>
  <si>
    <t>44 大分県</t>
    <phoneticPr fontId="1"/>
  </si>
  <si>
    <t>45 宮崎県</t>
    <phoneticPr fontId="1"/>
  </si>
  <si>
    <t>46 鹿児島県</t>
    <phoneticPr fontId="1"/>
  </si>
  <si>
    <t>47 沖縄県</t>
    <phoneticPr fontId="1"/>
  </si>
  <si>
    <t xml:space="preserve">      なお、連携協約の件数は、連携中枢都市圏の形成に係る連携協約以外の件数である。</t>
    <phoneticPr fontId="1"/>
  </si>
  <si>
    <t>第６表　連携協約の締結状況</t>
    <rPh sb="0" eb="1">
      <t>ダイ</t>
    </rPh>
    <rPh sb="2" eb="3">
      <t>ヒョウ</t>
    </rPh>
    <rPh sb="4" eb="6">
      <t>レンケイ</t>
    </rPh>
    <rPh sb="6" eb="8">
      <t>キョウヤク</t>
    </rPh>
    <rPh sb="9" eb="11">
      <t>テイケツ</t>
    </rPh>
    <rPh sb="11" eb="13">
      <t>ジョウキョウ</t>
    </rPh>
    <phoneticPr fontId="1"/>
  </si>
  <si>
    <t>１　連携中枢都市圏の形成に伴うもの</t>
    <rPh sb="2" eb="4">
      <t>レンケイ</t>
    </rPh>
    <rPh sb="4" eb="6">
      <t>チュウスウ</t>
    </rPh>
    <rPh sb="6" eb="8">
      <t>トシ</t>
    </rPh>
    <rPh sb="8" eb="9">
      <t>ケン</t>
    </rPh>
    <rPh sb="10" eb="12">
      <t>ケイセイ</t>
    </rPh>
    <rPh sb="13" eb="14">
      <t>トモナ</t>
    </rPh>
    <phoneticPr fontId="1"/>
  </si>
  <si>
    <t>※【　】は圏域の中心市を示す
※（　）は圏域において中心市と連携協約を締結している近隣市町村の数を示す</t>
    <rPh sb="5" eb="7">
      <t>ケンイキ</t>
    </rPh>
    <rPh sb="8" eb="10">
      <t>チュウシン</t>
    </rPh>
    <rPh sb="10" eb="11">
      <t>シ</t>
    </rPh>
    <rPh sb="12" eb="13">
      <t>シメ</t>
    </rPh>
    <rPh sb="20" eb="22">
      <t>ケンイキ</t>
    </rPh>
    <rPh sb="26" eb="29">
      <t>チュウシンシ</t>
    </rPh>
    <rPh sb="30" eb="32">
      <t>レンケイ</t>
    </rPh>
    <rPh sb="32" eb="34">
      <t>キョウヤク</t>
    </rPh>
    <rPh sb="35" eb="37">
      <t>テイケツ</t>
    </rPh>
    <rPh sb="41" eb="43">
      <t>キンリン</t>
    </rPh>
    <rPh sb="43" eb="46">
      <t>シチョウソン</t>
    </rPh>
    <rPh sb="47" eb="48">
      <t>カズ</t>
    </rPh>
    <phoneticPr fontId="1"/>
  </si>
  <si>
    <t>区分</t>
    <rPh sb="0" eb="2">
      <t>クブン</t>
    </rPh>
    <phoneticPr fontId="1"/>
  </si>
  <si>
    <t>圏域名</t>
    <rPh sb="0" eb="2">
      <t>ケンイキ</t>
    </rPh>
    <rPh sb="2" eb="3">
      <t>メイ</t>
    </rPh>
    <phoneticPr fontId="1"/>
  </si>
  <si>
    <t>締結
件数</t>
    <rPh sb="0" eb="2">
      <t>テイケツ</t>
    </rPh>
    <rPh sb="3" eb="4">
      <t>ケン</t>
    </rPh>
    <rPh sb="4" eb="5">
      <t>スウ</t>
    </rPh>
    <phoneticPr fontId="1"/>
  </si>
  <si>
    <t>締結団体</t>
    <rPh sb="0" eb="2">
      <t>テイケツ</t>
    </rPh>
    <rPh sb="2" eb="4">
      <t>ダンタイ</t>
    </rPh>
    <phoneticPr fontId="1"/>
  </si>
  <si>
    <t>締結年月日</t>
    <rPh sb="0" eb="2">
      <t>テイケツ</t>
    </rPh>
    <rPh sb="2" eb="5">
      <t>ネンガッピ</t>
    </rPh>
    <phoneticPr fontId="1"/>
  </si>
  <si>
    <t>市町村相互間</t>
    <rPh sb="0" eb="3">
      <t>シチョウソン</t>
    </rPh>
    <rPh sb="3" eb="6">
      <t>ソウゴカン</t>
    </rPh>
    <phoneticPr fontId="1"/>
  </si>
  <si>
    <t>①　同一都道府県内のもの</t>
    <rPh sb="2" eb="4">
      <t>ドウイツ</t>
    </rPh>
    <rPh sb="4" eb="8">
      <t>トドウフケン</t>
    </rPh>
    <rPh sb="8" eb="9">
      <t>ナイ</t>
    </rPh>
    <phoneticPr fontId="1"/>
  </si>
  <si>
    <t>さっぽろ連携中枢都市圏</t>
    <rPh sb="4" eb="6">
      <t>レンケイ</t>
    </rPh>
    <rPh sb="6" eb="8">
      <t>チュウスウ</t>
    </rPh>
    <rPh sb="8" eb="11">
      <t>トシケン</t>
    </rPh>
    <phoneticPr fontId="29"/>
  </si>
  <si>
    <t>＜北海道＞【札幌市】小樽市、岩見沢市、江別市、千歳市、恵庭市、北広島市、石狩市、当別町、新篠津村、南幌町、長沼町（７市３町１村）</t>
    <rPh sb="1" eb="4">
      <t>ホッカイドウ</t>
    </rPh>
    <rPh sb="6" eb="9">
      <t>サッポロシ</t>
    </rPh>
    <rPh sb="10" eb="13">
      <t>オタルシ</t>
    </rPh>
    <rPh sb="14" eb="17">
      <t>イワミザワ</t>
    </rPh>
    <rPh sb="17" eb="18">
      <t>シ</t>
    </rPh>
    <rPh sb="19" eb="21">
      <t>エベツ</t>
    </rPh>
    <rPh sb="21" eb="22">
      <t>シ</t>
    </rPh>
    <rPh sb="23" eb="25">
      <t>チトセ</t>
    </rPh>
    <rPh sb="25" eb="26">
      <t>シ</t>
    </rPh>
    <rPh sb="58" eb="59">
      <t>シ</t>
    </rPh>
    <rPh sb="60" eb="61">
      <t>マチ</t>
    </rPh>
    <rPh sb="62" eb="63">
      <t>ムラ</t>
    </rPh>
    <phoneticPr fontId="29"/>
  </si>
  <si>
    <t>青森圏域連携中枢都市圏</t>
    <rPh sb="0" eb="2">
      <t>アオモリ</t>
    </rPh>
    <rPh sb="2" eb="4">
      <t>ケンイキ</t>
    </rPh>
    <rPh sb="4" eb="6">
      <t>レンケイ</t>
    </rPh>
    <rPh sb="6" eb="8">
      <t>チュウスウ</t>
    </rPh>
    <rPh sb="8" eb="11">
      <t>トシケン</t>
    </rPh>
    <phoneticPr fontId="29"/>
  </si>
  <si>
    <t>＜青森県＞【青森市】平内町、今別町、蓬田村、外ヶ浜町（３町１村）</t>
    <rPh sb="1" eb="4">
      <t>アオモリケン</t>
    </rPh>
    <rPh sb="6" eb="9">
      <t>アオモリシ</t>
    </rPh>
    <rPh sb="10" eb="12">
      <t>ヒラウチ</t>
    </rPh>
    <rPh sb="12" eb="13">
      <t>マチ</t>
    </rPh>
    <rPh sb="14" eb="15">
      <t>イマ</t>
    </rPh>
    <rPh sb="15" eb="16">
      <t>ベツ</t>
    </rPh>
    <rPh sb="16" eb="17">
      <t>マチ</t>
    </rPh>
    <rPh sb="28" eb="29">
      <t>マチ</t>
    </rPh>
    <rPh sb="30" eb="31">
      <t>ムラ</t>
    </rPh>
    <phoneticPr fontId="29"/>
  </si>
  <si>
    <t>令和元年12月25日</t>
    <rPh sb="0" eb="2">
      <t>レイワ</t>
    </rPh>
    <rPh sb="2" eb="4">
      <t>ガンネン</t>
    </rPh>
    <rPh sb="6" eb="7">
      <t>ガツ</t>
    </rPh>
    <rPh sb="9" eb="10">
      <t>ニチ</t>
    </rPh>
    <phoneticPr fontId="29"/>
  </si>
  <si>
    <t>八戸圏域連携中枢都市圏</t>
    <rPh sb="0" eb="2">
      <t>ハチノヘ</t>
    </rPh>
    <rPh sb="2" eb="4">
      <t>ケンイキ</t>
    </rPh>
    <rPh sb="4" eb="6">
      <t>レンケイ</t>
    </rPh>
    <rPh sb="6" eb="8">
      <t>チュウスウ</t>
    </rPh>
    <rPh sb="8" eb="11">
      <t>トシケン</t>
    </rPh>
    <phoneticPr fontId="1"/>
  </si>
  <si>
    <t>＜青森県＞【八戸市】三戸町、五戸町、田子町、南部町、階上町、新郷村、おいらせ町（６町１村）</t>
    <rPh sb="1" eb="3">
      <t>アオモリ</t>
    </rPh>
    <rPh sb="6" eb="8">
      <t>ハチノヘ</t>
    </rPh>
    <rPh sb="10" eb="13">
      <t>サンノヘマチ</t>
    </rPh>
    <rPh sb="14" eb="17">
      <t>ゴノヘマチ</t>
    </rPh>
    <rPh sb="18" eb="20">
      <t>タゴ</t>
    </rPh>
    <rPh sb="20" eb="21">
      <t>マチ</t>
    </rPh>
    <rPh sb="22" eb="25">
      <t>ナンブチョウ</t>
    </rPh>
    <rPh sb="26" eb="27">
      <t>カイ</t>
    </rPh>
    <rPh sb="27" eb="28">
      <t>ウエ</t>
    </rPh>
    <rPh sb="28" eb="29">
      <t>マチ</t>
    </rPh>
    <rPh sb="30" eb="33">
      <t>シンゴウムラ</t>
    </rPh>
    <rPh sb="38" eb="39">
      <t>マチ</t>
    </rPh>
    <rPh sb="43" eb="44">
      <t>ムラ</t>
    </rPh>
    <phoneticPr fontId="1"/>
  </si>
  <si>
    <t>みちのく盛岡広域連携中枢都市圏</t>
    <rPh sb="4" eb="6">
      <t>モリオカ</t>
    </rPh>
    <rPh sb="6" eb="8">
      <t>コウイキ</t>
    </rPh>
    <rPh sb="8" eb="10">
      <t>レンケイ</t>
    </rPh>
    <rPh sb="10" eb="12">
      <t>チュウスウ</t>
    </rPh>
    <rPh sb="12" eb="15">
      <t>トシケン</t>
    </rPh>
    <phoneticPr fontId="2"/>
  </si>
  <si>
    <t>＜岩手県＞【盛岡市】八幡平市、滝沢市、雫石町、葛巻町、岩手町、紫波町、矢巾町（２市５町）</t>
    <rPh sb="6" eb="9">
      <t>モリオカシ</t>
    </rPh>
    <phoneticPr fontId="1"/>
  </si>
  <si>
    <t>山形連携中枢都市圏</t>
    <rPh sb="0" eb="2">
      <t>ヤマガタ</t>
    </rPh>
    <rPh sb="2" eb="4">
      <t>レンケイ</t>
    </rPh>
    <rPh sb="4" eb="6">
      <t>チュウスウ</t>
    </rPh>
    <rPh sb="6" eb="9">
      <t>トシケン</t>
    </rPh>
    <phoneticPr fontId="29"/>
  </si>
  <si>
    <t>＜山形県＞【山形市】寒河江市、上山市、村山市、天童市、東根市、山辺町、中山町、河北町、西川町、朝日町、大江町、尾花沢市、大石田町（６市７町）</t>
    <rPh sb="1" eb="4">
      <t>ヤマガタケン</t>
    </rPh>
    <rPh sb="6" eb="9">
      <t>ヤマガタシ</t>
    </rPh>
    <rPh sb="66" eb="67">
      <t>シ</t>
    </rPh>
    <rPh sb="68" eb="69">
      <t>マチ</t>
    </rPh>
    <phoneticPr fontId="29"/>
  </si>
  <si>
    <r>
      <t xml:space="preserve">令和2年1月9日
</t>
    </r>
    <r>
      <rPr>
        <sz val="8"/>
        <rFont val="ＭＳ ゴシック"/>
        <family val="3"/>
        <charset val="128"/>
      </rPr>
      <t>(尾花沢市と大石田町は
令和3年1月12日)</t>
    </r>
    <rPh sb="0" eb="2">
      <t>レイワ</t>
    </rPh>
    <rPh sb="3" eb="4">
      <t>ネン</t>
    </rPh>
    <rPh sb="5" eb="6">
      <t>ガツ</t>
    </rPh>
    <rPh sb="7" eb="8">
      <t>ニチ</t>
    </rPh>
    <phoneticPr fontId="29"/>
  </si>
  <si>
    <t>こおりやま広域連携中枢都市圏</t>
    <rPh sb="5" eb="7">
      <t>コウイキ</t>
    </rPh>
    <rPh sb="7" eb="9">
      <t>レンケイ</t>
    </rPh>
    <rPh sb="9" eb="11">
      <t>チュウスウ</t>
    </rPh>
    <rPh sb="11" eb="14">
      <t>トシケン</t>
    </rPh>
    <phoneticPr fontId="29"/>
  </si>
  <si>
    <t>＜福島県＞【郡山市】須賀川市、田村市、本宮市、大玉村、鏡石町、天栄村、猪苗代町、石川町、玉川村、平田村、浅川町、古殿町、三春町、小野町、二本松市（４市７町４村）</t>
    <rPh sb="1" eb="4">
      <t>フクシマケン</t>
    </rPh>
    <rPh sb="6" eb="9">
      <t>コオリヤマシ</t>
    </rPh>
    <rPh sb="74" eb="75">
      <t>シ</t>
    </rPh>
    <rPh sb="76" eb="77">
      <t>マチ</t>
    </rPh>
    <rPh sb="78" eb="79">
      <t>ムラ</t>
    </rPh>
    <phoneticPr fontId="29"/>
  </si>
  <si>
    <t>新潟広域都市圏</t>
    <rPh sb="0" eb="2">
      <t>ニイガタ</t>
    </rPh>
    <rPh sb="2" eb="4">
      <t>コウイキ</t>
    </rPh>
    <rPh sb="4" eb="7">
      <t>トシケン</t>
    </rPh>
    <phoneticPr fontId="1"/>
  </si>
  <si>
    <t>＜新潟県＞【新潟市】三条市、新発田市、燕市、五泉市、阿賀野市、胎内市、加茂市、聖籠町、弥彦村、田上町、阿賀町（７市３町１村）</t>
    <rPh sb="1" eb="3">
      <t>ニイガタ</t>
    </rPh>
    <rPh sb="6" eb="8">
      <t>ニイガタ</t>
    </rPh>
    <rPh sb="10" eb="13">
      <t>サンジョウシ</t>
    </rPh>
    <rPh sb="14" eb="15">
      <t>シン</t>
    </rPh>
    <rPh sb="15" eb="17">
      <t>ホッタ</t>
    </rPh>
    <rPh sb="17" eb="18">
      <t>シ</t>
    </rPh>
    <rPh sb="19" eb="21">
      <t>ツバメシ</t>
    </rPh>
    <rPh sb="22" eb="24">
      <t>ゴセン</t>
    </rPh>
    <rPh sb="24" eb="25">
      <t>シ</t>
    </rPh>
    <rPh sb="26" eb="30">
      <t>アガノシ</t>
    </rPh>
    <rPh sb="31" eb="34">
      <t>タイナイシ</t>
    </rPh>
    <rPh sb="39" eb="40">
      <t>セイ</t>
    </rPh>
    <rPh sb="40" eb="41">
      <t>カゴ</t>
    </rPh>
    <rPh sb="41" eb="42">
      <t>マチ</t>
    </rPh>
    <rPh sb="43" eb="46">
      <t>ヤヒコムラ</t>
    </rPh>
    <rPh sb="47" eb="50">
      <t>タガミチョウ</t>
    </rPh>
    <rPh sb="51" eb="54">
      <t>アガマチ</t>
    </rPh>
    <rPh sb="56" eb="57">
      <t>シ</t>
    </rPh>
    <phoneticPr fontId="1"/>
  </si>
  <si>
    <r>
      <t xml:space="preserve">平成29年3月28日
</t>
    </r>
    <r>
      <rPr>
        <sz val="8"/>
        <rFont val="ＭＳ ゴシック"/>
        <family val="3"/>
        <charset val="128"/>
      </rPr>
      <t>（加茂市は令和2年3月27日）</t>
    </r>
    <rPh sb="0" eb="2">
      <t>ヘイセイ</t>
    </rPh>
    <rPh sb="4" eb="5">
      <t>ネン</t>
    </rPh>
    <rPh sb="6" eb="7">
      <t>ガツ</t>
    </rPh>
    <rPh sb="9" eb="10">
      <t>ニチ</t>
    </rPh>
    <phoneticPr fontId="29"/>
  </si>
  <si>
    <t>＜富山県＞【高岡市・射水市】南砺市、氷見市、砺波市、小矢部市（４市）</t>
    <rPh sb="6" eb="8">
      <t>タカオカ</t>
    </rPh>
    <rPh sb="10" eb="13">
      <t>イミズシ</t>
    </rPh>
    <rPh sb="14" eb="15">
      <t>ミナミ</t>
    </rPh>
    <rPh sb="16" eb="17">
      <t>シ</t>
    </rPh>
    <rPh sb="18" eb="21">
      <t>ヒミシ</t>
    </rPh>
    <rPh sb="23" eb="24">
      <t>ナミ</t>
    </rPh>
    <rPh sb="24" eb="25">
      <t>シ</t>
    </rPh>
    <rPh sb="26" eb="27">
      <t>コ</t>
    </rPh>
    <rPh sb="27" eb="29">
      <t>ヤベ</t>
    </rPh>
    <rPh sb="29" eb="30">
      <t>シ</t>
    </rPh>
    <phoneticPr fontId="1"/>
  </si>
  <si>
    <t>富山広域連携中枢都市圏</t>
    <rPh sb="0" eb="2">
      <t>トヤマ</t>
    </rPh>
    <rPh sb="2" eb="4">
      <t>コウイキ</t>
    </rPh>
    <rPh sb="4" eb="6">
      <t>レンケイ</t>
    </rPh>
    <rPh sb="6" eb="8">
      <t>チュウスウ</t>
    </rPh>
    <rPh sb="8" eb="11">
      <t>トシケン</t>
    </rPh>
    <phoneticPr fontId="1"/>
  </si>
  <si>
    <t>＜富山県＞【富山市】滑川市、舟橋村、上市町、立山町（１市２町１村）</t>
    <rPh sb="1" eb="3">
      <t>トヤマ</t>
    </rPh>
    <rPh sb="6" eb="9">
      <t>トヤマシ</t>
    </rPh>
    <rPh sb="10" eb="12">
      <t>ナメカワ</t>
    </rPh>
    <rPh sb="12" eb="13">
      <t>シ</t>
    </rPh>
    <rPh sb="14" eb="17">
      <t>フナハシムラ</t>
    </rPh>
    <rPh sb="18" eb="19">
      <t>ウエ</t>
    </rPh>
    <rPh sb="19" eb="20">
      <t>イチ</t>
    </rPh>
    <rPh sb="20" eb="21">
      <t>マチ</t>
    </rPh>
    <rPh sb="22" eb="25">
      <t>タテヤママチ</t>
    </rPh>
    <rPh sb="27" eb="28">
      <t>シ</t>
    </rPh>
    <rPh sb="29" eb="30">
      <t>マチ</t>
    </rPh>
    <rPh sb="31" eb="32">
      <t>ムラ</t>
    </rPh>
    <phoneticPr fontId="1"/>
  </si>
  <si>
    <t>石川中央都市圏</t>
    <rPh sb="0" eb="2">
      <t>イシカワ</t>
    </rPh>
    <rPh sb="2" eb="4">
      <t>チュウオウ</t>
    </rPh>
    <rPh sb="4" eb="7">
      <t>トシケン</t>
    </rPh>
    <phoneticPr fontId="2"/>
  </si>
  <si>
    <t>＜石川県＞【金沢市】白山市、かほく市、野々市市、津幡町、内灘町（３市２町）</t>
    <rPh sb="6" eb="9">
      <t>カナザワシ</t>
    </rPh>
    <phoneticPr fontId="1"/>
  </si>
  <si>
    <t>ふくい嶺北連携中枢都市圏</t>
    <rPh sb="3" eb="4">
      <t>ミネ</t>
    </rPh>
    <rPh sb="4" eb="5">
      <t>キタ</t>
    </rPh>
    <rPh sb="5" eb="7">
      <t>レンケイ</t>
    </rPh>
    <rPh sb="7" eb="9">
      <t>チュウスウ</t>
    </rPh>
    <rPh sb="9" eb="12">
      <t>トシケン</t>
    </rPh>
    <phoneticPr fontId="29"/>
  </si>
  <si>
    <t>＜福井県＞【福井市】大野市、勝山市、鯖江市、あわら市、越前市、坂井市、永平寺町、池田町、南越前町、越前町（６市４町）</t>
    <rPh sb="1" eb="4">
      <t>フクイケン</t>
    </rPh>
    <rPh sb="6" eb="9">
      <t>フクイシ</t>
    </rPh>
    <rPh sb="54" eb="55">
      <t>シ</t>
    </rPh>
    <rPh sb="56" eb="57">
      <t>マチ</t>
    </rPh>
    <phoneticPr fontId="29"/>
  </si>
  <si>
    <t>長野地域連携中枢都市圏</t>
    <phoneticPr fontId="2"/>
  </si>
  <si>
    <t>＜長野県＞【長野市】須坂市、千曲市、坂城町、小布施町、高山村、信濃町、小川村、飯綱町（２市４町２村）</t>
    <rPh sb="6" eb="9">
      <t>ナガノシ</t>
    </rPh>
    <phoneticPr fontId="1"/>
  </si>
  <si>
    <t>岐阜連携都市圏</t>
    <rPh sb="0" eb="2">
      <t>ギフ</t>
    </rPh>
    <rPh sb="2" eb="4">
      <t>レンケイ</t>
    </rPh>
    <rPh sb="4" eb="7">
      <t>トシケン</t>
    </rPh>
    <phoneticPr fontId="1"/>
  </si>
  <si>
    <t>＜岐阜県＞【岐阜市】山県市、瑞穂市、本巣市、岐南町、笠松町、北方町（３市３町）</t>
    <rPh sb="1" eb="3">
      <t>ギフ</t>
    </rPh>
    <rPh sb="6" eb="8">
      <t>ギフ</t>
    </rPh>
    <rPh sb="10" eb="13">
      <t>ヤマガタシ</t>
    </rPh>
    <rPh sb="14" eb="17">
      <t>ミズホシ</t>
    </rPh>
    <rPh sb="18" eb="21">
      <t>モトスシ</t>
    </rPh>
    <rPh sb="22" eb="24">
      <t>ギナン</t>
    </rPh>
    <rPh sb="24" eb="25">
      <t>マチ</t>
    </rPh>
    <rPh sb="26" eb="29">
      <t>カサマツチョウ</t>
    </rPh>
    <rPh sb="30" eb="32">
      <t>キタカタ</t>
    </rPh>
    <rPh sb="32" eb="33">
      <t>マチ</t>
    </rPh>
    <phoneticPr fontId="1"/>
  </si>
  <si>
    <t>しずおか中部連携中枢都市圏</t>
    <rPh sb="4" eb="6">
      <t>チュウブ</t>
    </rPh>
    <rPh sb="6" eb="8">
      <t>レンケイ</t>
    </rPh>
    <rPh sb="8" eb="10">
      <t>チュウスウ</t>
    </rPh>
    <rPh sb="10" eb="13">
      <t>トシケン</t>
    </rPh>
    <phoneticPr fontId="2"/>
  </si>
  <si>
    <t>＜静岡県＞【静岡市】島田市、焼津市、藤枝市、牧之原市、吉田町、川根本町（４市２町）</t>
    <rPh sb="1" eb="3">
      <t>シズオカ</t>
    </rPh>
    <rPh sb="3" eb="4">
      <t>ケン</t>
    </rPh>
    <rPh sb="6" eb="9">
      <t>シズオカシ</t>
    </rPh>
    <rPh sb="10" eb="13">
      <t>シマダシ</t>
    </rPh>
    <rPh sb="14" eb="17">
      <t>ヤイヅシ</t>
    </rPh>
    <rPh sb="18" eb="21">
      <t>フジエダシ</t>
    </rPh>
    <rPh sb="22" eb="26">
      <t>マキノハラシ</t>
    </rPh>
    <rPh sb="27" eb="30">
      <t>ヨシダマチ</t>
    </rPh>
    <rPh sb="31" eb="33">
      <t>カワネ</t>
    </rPh>
    <rPh sb="33" eb="35">
      <t>ホンマチ</t>
    </rPh>
    <rPh sb="37" eb="38">
      <t>シ</t>
    </rPh>
    <rPh sb="39" eb="40">
      <t>マチ</t>
    </rPh>
    <phoneticPr fontId="2"/>
  </si>
  <si>
    <r>
      <t xml:space="preserve"> 　平成28年3月31日
</t>
    </r>
    <r>
      <rPr>
        <sz val="8"/>
        <rFont val="ＭＳ ゴシック"/>
        <family val="3"/>
        <charset val="128"/>
      </rPr>
      <t>（島田市、藤枝市、牧之原市、吉田町、川根本町は平成29年3月30日）</t>
    </r>
    <rPh sb="2" eb="4">
      <t>ヘイセイ</t>
    </rPh>
    <rPh sb="6" eb="7">
      <t>ネン</t>
    </rPh>
    <rPh sb="8" eb="9">
      <t>ガツ</t>
    </rPh>
    <rPh sb="11" eb="12">
      <t>ニチ</t>
    </rPh>
    <rPh sb="14" eb="17">
      <t>シマダシ</t>
    </rPh>
    <rPh sb="18" eb="21">
      <t>フジエダシ</t>
    </rPh>
    <rPh sb="22" eb="25">
      <t>マキノハラ</t>
    </rPh>
    <rPh sb="25" eb="26">
      <t>シ</t>
    </rPh>
    <rPh sb="27" eb="29">
      <t>ヨシダ</t>
    </rPh>
    <rPh sb="29" eb="30">
      <t>チョウ</t>
    </rPh>
    <rPh sb="31" eb="34">
      <t>カワネホン</t>
    </rPh>
    <rPh sb="34" eb="35">
      <t>マチ</t>
    </rPh>
    <rPh sb="36" eb="38">
      <t>ヘイセイ</t>
    </rPh>
    <rPh sb="40" eb="41">
      <t>ネン</t>
    </rPh>
    <rPh sb="42" eb="43">
      <t>ガツ</t>
    </rPh>
    <rPh sb="45" eb="46">
      <t>ニチ</t>
    </rPh>
    <phoneticPr fontId="1"/>
  </si>
  <si>
    <t>播磨圏域連携中枢都市圏</t>
    <rPh sb="0" eb="2">
      <t>ハリマ</t>
    </rPh>
    <rPh sb="2" eb="4">
      <t>ケンイキ</t>
    </rPh>
    <rPh sb="4" eb="6">
      <t>レンケイ</t>
    </rPh>
    <rPh sb="6" eb="8">
      <t>チュウスウ</t>
    </rPh>
    <rPh sb="8" eb="11">
      <t>トシケン</t>
    </rPh>
    <phoneticPr fontId="2"/>
  </si>
  <si>
    <t>＜兵庫県＞【姫路市】相生市、加古川市、高砂市、加西市、宍粟市、たつの市、稲美町、播磨町、市川町、福崎町、神河町、太子町、上郡町、佐用町、赤穂市（７市８町）</t>
    <rPh sb="1" eb="4">
      <t>ヒョウゴケン</t>
    </rPh>
    <rPh sb="6" eb="9">
      <t>ヒメジシ</t>
    </rPh>
    <rPh sb="10" eb="13">
      <t>アイオイシ</t>
    </rPh>
    <rPh sb="14" eb="18">
      <t>カコガワシ</t>
    </rPh>
    <rPh sb="19" eb="22">
      <t>タカサゴシ</t>
    </rPh>
    <rPh sb="23" eb="24">
      <t>クワ</t>
    </rPh>
    <rPh sb="24" eb="25">
      <t>ニシ</t>
    </rPh>
    <rPh sb="25" eb="26">
      <t>シ</t>
    </rPh>
    <rPh sb="27" eb="30">
      <t>シソウシ</t>
    </rPh>
    <rPh sb="34" eb="35">
      <t>シ</t>
    </rPh>
    <rPh sb="40" eb="43">
      <t>ハリママチ</t>
    </rPh>
    <rPh sb="44" eb="47">
      <t>イチカワマチ</t>
    </rPh>
    <rPh sb="48" eb="51">
      <t>フクサキチョウ</t>
    </rPh>
    <rPh sb="56" eb="59">
      <t>タイシチョウ</t>
    </rPh>
    <rPh sb="60" eb="63">
      <t>カミゴオリチョウ</t>
    </rPh>
    <rPh sb="64" eb="67">
      <t>サヨウチョウ</t>
    </rPh>
    <rPh sb="68" eb="71">
      <t>アコウシ</t>
    </rPh>
    <rPh sb="73" eb="74">
      <t>シ</t>
    </rPh>
    <rPh sb="75" eb="76">
      <t>チョウ</t>
    </rPh>
    <phoneticPr fontId="14"/>
  </si>
  <si>
    <r>
      <t xml:space="preserve">　 平成27年4月5日
</t>
    </r>
    <r>
      <rPr>
        <sz val="8"/>
        <rFont val="ＭＳ ゴシック"/>
        <family val="3"/>
        <charset val="128"/>
      </rPr>
      <t>（赤穂市は平成27年12月21日）</t>
    </r>
    <rPh sb="2" eb="4">
      <t>ヘイセイ</t>
    </rPh>
    <rPh sb="6" eb="7">
      <t>ネン</t>
    </rPh>
    <rPh sb="8" eb="9">
      <t>ガツ</t>
    </rPh>
    <rPh sb="10" eb="11">
      <t>ニチ</t>
    </rPh>
    <rPh sb="13" eb="16">
      <t>アコウシ</t>
    </rPh>
    <rPh sb="17" eb="19">
      <t>ヘイセイ</t>
    </rPh>
    <rPh sb="21" eb="22">
      <t>ネン</t>
    </rPh>
    <rPh sb="24" eb="25">
      <t>ガツ</t>
    </rPh>
    <rPh sb="27" eb="28">
      <t>ニチ</t>
    </rPh>
    <phoneticPr fontId="1"/>
  </si>
  <si>
    <t>高梁川流域連携中枢都市圏</t>
    <rPh sb="0" eb="3">
      <t>タカハシガワ</t>
    </rPh>
    <rPh sb="3" eb="5">
      <t>リュウイキ</t>
    </rPh>
    <rPh sb="5" eb="7">
      <t>レンケイ</t>
    </rPh>
    <rPh sb="7" eb="9">
      <t>チュウスウ</t>
    </rPh>
    <rPh sb="9" eb="12">
      <t>トシケン</t>
    </rPh>
    <phoneticPr fontId="2"/>
  </si>
  <si>
    <t>＜岡山県＞【倉敷市】笠岡市、井原市、総社市、高梁市、新見市、浅口市、早島町、里庄町、矢掛町（６市３町）</t>
    <rPh sb="1" eb="4">
      <t>オカヤマケン</t>
    </rPh>
    <rPh sb="6" eb="9">
      <t>クラシキシ</t>
    </rPh>
    <rPh sb="47" eb="48">
      <t>シ</t>
    </rPh>
    <rPh sb="49" eb="50">
      <t>チョウ</t>
    </rPh>
    <phoneticPr fontId="14"/>
  </si>
  <si>
    <t>岡山連携中枢都市圏</t>
    <rPh sb="0" eb="2">
      <t>オカヤマ</t>
    </rPh>
    <rPh sb="2" eb="4">
      <t>レンケイ</t>
    </rPh>
    <rPh sb="4" eb="6">
      <t>チュウスウ</t>
    </rPh>
    <rPh sb="6" eb="9">
      <t>トシケン</t>
    </rPh>
    <phoneticPr fontId="1"/>
  </si>
  <si>
    <t>＜岡山県＞【岡山市】津山市、玉野市、総社市、備前市、瀬戸内市、赤磐市、真庭市、和気町、早島町、久米南町、美咲町、吉備中央町（７市５町）</t>
    <rPh sb="6" eb="8">
      <t>オカヤマ</t>
    </rPh>
    <rPh sb="10" eb="13">
      <t>ツヤマシ</t>
    </rPh>
    <rPh sb="14" eb="17">
      <t>タマノシ</t>
    </rPh>
    <rPh sb="18" eb="21">
      <t>ソウジャシ</t>
    </rPh>
    <rPh sb="22" eb="25">
      <t>ビゼンシ</t>
    </rPh>
    <rPh sb="26" eb="30">
      <t>セトウチシ</t>
    </rPh>
    <rPh sb="31" eb="34">
      <t>アカイワシ</t>
    </rPh>
    <rPh sb="35" eb="38">
      <t>マニワシ</t>
    </rPh>
    <rPh sb="39" eb="42">
      <t>ワキチョウ</t>
    </rPh>
    <rPh sb="43" eb="46">
      <t>ハヤシマチョウ</t>
    </rPh>
    <rPh sb="47" eb="51">
      <t>クメナンチョウ</t>
    </rPh>
    <rPh sb="52" eb="55">
      <t>ミサキチョウ</t>
    </rPh>
    <rPh sb="56" eb="60">
      <t>キビチュウオウ</t>
    </rPh>
    <rPh sb="60" eb="61">
      <t>チョウ</t>
    </rPh>
    <phoneticPr fontId="1"/>
  </si>
  <si>
    <t>広島中央地域連携中枢都市圏</t>
    <rPh sb="0" eb="2">
      <t>ヒロシマ</t>
    </rPh>
    <rPh sb="2" eb="4">
      <t>チュウオウ</t>
    </rPh>
    <rPh sb="4" eb="6">
      <t>チイキ</t>
    </rPh>
    <rPh sb="6" eb="8">
      <t>レンケイ</t>
    </rPh>
    <rPh sb="8" eb="10">
      <t>チュウスウ</t>
    </rPh>
    <rPh sb="10" eb="13">
      <t>トシケン</t>
    </rPh>
    <phoneticPr fontId="1"/>
  </si>
  <si>
    <t>＜広島県＞【呉市】竹原市、東広島市、江田島市、海田町、熊野町、坂町、大崎上島町（３市４町）</t>
    <rPh sb="6" eb="7">
      <t>クレ</t>
    </rPh>
    <rPh sb="9" eb="11">
      <t>タケハラ</t>
    </rPh>
    <rPh sb="11" eb="12">
      <t>シ</t>
    </rPh>
    <rPh sb="13" eb="14">
      <t>ヒガシ</t>
    </rPh>
    <rPh sb="14" eb="17">
      <t>ヒロシマシ</t>
    </rPh>
    <rPh sb="18" eb="20">
      <t>エダ</t>
    </rPh>
    <rPh sb="20" eb="21">
      <t>シマ</t>
    </rPh>
    <rPh sb="21" eb="22">
      <t>シ</t>
    </rPh>
    <rPh sb="23" eb="24">
      <t>ウミ</t>
    </rPh>
    <rPh sb="24" eb="25">
      <t>タ</t>
    </rPh>
    <rPh sb="25" eb="26">
      <t>マチ</t>
    </rPh>
    <rPh sb="27" eb="28">
      <t>クマ</t>
    </rPh>
    <rPh sb="28" eb="29">
      <t>ノ</t>
    </rPh>
    <rPh sb="29" eb="30">
      <t>チョウ</t>
    </rPh>
    <rPh sb="31" eb="33">
      <t>サカマチ</t>
    </rPh>
    <rPh sb="34" eb="36">
      <t>オオサキ</t>
    </rPh>
    <rPh sb="36" eb="38">
      <t>ウエシマ</t>
    </rPh>
    <rPh sb="38" eb="39">
      <t>マチ</t>
    </rPh>
    <phoneticPr fontId="1"/>
  </si>
  <si>
    <t>瀬戸・高松広域連携中枢都市圏</t>
    <rPh sb="0" eb="2">
      <t>セト</t>
    </rPh>
    <rPh sb="3" eb="5">
      <t>タカマツ</t>
    </rPh>
    <rPh sb="5" eb="7">
      <t>コウイキ</t>
    </rPh>
    <rPh sb="7" eb="9">
      <t>レンケイ</t>
    </rPh>
    <rPh sb="9" eb="11">
      <t>チュウスウ</t>
    </rPh>
    <rPh sb="11" eb="14">
      <t>トシケン</t>
    </rPh>
    <phoneticPr fontId="2"/>
  </si>
  <si>
    <t>＜香川県＞【高松市】さぬき市、東かがわ市、三木町、綾川町、土庄町、小豆島町、直島町（２市５町）</t>
    <rPh sb="6" eb="9">
      <t>タカマツシ</t>
    </rPh>
    <phoneticPr fontId="1"/>
  </si>
  <si>
    <t>松山圏域</t>
    <rPh sb="0" eb="2">
      <t>マツヤマ</t>
    </rPh>
    <rPh sb="2" eb="4">
      <t>ケンイキ</t>
    </rPh>
    <phoneticPr fontId="1"/>
  </si>
  <si>
    <t>＜愛媛県＞【松山市】伊予市、東温市、久万高原町、松前町、砥部町（２市３町）</t>
    <rPh sb="1" eb="3">
      <t>エヒメ</t>
    </rPh>
    <rPh sb="6" eb="8">
      <t>マツヤマ</t>
    </rPh>
    <rPh sb="10" eb="13">
      <t>イヨシ</t>
    </rPh>
    <rPh sb="14" eb="17">
      <t>トウオンシ</t>
    </rPh>
    <rPh sb="18" eb="23">
      <t>クマコウゲンチョウ</t>
    </rPh>
    <rPh sb="24" eb="26">
      <t>マツマエ</t>
    </rPh>
    <rPh sb="26" eb="27">
      <t>マチ</t>
    </rPh>
    <rPh sb="28" eb="31">
      <t>トベチョウ</t>
    </rPh>
    <phoneticPr fontId="1"/>
  </si>
  <si>
    <t>れんけいこうち広域都市圏</t>
    <rPh sb="7" eb="9">
      <t>コウイキ</t>
    </rPh>
    <rPh sb="9" eb="12">
      <t>トシケン</t>
    </rPh>
    <phoneticPr fontId="1"/>
  </si>
  <si>
    <t>＜高知県＞【高知市】安芸市、安田町、馬路村、芸西村、南国市、香南市、香美市、本山町、大豊町、土佐町、大川村、土佐市、いの町、仁淀川町、佐川町、越知町、日高村、須崎市、中土佐町、津野町（６市１０町４村）</t>
    <rPh sb="1" eb="3">
      <t>コウチ</t>
    </rPh>
    <rPh sb="6" eb="8">
      <t>コウチ</t>
    </rPh>
    <rPh sb="10" eb="12">
      <t>アキ</t>
    </rPh>
    <rPh sb="12" eb="13">
      <t>シ</t>
    </rPh>
    <rPh sb="14" eb="16">
      <t>ヤスダ</t>
    </rPh>
    <rPh sb="16" eb="17">
      <t>マチ</t>
    </rPh>
    <rPh sb="18" eb="21">
      <t>ウマジムラ</t>
    </rPh>
    <rPh sb="22" eb="25">
      <t>ゲイセイムラ</t>
    </rPh>
    <rPh sb="26" eb="29">
      <t>ナンコクシ</t>
    </rPh>
    <rPh sb="30" eb="33">
      <t>コウナンシ</t>
    </rPh>
    <rPh sb="34" eb="37">
      <t>カミシ</t>
    </rPh>
    <rPh sb="38" eb="41">
      <t>モトヤママチ</t>
    </rPh>
    <rPh sb="42" eb="45">
      <t>オオトヨチョウ</t>
    </rPh>
    <rPh sb="46" eb="48">
      <t>トサ</t>
    </rPh>
    <rPh sb="48" eb="49">
      <t>チョウ</t>
    </rPh>
    <rPh sb="50" eb="53">
      <t>オオカワムラ</t>
    </rPh>
    <rPh sb="54" eb="57">
      <t>トサシ</t>
    </rPh>
    <rPh sb="60" eb="61">
      <t>チョウ</t>
    </rPh>
    <rPh sb="62" eb="66">
      <t>ニヨドガワチョウ</t>
    </rPh>
    <rPh sb="67" eb="70">
      <t>サカワチョウ</t>
    </rPh>
    <rPh sb="71" eb="74">
      <t>オウチチョウ</t>
    </rPh>
    <rPh sb="75" eb="78">
      <t>ヒダカムラ</t>
    </rPh>
    <rPh sb="79" eb="82">
      <t>スサキシ</t>
    </rPh>
    <rPh sb="83" eb="87">
      <t>ナカトサチョウ</t>
    </rPh>
    <rPh sb="88" eb="90">
      <t>ツノ</t>
    </rPh>
    <rPh sb="90" eb="91">
      <t>チョウ</t>
    </rPh>
    <rPh sb="98" eb="99">
      <t>ムラ</t>
    </rPh>
    <phoneticPr fontId="1"/>
  </si>
  <si>
    <t>久留米広域連携中枢都市圏</t>
    <rPh sb="0" eb="3">
      <t>クルメ</t>
    </rPh>
    <rPh sb="3" eb="5">
      <t>コウイキ</t>
    </rPh>
    <rPh sb="5" eb="7">
      <t>レンケイ</t>
    </rPh>
    <rPh sb="7" eb="9">
      <t>チュウスウ</t>
    </rPh>
    <rPh sb="9" eb="12">
      <t>トシケン</t>
    </rPh>
    <phoneticPr fontId="2"/>
  </si>
  <si>
    <t>＜福岡県＞【久留米市】大川市、小郡市、うきは市、大刀洗町、大木町（３市２町）</t>
    <rPh sb="1" eb="4">
      <t>フクオカケン</t>
    </rPh>
    <rPh sb="6" eb="10">
      <t>クルメシ</t>
    </rPh>
    <rPh sb="11" eb="14">
      <t>オオカワシ</t>
    </rPh>
    <rPh sb="15" eb="17">
      <t>オゴオリ</t>
    </rPh>
    <rPh sb="17" eb="18">
      <t>シ</t>
    </rPh>
    <rPh sb="22" eb="23">
      <t>シ</t>
    </rPh>
    <rPh sb="24" eb="28">
      <t>タチアライマチ</t>
    </rPh>
    <rPh sb="29" eb="32">
      <t>オオキマチ</t>
    </rPh>
    <rPh sb="34" eb="35">
      <t>シ</t>
    </rPh>
    <rPh sb="36" eb="37">
      <t>チョウ</t>
    </rPh>
    <phoneticPr fontId="2"/>
  </si>
  <si>
    <t>北九州都市圏域</t>
    <rPh sb="0" eb="3">
      <t>キタキュウシュウ</t>
    </rPh>
    <rPh sb="3" eb="6">
      <t>トシケン</t>
    </rPh>
    <rPh sb="6" eb="7">
      <t>イキ</t>
    </rPh>
    <phoneticPr fontId="2"/>
  </si>
  <si>
    <t>＜福岡県＞【北九州市】直方市、行橋市、豊前市、中間市、宮若市、芦屋町、水巻町、岡垣町、遠賀町、小竹町、鞍手町、香春町、苅田町、みやこ町、上毛町、築上町、吉富町（５市１２町）</t>
    <rPh sb="1" eb="4">
      <t>フクオカケン</t>
    </rPh>
    <rPh sb="6" eb="10">
      <t>キタキュウシュウシ</t>
    </rPh>
    <rPh sb="76" eb="77">
      <t>ヨシ</t>
    </rPh>
    <rPh sb="77" eb="78">
      <t>トミ</t>
    </rPh>
    <rPh sb="78" eb="79">
      <t>マチ</t>
    </rPh>
    <phoneticPr fontId="2"/>
  </si>
  <si>
    <r>
      <t xml:space="preserve">平成28年4月18日
</t>
    </r>
    <r>
      <rPr>
        <sz val="8"/>
        <rFont val="ＭＳ ゴシック"/>
        <family val="3"/>
        <charset val="128"/>
      </rPr>
      <t>（吉富町は令和3年5月24日）</t>
    </r>
    <rPh sb="0" eb="2">
      <t>ヘイセイ</t>
    </rPh>
    <rPh sb="4" eb="5">
      <t>ネン</t>
    </rPh>
    <rPh sb="6" eb="7">
      <t>ガツ</t>
    </rPh>
    <rPh sb="9" eb="10">
      <t>ニチ</t>
    </rPh>
    <rPh sb="12" eb="13">
      <t>ヨシ</t>
    </rPh>
    <rPh sb="13" eb="14">
      <t>トミ</t>
    </rPh>
    <rPh sb="14" eb="15">
      <t>マチ</t>
    </rPh>
    <rPh sb="16" eb="18">
      <t>レイワ</t>
    </rPh>
    <rPh sb="19" eb="20">
      <t>ネン</t>
    </rPh>
    <rPh sb="21" eb="22">
      <t>ガツ</t>
    </rPh>
    <rPh sb="24" eb="25">
      <t>ニチ</t>
    </rPh>
    <phoneticPr fontId="29"/>
  </si>
  <si>
    <t>長崎広域連携中枢都市圏</t>
    <rPh sb="0" eb="2">
      <t>ナガサキ</t>
    </rPh>
    <rPh sb="2" eb="4">
      <t>コウイキ</t>
    </rPh>
    <rPh sb="4" eb="6">
      <t>レンケイ</t>
    </rPh>
    <rPh sb="6" eb="8">
      <t>チュウスウ</t>
    </rPh>
    <rPh sb="8" eb="11">
      <t>トシケン</t>
    </rPh>
    <phoneticPr fontId="1"/>
  </si>
  <si>
    <t>＜長崎県＞【長崎市】長与町、時津町（２町）</t>
    <rPh sb="1" eb="3">
      <t>ナガサキ</t>
    </rPh>
    <rPh sb="6" eb="8">
      <t>ナガサキ</t>
    </rPh>
    <rPh sb="10" eb="12">
      <t>ナガヨ</t>
    </rPh>
    <rPh sb="12" eb="13">
      <t>マチ</t>
    </rPh>
    <rPh sb="14" eb="15">
      <t>トキ</t>
    </rPh>
    <rPh sb="15" eb="17">
      <t>ツマチ</t>
    </rPh>
    <phoneticPr fontId="1"/>
  </si>
  <si>
    <t>熊本連携中枢都市圏</t>
    <rPh sb="0" eb="2">
      <t>クマモト</t>
    </rPh>
    <rPh sb="2" eb="4">
      <t>レンケイ</t>
    </rPh>
    <rPh sb="4" eb="6">
      <t>チュウスウ</t>
    </rPh>
    <rPh sb="6" eb="9">
      <t>トシケン</t>
    </rPh>
    <phoneticPr fontId="2"/>
  </si>
  <si>
    <t>＜熊本県＞【熊本市】宇土市、宇城市、合志市、菊池市、美里町、玉東町、大津町、菊陽町、西原村、南阿蘇村、御船町、嘉島町、益城町、甲佐町、阿蘇市、高森町、山都町　（５市１０町２村）</t>
    <rPh sb="6" eb="9">
      <t>クマモトシ</t>
    </rPh>
    <rPh sb="22" eb="24">
      <t>キクチ</t>
    </rPh>
    <rPh sb="24" eb="25">
      <t>シ</t>
    </rPh>
    <phoneticPr fontId="1"/>
  </si>
  <si>
    <r>
      <t xml:space="preserve">平成28年3月30日
</t>
    </r>
    <r>
      <rPr>
        <sz val="8"/>
        <rFont val="ＭＳ ゴシック"/>
        <family val="3"/>
        <charset val="128"/>
      </rPr>
      <t>（菊池市は平成31年3月28日）</t>
    </r>
    <rPh sb="0" eb="2">
      <t>ヘイセイ</t>
    </rPh>
    <rPh sb="4" eb="5">
      <t>ネン</t>
    </rPh>
    <rPh sb="6" eb="7">
      <t>ガツ</t>
    </rPh>
    <rPh sb="9" eb="10">
      <t>ニチ</t>
    </rPh>
    <rPh sb="12" eb="14">
      <t>キクチ</t>
    </rPh>
    <rPh sb="14" eb="15">
      <t>シ</t>
    </rPh>
    <rPh sb="16" eb="18">
      <t>ヘイセイ</t>
    </rPh>
    <rPh sb="20" eb="21">
      <t>ネン</t>
    </rPh>
    <rPh sb="22" eb="23">
      <t>ガツ</t>
    </rPh>
    <rPh sb="25" eb="26">
      <t>ニチ</t>
    </rPh>
    <phoneticPr fontId="29"/>
  </si>
  <si>
    <t>大分都市広域圏</t>
    <rPh sb="0" eb="2">
      <t>オオイタ</t>
    </rPh>
    <rPh sb="2" eb="4">
      <t>トシ</t>
    </rPh>
    <rPh sb="4" eb="6">
      <t>コウイキ</t>
    </rPh>
    <rPh sb="6" eb="7">
      <t>ケン</t>
    </rPh>
    <phoneticPr fontId="2"/>
  </si>
  <si>
    <t>＜大分県＞【大分市】別府市、臼杵市、津久見市、竹田市、豊後大野市、由布市、日出町（６市１町）</t>
    <rPh sb="6" eb="9">
      <t>オオイタシ</t>
    </rPh>
    <phoneticPr fontId="1"/>
  </si>
  <si>
    <t>みやざき共創都市圏</t>
    <rPh sb="4" eb="6">
      <t>キョウソウ</t>
    </rPh>
    <rPh sb="6" eb="9">
      <t>トシケン</t>
    </rPh>
    <phoneticPr fontId="2"/>
  </si>
  <si>
    <t>＜宮崎県＞【宮崎市】国富町、綾町（２町）</t>
    <rPh sb="1" eb="4">
      <t>ミヤザキケン</t>
    </rPh>
    <rPh sb="6" eb="9">
      <t>ミヤザキシ</t>
    </rPh>
    <rPh sb="10" eb="11">
      <t>クニ</t>
    </rPh>
    <rPh sb="11" eb="12">
      <t>トミ</t>
    </rPh>
    <rPh sb="12" eb="13">
      <t>マチ</t>
    </rPh>
    <rPh sb="14" eb="16">
      <t>アヤチョウ</t>
    </rPh>
    <rPh sb="18" eb="19">
      <t>マチ</t>
    </rPh>
    <phoneticPr fontId="14"/>
  </si>
  <si>
    <t>かごしま連携中枢都市圏</t>
    <rPh sb="4" eb="6">
      <t>レンケイ</t>
    </rPh>
    <rPh sb="6" eb="8">
      <t>チュウスウ</t>
    </rPh>
    <rPh sb="8" eb="11">
      <t>トシケン</t>
    </rPh>
    <phoneticPr fontId="1"/>
  </si>
  <si>
    <t>＜鹿児島県＞【鹿児島市】日置市、いちき串木野市、姶良市（３市）</t>
    <rPh sb="1" eb="4">
      <t>カゴシマ</t>
    </rPh>
    <rPh sb="7" eb="10">
      <t>カゴシマ</t>
    </rPh>
    <rPh sb="10" eb="11">
      <t>シ</t>
    </rPh>
    <rPh sb="12" eb="14">
      <t>ヒオキ</t>
    </rPh>
    <rPh sb="14" eb="15">
      <t>シ</t>
    </rPh>
    <rPh sb="19" eb="22">
      <t>クシキノ</t>
    </rPh>
    <rPh sb="22" eb="23">
      <t>シ</t>
    </rPh>
    <rPh sb="24" eb="25">
      <t>オウ</t>
    </rPh>
    <rPh sb="25" eb="26">
      <t>ヨ</t>
    </rPh>
    <rPh sb="26" eb="27">
      <t>シ</t>
    </rPh>
    <rPh sb="29" eb="30">
      <t>シ</t>
    </rPh>
    <phoneticPr fontId="1"/>
  </si>
  <si>
    <t>広島広域都市圏</t>
    <rPh sb="0" eb="2">
      <t>ヒロシマ</t>
    </rPh>
    <rPh sb="2" eb="4">
      <t>コウイキ</t>
    </rPh>
    <rPh sb="4" eb="7">
      <t>トシケン</t>
    </rPh>
    <rPh sb="6" eb="7">
      <t>ケン</t>
    </rPh>
    <phoneticPr fontId="2"/>
  </si>
  <si>
    <t>備後圏域</t>
    <rPh sb="0" eb="2">
      <t>ビンゴ</t>
    </rPh>
    <rPh sb="2" eb="4">
      <t>ケンイキ</t>
    </rPh>
    <phoneticPr fontId="2"/>
  </si>
  <si>
    <t>西九州させぼ広域都市圏</t>
    <rPh sb="0" eb="1">
      <t>ニシ</t>
    </rPh>
    <rPh sb="1" eb="3">
      <t>キュウシュウ</t>
    </rPh>
    <rPh sb="6" eb="8">
      <t>コウイキ</t>
    </rPh>
    <rPh sb="8" eb="11">
      <t>トシケン</t>
    </rPh>
    <phoneticPr fontId="29"/>
  </si>
  <si>
    <t>小　　　　　計</t>
    <rPh sb="0" eb="1">
      <t>ショウ</t>
    </rPh>
    <rPh sb="6" eb="7">
      <t>ケイ</t>
    </rPh>
    <phoneticPr fontId="2"/>
  </si>
  <si>
    <t>（注）連携中枢都市圏は、連携中枢都市となる圏域の中心市と近隣の市町村が、連携協約を締結することにより形成される圏域である。圏域全体の経済をけん引し
　　圏域の住民全体の暮らしを支えるという観点から、連携中枢都市圏においては、ア 圏域全体の経済成長のけん引、イ 高次の都市機能の集積・強化、ウ 圏域
　　全体の生活関連機能サービスの向上、の３つの役割に関する取組を連携協約に規定して実施することとしている。</t>
    <rPh sb="1" eb="2">
      <t>チュウ</t>
    </rPh>
    <rPh sb="99" eb="101">
      <t>レンケイ</t>
    </rPh>
    <rPh sb="101" eb="103">
      <t>チュウスウ</t>
    </rPh>
    <rPh sb="103" eb="106">
      <t>トシケン</t>
    </rPh>
    <rPh sb="175" eb="176">
      <t>カン</t>
    </rPh>
    <rPh sb="178" eb="180">
      <t>トリクミ</t>
    </rPh>
    <rPh sb="181" eb="183">
      <t>レンケイ</t>
    </rPh>
    <rPh sb="183" eb="185">
      <t>キョウヤク</t>
    </rPh>
    <rPh sb="186" eb="188">
      <t>キテイ</t>
    </rPh>
    <rPh sb="190" eb="192">
      <t>ジッシ</t>
    </rPh>
    <phoneticPr fontId="1"/>
  </si>
  <si>
    <t>２　その他</t>
    <rPh sb="4" eb="5">
      <t>タ</t>
    </rPh>
    <phoneticPr fontId="1"/>
  </si>
  <si>
    <t>※【　】内の団体は他の団体とそれぞれ連携協約を締結</t>
    <rPh sb="4" eb="5">
      <t>ナイ</t>
    </rPh>
    <rPh sb="6" eb="8">
      <t>ダンタイ</t>
    </rPh>
    <rPh sb="9" eb="10">
      <t>タ</t>
    </rPh>
    <rPh sb="11" eb="13">
      <t>ダンタイ</t>
    </rPh>
    <rPh sb="18" eb="20">
      <t>レンケイ</t>
    </rPh>
    <rPh sb="20" eb="22">
      <t>キョウヤク</t>
    </rPh>
    <rPh sb="23" eb="25">
      <t>テイケツ</t>
    </rPh>
    <phoneticPr fontId="1"/>
  </si>
  <si>
    <t>連携協約の名称</t>
    <rPh sb="0" eb="2">
      <t>レンケイ</t>
    </rPh>
    <rPh sb="2" eb="4">
      <t>キョウヤク</t>
    </rPh>
    <rPh sb="5" eb="7">
      <t>メイショウ</t>
    </rPh>
    <phoneticPr fontId="1"/>
  </si>
  <si>
    <t>主な事務の内容</t>
    <rPh sb="0" eb="1">
      <t>オモ</t>
    </rPh>
    <rPh sb="2" eb="4">
      <t>ジム</t>
    </rPh>
    <rPh sb="5" eb="7">
      <t>ナイヨウ</t>
    </rPh>
    <phoneticPr fontId="1"/>
  </si>
  <si>
    <t>①　都道府県・市町村相互間</t>
    <rPh sb="2" eb="6">
      <t>トドウフケン</t>
    </rPh>
    <rPh sb="7" eb="10">
      <t>シチョウソン</t>
    </rPh>
    <rPh sb="10" eb="13">
      <t>ソウゴカン</t>
    </rPh>
    <phoneticPr fontId="1"/>
  </si>
  <si>
    <t>野球場の整備及び管理に係る事務を連携して処理するに当たっての基本的な方針及び役割分担を定める協約</t>
    <phoneticPr fontId="29"/>
  </si>
  <si>
    <t>賀茂地域の広域連携に係る連携協約</t>
    <rPh sb="0" eb="2">
      <t>カモ</t>
    </rPh>
    <rPh sb="2" eb="4">
      <t>チイキ</t>
    </rPh>
    <rPh sb="5" eb="7">
      <t>コウイキ</t>
    </rPh>
    <rPh sb="7" eb="9">
      <t>レンケイ</t>
    </rPh>
    <rPh sb="10" eb="11">
      <t>カカ</t>
    </rPh>
    <rPh sb="12" eb="14">
      <t>レンケイ</t>
    </rPh>
    <rPh sb="14" eb="16">
      <t>キョウヤク</t>
    </rPh>
    <phoneticPr fontId="1"/>
  </si>
  <si>
    <t>消費生活相談、学校、教育研修</t>
    <rPh sb="7" eb="9">
      <t>ガッコウ</t>
    </rPh>
    <rPh sb="10" eb="12">
      <t>キョウイク</t>
    </rPh>
    <rPh sb="12" eb="14">
      <t>ケンシュウ</t>
    </rPh>
    <phoneticPr fontId="1"/>
  </si>
  <si>
    <t>【静岡県】下田市、東伊豆町、河津町、南伊豆町、松崎町、西伊豆町（１市５町）</t>
    <phoneticPr fontId="1"/>
  </si>
  <si>
    <t>大阪府及び大阪市の港湾及び海岸の管理に係る連携協約</t>
    <rPh sb="0" eb="3">
      <t>オオサカフ</t>
    </rPh>
    <rPh sb="3" eb="4">
      <t>オヨ</t>
    </rPh>
    <rPh sb="5" eb="8">
      <t>オオサカシ</t>
    </rPh>
    <rPh sb="9" eb="11">
      <t>コウワン</t>
    </rPh>
    <rPh sb="11" eb="12">
      <t>オヨ</t>
    </rPh>
    <rPh sb="13" eb="15">
      <t>カイガン</t>
    </rPh>
    <rPh sb="16" eb="18">
      <t>カンリ</t>
    </rPh>
    <rPh sb="19" eb="20">
      <t>カカ</t>
    </rPh>
    <rPh sb="21" eb="23">
      <t>レンケイ</t>
    </rPh>
    <rPh sb="23" eb="25">
      <t>キョウヤク</t>
    </rPh>
    <phoneticPr fontId="1"/>
  </si>
  <si>
    <t>港湾</t>
    <rPh sb="0" eb="2">
      <t>コウワン</t>
    </rPh>
    <phoneticPr fontId="1"/>
  </si>
  <si>
    <t>大阪府・大阪市</t>
    <rPh sb="0" eb="3">
      <t>オオサカフ</t>
    </rPh>
    <rPh sb="4" eb="7">
      <t>オオサカシ</t>
    </rPh>
    <phoneticPr fontId="1"/>
  </si>
  <si>
    <t>鳥取県日野郡ふるさと広域連携協約</t>
    <rPh sb="0" eb="3">
      <t>トットリケン</t>
    </rPh>
    <rPh sb="3" eb="6">
      <t>ヒノグン</t>
    </rPh>
    <rPh sb="10" eb="12">
      <t>コウイキ</t>
    </rPh>
    <rPh sb="12" eb="14">
      <t>レンケイ</t>
    </rPh>
    <rPh sb="14" eb="16">
      <t>キョウヤク</t>
    </rPh>
    <phoneticPr fontId="1"/>
  </si>
  <si>
    <t>【鳥取県】日南町、日野町、江府町（３町）</t>
    <rPh sb="1" eb="4">
      <t>トットリケン</t>
    </rPh>
    <rPh sb="5" eb="7">
      <t>ニチナン</t>
    </rPh>
    <rPh sb="7" eb="8">
      <t>マチ</t>
    </rPh>
    <rPh sb="9" eb="12">
      <t>ヒノマチ</t>
    </rPh>
    <rPh sb="13" eb="14">
      <t>エ</t>
    </rPh>
    <rPh sb="14" eb="15">
      <t>フ</t>
    </rPh>
    <rPh sb="15" eb="16">
      <t>マチ</t>
    </rPh>
    <rPh sb="18" eb="19">
      <t>マチ</t>
    </rPh>
    <phoneticPr fontId="1"/>
  </si>
  <si>
    <t>鳥取県自治体ＩＣＴ共同化広域連携協約</t>
    <rPh sb="0" eb="3">
      <t>トットリケン</t>
    </rPh>
    <rPh sb="3" eb="6">
      <t>ジチタイ</t>
    </rPh>
    <rPh sb="9" eb="11">
      <t>キョウドウ</t>
    </rPh>
    <rPh sb="11" eb="12">
      <t>カ</t>
    </rPh>
    <rPh sb="12" eb="14">
      <t>コウイキ</t>
    </rPh>
    <rPh sb="14" eb="16">
      <t>レンケイ</t>
    </rPh>
    <rPh sb="16" eb="18">
      <t>キョウヤク</t>
    </rPh>
    <phoneticPr fontId="1"/>
  </si>
  <si>
    <t>情報基盤整備、職員研修</t>
    <rPh sb="0" eb="2">
      <t>ジョウホウ</t>
    </rPh>
    <rPh sb="2" eb="4">
      <t>キバン</t>
    </rPh>
    <rPh sb="4" eb="6">
      <t>セイビ</t>
    </rPh>
    <rPh sb="7" eb="9">
      <t>ショクイン</t>
    </rPh>
    <rPh sb="9" eb="11">
      <t>ケンシュウ</t>
    </rPh>
    <phoneticPr fontId="1"/>
  </si>
  <si>
    <t>中核市移行による鳥取県と鳥取市の連携協約</t>
    <rPh sb="0" eb="3">
      <t>チュウカクシ</t>
    </rPh>
    <rPh sb="3" eb="5">
      <t>イコウ</t>
    </rPh>
    <rPh sb="8" eb="11">
      <t>トットリケン</t>
    </rPh>
    <rPh sb="12" eb="15">
      <t>トットリシ</t>
    </rPh>
    <rPh sb="16" eb="18">
      <t>レンケイ</t>
    </rPh>
    <rPh sb="18" eb="20">
      <t>キョウヤク</t>
    </rPh>
    <phoneticPr fontId="1"/>
  </si>
  <si>
    <t>保健所業務</t>
    <rPh sb="0" eb="2">
      <t>ホケン</t>
    </rPh>
    <rPh sb="2" eb="3">
      <t>ショ</t>
    </rPh>
    <rPh sb="3" eb="5">
      <t>ギョウム</t>
    </rPh>
    <phoneticPr fontId="1"/>
  </si>
  <si>
    <t>鳥取県・鳥取市</t>
    <rPh sb="0" eb="3">
      <t>トットリケン</t>
    </rPh>
    <rPh sb="4" eb="7">
      <t>トットリシ</t>
    </rPh>
    <phoneticPr fontId="1"/>
  </si>
  <si>
    <t>窓口業務、施設管理</t>
    <rPh sb="0" eb="2">
      <t>マドグチ</t>
    </rPh>
    <rPh sb="2" eb="4">
      <t>ギョウム</t>
    </rPh>
    <rPh sb="5" eb="7">
      <t>シセツ</t>
    </rPh>
    <rPh sb="7" eb="9">
      <t>カンリ</t>
    </rPh>
    <phoneticPr fontId="1"/>
  </si>
  <si>
    <t>高知県・高知市</t>
    <rPh sb="0" eb="3">
      <t>コウチケン</t>
    </rPh>
    <rPh sb="4" eb="7">
      <t>コウチシ</t>
    </rPh>
    <phoneticPr fontId="1"/>
  </si>
  <si>
    <t>れんけいこうち広域都市圏の取組の推進に係る連携協約</t>
    <phoneticPr fontId="1"/>
  </si>
  <si>
    <t>れんけいこうち広域都市圏の取組の推進に係る事務</t>
    <phoneticPr fontId="1"/>
  </si>
  <si>
    <t>　市町村相互間</t>
    <phoneticPr fontId="29"/>
  </si>
  <si>
    <t>②　同一都道府県内</t>
    <rPh sb="2" eb="4">
      <t>ドウイツ</t>
    </rPh>
    <rPh sb="4" eb="8">
      <t>トドウフケン</t>
    </rPh>
    <rPh sb="8" eb="9">
      <t>ナイ</t>
    </rPh>
    <phoneticPr fontId="29"/>
  </si>
  <si>
    <t>南アルプス市及び峡南広域行政組合におけるはしご自動車に関する連携協約</t>
    <phoneticPr fontId="29"/>
  </si>
  <si>
    <t>木曽広域自立圏形成に係る連携協約</t>
    <rPh sb="0" eb="2">
      <t>キソ</t>
    </rPh>
    <rPh sb="2" eb="4">
      <t>コウイキ</t>
    </rPh>
    <rPh sb="4" eb="6">
      <t>ジリツ</t>
    </rPh>
    <rPh sb="6" eb="7">
      <t>ケン</t>
    </rPh>
    <rPh sb="7" eb="9">
      <t>ケイセイ</t>
    </rPh>
    <rPh sb="10" eb="11">
      <t>カカ</t>
    </rPh>
    <rPh sb="12" eb="14">
      <t>レンケイ</t>
    </rPh>
    <rPh sb="14" eb="16">
      <t>キョウヤク</t>
    </rPh>
    <phoneticPr fontId="1"/>
  </si>
  <si>
    <t>広域行政圏、林道・林野、観光、自動車輸送、病院、診療所、母子福祉、児童福祉、老人福祉、障害者福祉、調査研究、消費生活相談</t>
    <rPh sb="0" eb="2">
      <t>コウイキ</t>
    </rPh>
    <rPh sb="2" eb="4">
      <t>ギョウセイ</t>
    </rPh>
    <rPh sb="4" eb="5">
      <t>ケン</t>
    </rPh>
    <rPh sb="6" eb="8">
      <t>リンドウ</t>
    </rPh>
    <rPh sb="9" eb="11">
      <t>リンヤ</t>
    </rPh>
    <rPh sb="12" eb="14">
      <t>カンコウ</t>
    </rPh>
    <rPh sb="15" eb="18">
      <t>ジドウシャ</t>
    </rPh>
    <rPh sb="18" eb="20">
      <t>ユソウ</t>
    </rPh>
    <rPh sb="21" eb="23">
      <t>ビョウイン</t>
    </rPh>
    <rPh sb="24" eb="26">
      <t>シンリョウ</t>
    </rPh>
    <rPh sb="26" eb="27">
      <t>ショ</t>
    </rPh>
    <rPh sb="28" eb="30">
      <t>ボシ</t>
    </rPh>
    <rPh sb="30" eb="32">
      <t>フクシ</t>
    </rPh>
    <rPh sb="33" eb="35">
      <t>ジドウ</t>
    </rPh>
    <rPh sb="35" eb="37">
      <t>フクシ</t>
    </rPh>
    <rPh sb="38" eb="40">
      <t>ロウジン</t>
    </rPh>
    <rPh sb="40" eb="42">
      <t>フクシ</t>
    </rPh>
    <rPh sb="43" eb="46">
      <t>ショウガイシャ</t>
    </rPh>
    <rPh sb="46" eb="48">
      <t>フクシ</t>
    </rPh>
    <rPh sb="49" eb="51">
      <t>チョウサ</t>
    </rPh>
    <rPh sb="51" eb="53">
      <t>ケンキュウ</t>
    </rPh>
    <rPh sb="54" eb="56">
      <t>ショウヒ</t>
    </rPh>
    <rPh sb="56" eb="58">
      <t>セイカツ</t>
    </rPh>
    <rPh sb="58" eb="60">
      <t>ソウダン</t>
    </rPh>
    <phoneticPr fontId="1"/>
  </si>
  <si>
    <t>【上松町】南木曽町、木祖村、王滝村、大桑村、木曽町（２町３村）
【南木曽町】木祖村、王滝村、大桑村、木曽町（１町３村）
【木祖村】王滝村、大桑村、木曽町（１町２村）
【王滝村】大桑村、木曽町（１町１村）
【大桑村】木曽町（１町）</t>
    <rPh sb="1" eb="3">
      <t>ウエマツ</t>
    </rPh>
    <rPh sb="3" eb="4">
      <t>マチ</t>
    </rPh>
    <rPh sb="5" eb="6">
      <t>ミナミ</t>
    </rPh>
    <rPh sb="6" eb="9">
      <t>キソマチ</t>
    </rPh>
    <rPh sb="10" eb="13">
      <t>キソムラ</t>
    </rPh>
    <phoneticPr fontId="1"/>
  </si>
  <si>
    <t>北アルプス連携自立圏に係る連携協約</t>
    <rPh sb="0" eb="1">
      <t>キタ</t>
    </rPh>
    <rPh sb="5" eb="7">
      <t>レンケイ</t>
    </rPh>
    <rPh sb="7" eb="9">
      <t>ジリツ</t>
    </rPh>
    <rPh sb="9" eb="10">
      <t>ケン</t>
    </rPh>
    <rPh sb="11" eb="12">
      <t>カカ</t>
    </rPh>
    <rPh sb="13" eb="15">
      <t>レンケイ</t>
    </rPh>
    <rPh sb="15" eb="17">
      <t>キョウヤク</t>
    </rPh>
    <phoneticPr fontId="1"/>
  </si>
  <si>
    <t>観光、介護保険、老人福祉、障害者福祉、職員研修、調査研究、消費生活相談</t>
    <rPh sb="0" eb="2">
      <t>カンコウ</t>
    </rPh>
    <rPh sb="3" eb="5">
      <t>カイゴ</t>
    </rPh>
    <rPh sb="5" eb="7">
      <t>ホケン</t>
    </rPh>
    <rPh sb="8" eb="10">
      <t>ロウジン</t>
    </rPh>
    <rPh sb="10" eb="12">
      <t>フクシ</t>
    </rPh>
    <rPh sb="13" eb="16">
      <t>ショウガイシャ</t>
    </rPh>
    <rPh sb="16" eb="18">
      <t>フクシ</t>
    </rPh>
    <rPh sb="19" eb="21">
      <t>ショクイン</t>
    </rPh>
    <rPh sb="21" eb="23">
      <t>ケンシュウ</t>
    </rPh>
    <rPh sb="24" eb="26">
      <t>チョウサ</t>
    </rPh>
    <rPh sb="26" eb="28">
      <t>ケンキュウ</t>
    </rPh>
    <rPh sb="29" eb="31">
      <t>ショウヒ</t>
    </rPh>
    <rPh sb="31" eb="33">
      <t>セイカツ</t>
    </rPh>
    <rPh sb="33" eb="35">
      <t>ソウダン</t>
    </rPh>
    <phoneticPr fontId="1"/>
  </si>
  <si>
    <t>【大町市】池田町、松川村、白馬村、小谷村（１町３村）</t>
    <rPh sb="1" eb="3">
      <t>オオマチ</t>
    </rPh>
    <rPh sb="3" eb="4">
      <t>シ</t>
    </rPh>
    <rPh sb="5" eb="7">
      <t>イケダ</t>
    </rPh>
    <rPh sb="7" eb="8">
      <t>マチ</t>
    </rPh>
    <rPh sb="9" eb="12">
      <t>マツカワムラ</t>
    </rPh>
    <rPh sb="13" eb="15">
      <t>ハクバ</t>
    </rPh>
    <rPh sb="15" eb="16">
      <t>ムラ</t>
    </rPh>
    <rPh sb="17" eb="19">
      <t>コタニ</t>
    </rPh>
    <rPh sb="19" eb="20">
      <t>ムラ</t>
    </rPh>
    <rPh sb="22" eb="23">
      <t>マチ</t>
    </rPh>
    <rPh sb="24" eb="25">
      <t>ソン</t>
    </rPh>
    <phoneticPr fontId="1"/>
  </si>
  <si>
    <t>消費生活相談、学校、教育研修</t>
    <phoneticPr fontId="1"/>
  </si>
  <si>
    <t>【下田市】東伊豆町、河津町、南伊豆町、松崎町、西伊豆町（５町）
【東伊豆町】河津町、南伊豆町、松崎町、西伊豆町（４町）
【河津町】南伊豆町、松崎町、西伊豆町（３町）
【南伊豆町】松崎町、西伊豆町（２町）
【松崎町】西伊豆町（１町）</t>
    <rPh sb="1" eb="4">
      <t>シモダシ</t>
    </rPh>
    <rPh sb="5" eb="6">
      <t>ヒガシ</t>
    </rPh>
    <rPh sb="6" eb="8">
      <t>イズ</t>
    </rPh>
    <rPh sb="8" eb="9">
      <t>マチ</t>
    </rPh>
    <rPh sb="10" eb="12">
      <t>カワヅ</t>
    </rPh>
    <rPh sb="12" eb="13">
      <t>マチ</t>
    </rPh>
    <rPh sb="14" eb="15">
      <t>ミナミ</t>
    </rPh>
    <rPh sb="15" eb="17">
      <t>イズ</t>
    </rPh>
    <rPh sb="17" eb="18">
      <t>マチ</t>
    </rPh>
    <rPh sb="19" eb="21">
      <t>マツザキ</t>
    </rPh>
    <rPh sb="21" eb="22">
      <t>マチ</t>
    </rPh>
    <rPh sb="23" eb="26">
      <t>ニシイズ</t>
    </rPh>
    <rPh sb="26" eb="27">
      <t>マチ</t>
    </rPh>
    <rPh sb="29" eb="30">
      <t>マチ</t>
    </rPh>
    <rPh sb="33" eb="34">
      <t>ヒガシ</t>
    </rPh>
    <rPh sb="38" eb="40">
      <t>カワヅ</t>
    </rPh>
    <rPh sb="40" eb="41">
      <t>マチ</t>
    </rPh>
    <rPh sb="42" eb="45">
      <t>ミナミイズ</t>
    </rPh>
    <rPh sb="45" eb="46">
      <t>マチ</t>
    </rPh>
    <rPh sb="47" eb="50">
      <t>マツザキマチ</t>
    </rPh>
    <rPh sb="51" eb="54">
      <t>ニシイズ</t>
    </rPh>
    <rPh sb="54" eb="55">
      <t>マチ</t>
    </rPh>
    <rPh sb="57" eb="58">
      <t>マチ</t>
    </rPh>
    <rPh sb="61" eb="63">
      <t>カワヅ</t>
    </rPh>
    <rPh sb="63" eb="64">
      <t>マチ</t>
    </rPh>
    <rPh sb="65" eb="66">
      <t>ミナミ</t>
    </rPh>
    <rPh sb="66" eb="68">
      <t>イズ</t>
    </rPh>
    <rPh sb="68" eb="69">
      <t>マチ</t>
    </rPh>
    <rPh sb="70" eb="73">
      <t>マツザキマチ</t>
    </rPh>
    <rPh sb="74" eb="77">
      <t>ニシイズ</t>
    </rPh>
    <rPh sb="77" eb="78">
      <t>マチ</t>
    </rPh>
    <rPh sb="80" eb="81">
      <t>マチ</t>
    </rPh>
    <rPh sb="84" eb="85">
      <t>ミナミ</t>
    </rPh>
    <rPh sb="85" eb="87">
      <t>イズ</t>
    </rPh>
    <rPh sb="87" eb="88">
      <t>マチ</t>
    </rPh>
    <rPh sb="89" eb="92">
      <t>マツザキマチ</t>
    </rPh>
    <rPh sb="93" eb="94">
      <t>ニシ</t>
    </rPh>
    <rPh sb="94" eb="96">
      <t>イズ</t>
    </rPh>
    <rPh sb="96" eb="97">
      <t>マチ</t>
    </rPh>
    <rPh sb="99" eb="100">
      <t>マチ</t>
    </rPh>
    <rPh sb="103" eb="105">
      <t>マツザキ</t>
    </rPh>
    <rPh sb="105" eb="106">
      <t>マチ</t>
    </rPh>
    <rPh sb="107" eb="108">
      <t>ニシ</t>
    </rPh>
    <rPh sb="108" eb="110">
      <t>イズ</t>
    </rPh>
    <rPh sb="110" eb="111">
      <t>マチ</t>
    </rPh>
    <rPh sb="113" eb="114">
      <t>マチ</t>
    </rPh>
    <phoneticPr fontId="1"/>
  </si>
  <si>
    <t>鈴鹿市及び亀山市におけるはしご自動車に関する連携協約</t>
    <phoneticPr fontId="29"/>
  </si>
  <si>
    <t>令和元年10月17日</t>
    <rPh sb="0" eb="2">
      <t>レイワ</t>
    </rPh>
    <rPh sb="2" eb="4">
      <t>ガンネン</t>
    </rPh>
    <rPh sb="6" eb="7">
      <t>ガツ</t>
    </rPh>
    <rPh sb="9" eb="10">
      <t>ニチ</t>
    </rPh>
    <phoneticPr fontId="29"/>
  </si>
  <si>
    <t>茨木市及び摂津市における循環型社会の形成に係る連携協約</t>
    <phoneticPr fontId="29"/>
  </si>
  <si>
    <t>令和元年12月23日</t>
    <rPh sb="0" eb="2">
      <t>レイワ</t>
    </rPh>
    <rPh sb="2" eb="4">
      <t>ガンネン</t>
    </rPh>
    <rPh sb="6" eb="7">
      <t>ガツ</t>
    </rPh>
    <rPh sb="9" eb="10">
      <t>ニチ</t>
    </rPh>
    <phoneticPr fontId="29"/>
  </si>
  <si>
    <t>西和地域の広域連携に係る連携協約</t>
    <phoneticPr fontId="29"/>
  </si>
  <si>
    <t>【平群町】斑鳩町、三郷町（２町）
【三郷町】斑鳩町、上牧町（２町）
【斑鳩町】上牧町、王寺町（２町）
【上牧町】王寺町、平群町（２町）
【王寺町】平群町、三郷町（２町）</t>
    <rPh sb="14" eb="15">
      <t>マチ</t>
    </rPh>
    <rPh sb="31" eb="32">
      <t>マチ</t>
    </rPh>
    <rPh sb="48" eb="49">
      <t>マチ</t>
    </rPh>
    <rPh sb="56" eb="57">
      <t>オウ</t>
    </rPh>
    <rPh sb="57" eb="58">
      <t>テラ</t>
    </rPh>
    <rPh sb="58" eb="59">
      <t>マチ</t>
    </rPh>
    <rPh sb="65" eb="66">
      <t>マチ</t>
    </rPh>
    <rPh sb="82" eb="83">
      <t>マチ</t>
    </rPh>
    <phoneticPr fontId="29"/>
  </si>
  <si>
    <t>れんけいこうち広域都市圏の取組の推進に係る連携協約</t>
    <rPh sb="7" eb="9">
      <t>コウイキ</t>
    </rPh>
    <rPh sb="9" eb="12">
      <t>トシケン</t>
    </rPh>
    <rPh sb="13" eb="15">
      <t>トリクミ</t>
    </rPh>
    <rPh sb="16" eb="18">
      <t>スイシン</t>
    </rPh>
    <rPh sb="19" eb="20">
      <t>カカ</t>
    </rPh>
    <rPh sb="21" eb="23">
      <t>レンケイ</t>
    </rPh>
    <rPh sb="23" eb="25">
      <t>キョウヤク</t>
    </rPh>
    <phoneticPr fontId="1"/>
  </si>
  <si>
    <t>れんけいこうち広域都市圏の取組の推進に係る事務</t>
    <rPh sb="7" eb="9">
      <t>コウイキ</t>
    </rPh>
    <rPh sb="9" eb="12">
      <t>トシケン</t>
    </rPh>
    <rPh sb="13" eb="15">
      <t>トリクミ</t>
    </rPh>
    <rPh sb="16" eb="18">
      <t>スイシン</t>
    </rPh>
    <rPh sb="19" eb="20">
      <t>カカワ</t>
    </rPh>
    <rPh sb="21" eb="23">
      <t>ジム</t>
    </rPh>
    <phoneticPr fontId="1"/>
  </si>
  <si>
    <t>【高知市】室戸市、宿毛市、土佐清水市、四万十市、東洋町、奈半利町、田野町、北川村、梼原町、四万十町、大月町、三原村、黒潮町（４市７町２村）</t>
    <rPh sb="1" eb="4">
      <t>コウチシ</t>
    </rPh>
    <rPh sb="5" eb="8">
      <t>ムロトシ</t>
    </rPh>
    <rPh sb="9" eb="12">
      <t>スクモシ</t>
    </rPh>
    <rPh sb="13" eb="18">
      <t>トサシミズシ</t>
    </rPh>
    <rPh sb="19" eb="23">
      <t>シマントシ</t>
    </rPh>
    <rPh sb="24" eb="26">
      <t>トウヨウ</t>
    </rPh>
    <rPh sb="26" eb="27">
      <t>マチ</t>
    </rPh>
    <rPh sb="28" eb="31">
      <t>ナハリ</t>
    </rPh>
    <rPh sb="31" eb="32">
      <t>マチ</t>
    </rPh>
    <rPh sb="33" eb="35">
      <t>タノ</t>
    </rPh>
    <rPh sb="35" eb="36">
      <t>マチ</t>
    </rPh>
    <rPh sb="37" eb="40">
      <t>キタガワムラ</t>
    </rPh>
    <rPh sb="41" eb="43">
      <t>ユスハラ</t>
    </rPh>
    <rPh sb="43" eb="44">
      <t>マチ</t>
    </rPh>
    <rPh sb="45" eb="48">
      <t>シマント</t>
    </rPh>
    <rPh sb="48" eb="49">
      <t>マチ</t>
    </rPh>
    <rPh sb="50" eb="53">
      <t>オオツキマチ</t>
    </rPh>
    <rPh sb="54" eb="57">
      <t>ミハラムラ</t>
    </rPh>
    <rPh sb="58" eb="60">
      <t>クロシオ</t>
    </rPh>
    <rPh sb="60" eb="61">
      <t>チョウ</t>
    </rPh>
    <rPh sb="63" eb="64">
      <t>シ</t>
    </rPh>
    <rPh sb="65" eb="66">
      <t>マチ</t>
    </rPh>
    <rPh sb="67" eb="68">
      <t>ムラ</t>
    </rPh>
    <phoneticPr fontId="1"/>
  </si>
  <si>
    <t>③　数都道府県にわたるもの</t>
    <rPh sb="2" eb="7">
      <t>スウトドウフケン</t>
    </rPh>
    <phoneticPr fontId="29"/>
  </si>
  <si>
    <t>奈良市及び相楽中部消防組合におけるはしご車共同運用に係る連携協約</t>
    <phoneticPr fontId="29"/>
  </si>
  <si>
    <t>令和元年7月10日</t>
    <rPh sb="0" eb="2">
      <t>レイワ</t>
    </rPh>
    <rPh sb="2" eb="4">
      <t>ガンネン</t>
    </rPh>
    <rPh sb="5" eb="6">
      <t>ガツ</t>
    </rPh>
    <rPh sb="8" eb="9">
      <t>ニチ</t>
    </rPh>
    <phoneticPr fontId="29"/>
  </si>
  <si>
    <t>小　　　　　計</t>
    <rPh sb="0" eb="1">
      <t>ショウ</t>
    </rPh>
    <rPh sb="6" eb="7">
      <t>ケイ</t>
    </rPh>
    <phoneticPr fontId="1"/>
  </si>
  <si>
    <t>第６－２表　連携中枢都市圏の形成に係る連携協約における取組事項</t>
    <rPh sb="0" eb="1">
      <t>ダイ</t>
    </rPh>
    <rPh sb="4" eb="5">
      <t>ヒョウ</t>
    </rPh>
    <rPh sb="6" eb="8">
      <t>レンケイ</t>
    </rPh>
    <rPh sb="8" eb="10">
      <t>チュウスウ</t>
    </rPh>
    <rPh sb="10" eb="13">
      <t>トシケン</t>
    </rPh>
    <rPh sb="14" eb="16">
      <t>ケイセイ</t>
    </rPh>
    <rPh sb="17" eb="18">
      <t>カカ</t>
    </rPh>
    <rPh sb="19" eb="21">
      <t>レンケイ</t>
    </rPh>
    <rPh sb="21" eb="23">
      <t>キョウヤク</t>
    </rPh>
    <rPh sb="27" eb="29">
      <t>トリクミ</t>
    </rPh>
    <rPh sb="29" eb="31">
      <t>ジコウ</t>
    </rPh>
    <phoneticPr fontId="1"/>
  </si>
  <si>
    <t>※ 連携中枢都市圏の形成に係る連携協約の総数309件に占める割合を示す。</t>
    <rPh sb="2" eb="4">
      <t>レンケイ</t>
    </rPh>
    <rPh sb="4" eb="6">
      <t>チュウスウ</t>
    </rPh>
    <rPh sb="6" eb="9">
      <t>トシケン</t>
    </rPh>
    <rPh sb="10" eb="12">
      <t>ケイセイ</t>
    </rPh>
    <rPh sb="13" eb="14">
      <t>カカ</t>
    </rPh>
    <rPh sb="15" eb="17">
      <t>レンケイ</t>
    </rPh>
    <rPh sb="17" eb="19">
      <t>キョウヤク</t>
    </rPh>
    <rPh sb="20" eb="22">
      <t>ソウスウ</t>
    </rPh>
    <rPh sb="25" eb="26">
      <t>ケン</t>
    </rPh>
    <rPh sb="27" eb="28">
      <t>シ</t>
    </rPh>
    <rPh sb="30" eb="32">
      <t>ワリアイ</t>
    </rPh>
    <rPh sb="33" eb="34">
      <t>シメ</t>
    </rPh>
    <phoneticPr fontId="1"/>
  </si>
  <si>
    <t>取組コード</t>
    <rPh sb="0" eb="2">
      <t>トリクミ</t>
    </rPh>
    <phoneticPr fontId="1"/>
  </si>
  <si>
    <t>取組内容</t>
    <rPh sb="0" eb="1">
      <t>ト</t>
    </rPh>
    <rPh sb="1" eb="2">
      <t>ク</t>
    </rPh>
    <rPh sb="2" eb="4">
      <t>ナイヨウ</t>
    </rPh>
    <phoneticPr fontId="1"/>
  </si>
  <si>
    <t>１００　　圏域全体の経済成長のけん引</t>
    <phoneticPr fontId="1"/>
  </si>
  <si>
    <t>１０１</t>
    <phoneticPr fontId="1"/>
  </si>
  <si>
    <t>産学金官民一体となった経済戦略の策定、国の成長戦略実施のための体制整備</t>
    <phoneticPr fontId="1"/>
  </si>
  <si>
    <t>１０２</t>
    <phoneticPr fontId="1"/>
  </si>
  <si>
    <t>産業クラスターの形成、イノベーション実現、新規創業促進、地域の中堅企業等を核とした戦略産業の育成</t>
    <phoneticPr fontId="1"/>
  </si>
  <si>
    <t>１０３</t>
    <phoneticPr fontId="1"/>
  </si>
  <si>
    <t>地域資源を活用した地域経済の裾野拡大</t>
    <phoneticPr fontId="1"/>
  </si>
  <si>
    <t>１０４</t>
    <phoneticPr fontId="1"/>
  </si>
  <si>
    <t>戦略的な観光施策</t>
    <phoneticPr fontId="1"/>
  </si>
  <si>
    <t>１０５</t>
    <phoneticPr fontId="1"/>
  </si>
  <si>
    <t>その他、圏域全体の経済成長のけん引に係る施策</t>
    <phoneticPr fontId="1"/>
  </si>
  <si>
    <t>２００　　高次の都市機能の集積・強化　</t>
    <phoneticPr fontId="1"/>
  </si>
  <si>
    <t>２０１</t>
    <phoneticPr fontId="1"/>
  </si>
  <si>
    <t>高度な医療サービスの提供</t>
    <phoneticPr fontId="1"/>
  </si>
  <si>
    <t>２０２</t>
    <phoneticPr fontId="1"/>
  </si>
  <si>
    <t>高度な中心拠点の整備・広域的公共交通網の構築</t>
    <phoneticPr fontId="1"/>
  </si>
  <si>
    <t>２０３</t>
    <phoneticPr fontId="1"/>
  </si>
  <si>
    <t>高等教育・研究開発の環境整備</t>
    <phoneticPr fontId="1"/>
  </si>
  <si>
    <t>２０４</t>
    <phoneticPr fontId="1"/>
  </si>
  <si>
    <t>その他、高次の都市機能の集積・強化に係る施策</t>
    <phoneticPr fontId="1"/>
  </si>
  <si>
    <t>３００　　圏域全体の生活関連機能サービスの向上</t>
    <phoneticPr fontId="1"/>
  </si>
  <si>
    <t>　　３１０　　生活機能の強化に係る政策分野</t>
    <phoneticPr fontId="1"/>
  </si>
  <si>
    <t>３１１</t>
    <phoneticPr fontId="1"/>
  </si>
  <si>
    <t>地域医療</t>
    <phoneticPr fontId="1"/>
  </si>
  <si>
    <t>３１２</t>
    <phoneticPr fontId="1"/>
  </si>
  <si>
    <t>介護</t>
    <phoneticPr fontId="1"/>
  </si>
  <si>
    <t>３１３</t>
    <phoneticPr fontId="1"/>
  </si>
  <si>
    <t>福祉</t>
    <phoneticPr fontId="1"/>
  </si>
  <si>
    <t>３１４</t>
    <phoneticPr fontId="1"/>
  </si>
  <si>
    <t>教育・文化・スポーツ</t>
    <phoneticPr fontId="1"/>
  </si>
  <si>
    <t>３１５</t>
    <phoneticPr fontId="1"/>
  </si>
  <si>
    <t>土地利用</t>
    <phoneticPr fontId="1"/>
  </si>
  <si>
    <t>３１６</t>
    <phoneticPr fontId="1"/>
  </si>
  <si>
    <t>地域振興</t>
    <phoneticPr fontId="1"/>
  </si>
  <si>
    <t>３１７</t>
    <phoneticPr fontId="1"/>
  </si>
  <si>
    <t>災害対策</t>
    <phoneticPr fontId="1"/>
  </si>
  <si>
    <t>３１８</t>
    <phoneticPr fontId="1"/>
  </si>
  <si>
    <t>環境</t>
    <phoneticPr fontId="1"/>
  </si>
  <si>
    <t>　　３２０　　結びつきやネットワークの強化に係る政策分野</t>
    <phoneticPr fontId="1"/>
  </si>
  <si>
    <t>３２１</t>
    <phoneticPr fontId="1"/>
  </si>
  <si>
    <t>地域公共交通</t>
    <phoneticPr fontId="1"/>
  </si>
  <si>
    <t>３２２</t>
    <phoneticPr fontId="1"/>
  </si>
  <si>
    <t>ＩＣＴインフラ整備</t>
    <phoneticPr fontId="1"/>
  </si>
  <si>
    <t>３２３</t>
    <phoneticPr fontId="1"/>
  </si>
  <si>
    <t>道路等の交通インフラの整備・維持</t>
    <phoneticPr fontId="1"/>
  </si>
  <si>
    <t>３２４</t>
    <phoneticPr fontId="1"/>
  </si>
  <si>
    <t>地域の生産者や消費者等の連携による地産地消</t>
    <phoneticPr fontId="1"/>
  </si>
  <si>
    <t>３２５</t>
    <phoneticPr fontId="1"/>
  </si>
  <si>
    <t>地域内外の住民との交流・移住促進</t>
    <phoneticPr fontId="1"/>
  </si>
  <si>
    <t>３２６</t>
    <phoneticPr fontId="1"/>
  </si>
  <si>
    <t>３２１から３２５までのほか、結びつきやネットワークの強化に係る連携</t>
    <phoneticPr fontId="1"/>
  </si>
  <si>
    <t>　　３３０　　圏域マネジメント能力の強化に係る政策分野</t>
    <phoneticPr fontId="1"/>
  </si>
  <si>
    <t>３３１</t>
    <phoneticPr fontId="1"/>
  </si>
  <si>
    <t>人材の育成</t>
    <phoneticPr fontId="1"/>
  </si>
  <si>
    <t>３３２</t>
    <phoneticPr fontId="1"/>
  </si>
  <si>
    <t>外部からの行政及び民間人材の確保</t>
    <phoneticPr fontId="1"/>
  </si>
  <si>
    <t>３３３</t>
    <phoneticPr fontId="1"/>
  </si>
  <si>
    <t>圏域内市町村の職員等の交流</t>
    <phoneticPr fontId="1"/>
  </si>
  <si>
    <t>３３４</t>
    <phoneticPr fontId="1"/>
  </si>
  <si>
    <t>３３１から３３３までのほか、圏域マネジメント能力の強化に係る連携</t>
    <phoneticPr fontId="1"/>
  </si>
  <si>
    <t>合計　　　　　　</t>
    <rPh sb="0" eb="2">
      <t>ゴウケイ</t>
    </rPh>
    <phoneticPr fontId="1"/>
  </si>
  <si>
    <t>（注）　圏域全体の経済をけん引し圏域の住民全体の暮らしを支えるという観点から、連携中枢都市圏においては、ア 圏域全体の経済成長のけん引、イ 高次の都市機能の集積・
　強化、ウ 圏域全体の生活関連機能サービスの向上、の３つの役割に関する取組を連携協約に規定して実施することとしている。よって、全ての連携協約において複数の取り組み
　が行われているもの。</t>
    <rPh sb="1" eb="2">
      <t>チュウ</t>
    </rPh>
    <rPh sb="145" eb="146">
      <t>スベ</t>
    </rPh>
    <rPh sb="148" eb="150">
      <t>レンケイ</t>
    </rPh>
    <rPh sb="150" eb="152">
      <t>キョウヤク</t>
    </rPh>
    <rPh sb="156" eb="158">
      <t>フクスウ</t>
    </rPh>
    <rPh sb="159" eb="160">
      <t>ト</t>
    </rPh>
    <rPh sb="161" eb="162">
      <t>ク</t>
    </rPh>
    <rPh sb="166" eb="167">
      <t>オコナ</t>
    </rPh>
    <phoneticPr fontId="1"/>
  </si>
  <si>
    <t>第７表　協議会の設置状況</t>
    <phoneticPr fontId="1"/>
  </si>
  <si>
    <t>区　　分</t>
    <rPh sb="0" eb="1">
      <t>ク</t>
    </rPh>
    <rPh sb="3" eb="4">
      <t>ブン</t>
    </rPh>
    <phoneticPr fontId="1"/>
  </si>
  <si>
    <t>名　　称</t>
    <rPh sb="0" eb="4">
      <t>メイショウ</t>
    </rPh>
    <phoneticPr fontId="1"/>
  </si>
  <si>
    <t>事務の内容</t>
    <rPh sb="0" eb="2">
      <t>ジム</t>
    </rPh>
    <rPh sb="3" eb="5">
      <t>ナイヨウ</t>
    </rPh>
    <phoneticPr fontId="1"/>
  </si>
  <si>
    <t>構成団体名</t>
    <rPh sb="0" eb="2">
      <t>コウセイ</t>
    </rPh>
    <rPh sb="2" eb="4">
      <t>ダンタイ</t>
    </rPh>
    <rPh sb="4" eb="5">
      <t>メイ</t>
    </rPh>
    <phoneticPr fontId="1"/>
  </si>
  <si>
    <t>設置年月日</t>
    <rPh sb="0" eb="2">
      <t>セッチ</t>
    </rPh>
    <rPh sb="2" eb="5">
      <t>ネンガッピ</t>
    </rPh>
    <phoneticPr fontId="1"/>
  </si>
  <si>
    <t>１　都道府県
　　相互間</t>
    <phoneticPr fontId="1"/>
  </si>
  <si>
    <t>小瀬川ダム管理事務協議会</t>
    <rPh sb="0" eb="3">
      <t>オゼガワ</t>
    </rPh>
    <rPh sb="5" eb="7">
      <t>カンリ</t>
    </rPh>
    <rPh sb="7" eb="9">
      <t>ジム</t>
    </rPh>
    <rPh sb="9" eb="12">
      <t>キョウギカイ</t>
    </rPh>
    <phoneticPr fontId="1"/>
  </si>
  <si>
    <t>ダムの操作、維持、修繕その他の管理
ダム管理に関する連絡調整</t>
    <rPh sb="3" eb="5">
      <t>ソウサ</t>
    </rPh>
    <rPh sb="6" eb="8">
      <t>イジ</t>
    </rPh>
    <rPh sb="9" eb="11">
      <t>シュウゼン</t>
    </rPh>
    <rPh sb="13" eb="14">
      <t>タ</t>
    </rPh>
    <rPh sb="15" eb="17">
      <t>カンリ</t>
    </rPh>
    <rPh sb="20" eb="22">
      <t>カンリ</t>
    </rPh>
    <rPh sb="23" eb="24">
      <t>カン</t>
    </rPh>
    <rPh sb="26" eb="28">
      <t>レンラク</t>
    </rPh>
    <rPh sb="28" eb="30">
      <t>チョウセイ</t>
    </rPh>
    <phoneticPr fontId="1"/>
  </si>
  <si>
    <t>広島県、山口県</t>
    <rPh sb="0" eb="3">
      <t>ヒロシマケン</t>
    </rPh>
    <rPh sb="4" eb="7">
      <t>ヤマグチケン</t>
    </rPh>
    <phoneticPr fontId="1"/>
  </si>
  <si>
    <t>２　都道府県・市町村相互間</t>
    <rPh sb="2" eb="6">
      <t>トドウフケン</t>
    </rPh>
    <rPh sb="7" eb="10">
      <t>シチョウソン</t>
    </rPh>
    <rPh sb="10" eb="13">
      <t>ソウゴカン</t>
    </rPh>
    <phoneticPr fontId="1"/>
  </si>
  <si>
    <t>①数都道府県に
わたるもの</t>
    <rPh sb="1" eb="2">
      <t>スウ</t>
    </rPh>
    <rPh sb="2" eb="6">
      <t>トドウフケン</t>
    </rPh>
    <phoneticPr fontId="1"/>
  </si>
  <si>
    <t>全国自治宝くじ事務協議会</t>
    <rPh sb="0" eb="2">
      <t>ゼンコク</t>
    </rPh>
    <rPh sb="2" eb="4">
      <t>ジチ</t>
    </rPh>
    <rPh sb="4" eb="5">
      <t>タカラ</t>
    </rPh>
    <rPh sb="7" eb="9">
      <t>ジム</t>
    </rPh>
    <rPh sb="9" eb="12">
      <t>キョウギカイ</t>
    </rPh>
    <phoneticPr fontId="1"/>
  </si>
  <si>
    <t>当せん金付証票の発売に関する事務</t>
    <rPh sb="0" eb="1">
      <t>トウ</t>
    </rPh>
    <rPh sb="3" eb="4">
      <t>キン</t>
    </rPh>
    <rPh sb="4" eb="5">
      <t>ツ</t>
    </rPh>
    <rPh sb="5" eb="6">
      <t>ショウ</t>
    </rPh>
    <rPh sb="6" eb="7">
      <t>ヒョウ</t>
    </rPh>
    <rPh sb="8" eb="10">
      <t>ハツバイ</t>
    </rPh>
    <rPh sb="11" eb="12">
      <t>カン</t>
    </rPh>
    <rPh sb="14" eb="16">
      <t>ジム</t>
    </rPh>
    <phoneticPr fontId="1"/>
  </si>
  <si>
    <t>東京都ほか４６道府県
２０指定都市</t>
    <rPh sb="0" eb="3">
      <t>トウキョウト</t>
    </rPh>
    <rPh sb="7" eb="8">
      <t>ドウ</t>
    </rPh>
    <rPh sb="8" eb="10">
      <t>フケン</t>
    </rPh>
    <rPh sb="13" eb="15">
      <t>シテイ</t>
    </rPh>
    <rPh sb="15" eb="17">
      <t>トシ</t>
    </rPh>
    <phoneticPr fontId="1"/>
  </si>
  <si>
    <t>関東・中部・東北自治宝くじ事務
協議会</t>
    <rPh sb="0" eb="2">
      <t>カントウ</t>
    </rPh>
    <rPh sb="3" eb="5">
      <t>チュウブ</t>
    </rPh>
    <rPh sb="6" eb="8">
      <t>トウホク</t>
    </rPh>
    <rPh sb="8" eb="10">
      <t>ジチ</t>
    </rPh>
    <rPh sb="10" eb="11">
      <t>タカラ</t>
    </rPh>
    <rPh sb="13" eb="15">
      <t>ジム</t>
    </rPh>
    <rPh sb="16" eb="19">
      <t>キョウギカイ</t>
    </rPh>
    <phoneticPr fontId="1"/>
  </si>
  <si>
    <t>神奈川県ほか２２道県
１１指定都市</t>
    <rPh sb="0" eb="4">
      <t>カナガワケン</t>
    </rPh>
    <rPh sb="8" eb="9">
      <t>ドウ</t>
    </rPh>
    <rPh sb="13" eb="15">
      <t>シテイ</t>
    </rPh>
    <rPh sb="15" eb="17">
      <t>トシ</t>
    </rPh>
    <phoneticPr fontId="1"/>
  </si>
  <si>
    <t>近畿宝くじ事務協議会</t>
    <rPh sb="0" eb="2">
      <t>キンキ</t>
    </rPh>
    <rPh sb="2" eb="3">
      <t>タカラ</t>
    </rPh>
    <rPh sb="5" eb="7">
      <t>ジム</t>
    </rPh>
    <rPh sb="7" eb="10">
      <t>キョウギカイ</t>
    </rPh>
    <phoneticPr fontId="1"/>
  </si>
  <si>
    <t>大阪府ほか５府県
４指定都市</t>
    <rPh sb="0" eb="3">
      <t>オオサカフ</t>
    </rPh>
    <rPh sb="6" eb="8">
      <t>フケン</t>
    </rPh>
    <rPh sb="10" eb="12">
      <t>シテイ</t>
    </rPh>
    <rPh sb="12" eb="14">
      <t>トシ</t>
    </rPh>
    <phoneticPr fontId="1"/>
  </si>
  <si>
    <t>西日本宝くじ事務協議会</t>
    <rPh sb="0" eb="3">
      <t>ニシニホン</t>
    </rPh>
    <rPh sb="3" eb="4">
      <t>タカラ</t>
    </rPh>
    <rPh sb="6" eb="8">
      <t>ジム</t>
    </rPh>
    <rPh sb="8" eb="11">
      <t>キョウギカイ</t>
    </rPh>
    <phoneticPr fontId="1"/>
  </si>
  <si>
    <t>福岡県ほか１６県
５指定都市</t>
    <rPh sb="0" eb="3">
      <t>フクオカケン</t>
    </rPh>
    <rPh sb="7" eb="8">
      <t>ケン</t>
    </rPh>
    <rPh sb="10" eb="12">
      <t>シテイ</t>
    </rPh>
    <rPh sb="12" eb="14">
      <t>トシ</t>
    </rPh>
    <phoneticPr fontId="1"/>
  </si>
  <si>
    <t>②都道府県内のもの</t>
    <rPh sb="1" eb="5">
      <t>トドウフケン</t>
    </rPh>
    <rPh sb="5" eb="6">
      <t>ナイ</t>
    </rPh>
    <phoneticPr fontId="1"/>
  </si>
  <si>
    <t>犀川左岸下水道協議会</t>
    <rPh sb="0" eb="2">
      <t>サイガワ</t>
    </rPh>
    <rPh sb="2" eb="4">
      <t>サガン</t>
    </rPh>
    <rPh sb="4" eb="7">
      <t>ゲスイドウ</t>
    </rPh>
    <rPh sb="7" eb="10">
      <t>キョウギカイ</t>
    </rPh>
    <phoneticPr fontId="1"/>
  </si>
  <si>
    <t>下水道事業に関する総合計画の策定、連絡調整</t>
    <rPh sb="0" eb="3">
      <t>ゲスイドウ</t>
    </rPh>
    <rPh sb="3" eb="5">
      <t>ジギョウ</t>
    </rPh>
    <rPh sb="6" eb="7">
      <t>カン</t>
    </rPh>
    <rPh sb="9" eb="11">
      <t>ソウゴウ</t>
    </rPh>
    <rPh sb="11" eb="13">
      <t>ケイカク</t>
    </rPh>
    <rPh sb="14" eb="16">
      <t>サクテイ</t>
    </rPh>
    <rPh sb="17" eb="19">
      <t>レンラク</t>
    </rPh>
    <rPh sb="19" eb="21">
      <t>チョウセイ</t>
    </rPh>
    <phoneticPr fontId="1"/>
  </si>
  <si>
    <t>石川県ほか３市</t>
    <rPh sb="0" eb="3">
      <t>イシカワケン</t>
    </rPh>
    <rPh sb="6" eb="7">
      <t>シ</t>
    </rPh>
    <phoneticPr fontId="1"/>
  </si>
  <si>
    <t>加賀沿岸下水道協議会</t>
    <rPh sb="0" eb="2">
      <t>カガ</t>
    </rPh>
    <rPh sb="2" eb="4">
      <t>エンガン</t>
    </rPh>
    <rPh sb="4" eb="7">
      <t>ゲスイドウ</t>
    </rPh>
    <rPh sb="7" eb="10">
      <t>キョウギカイ</t>
    </rPh>
    <phoneticPr fontId="1"/>
  </si>
  <si>
    <t>大聖寺川下水道協議会</t>
    <rPh sb="0" eb="3">
      <t>ダイショウジ</t>
    </rPh>
    <rPh sb="3" eb="4">
      <t>カワ</t>
    </rPh>
    <rPh sb="4" eb="7">
      <t>ゲスイドウ</t>
    </rPh>
    <rPh sb="7" eb="10">
      <t>キョウギカイ</t>
    </rPh>
    <phoneticPr fontId="1"/>
  </si>
  <si>
    <t>石川県ほか１市</t>
    <rPh sb="0" eb="3">
      <t>イシカワケン</t>
    </rPh>
    <rPh sb="6" eb="7">
      <t>シ</t>
    </rPh>
    <phoneticPr fontId="1"/>
  </si>
  <si>
    <t>上伊那圏域水道水質管理協議会</t>
    <phoneticPr fontId="1"/>
  </si>
  <si>
    <t>水質管理に関する事務</t>
    <rPh sb="0" eb="2">
      <t>スイシツ</t>
    </rPh>
    <rPh sb="2" eb="4">
      <t>カンリ</t>
    </rPh>
    <rPh sb="5" eb="6">
      <t>カン</t>
    </rPh>
    <rPh sb="8" eb="10">
      <t>ジム</t>
    </rPh>
    <phoneticPr fontId="1"/>
  </si>
  <si>
    <t>長野県上伊那広域水道用水企業団ほか２市３町３村</t>
    <rPh sb="0" eb="3">
      <t>ナガノケン</t>
    </rPh>
    <rPh sb="3" eb="4">
      <t>ウエ</t>
    </rPh>
    <rPh sb="4" eb="6">
      <t>イナ</t>
    </rPh>
    <rPh sb="6" eb="8">
      <t>コウイキ</t>
    </rPh>
    <rPh sb="8" eb="10">
      <t>スイドウ</t>
    </rPh>
    <rPh sb="10" eb="12">
      <t>ヨウスイ</t>
    </rPh>
    <rPh sb="12" eb="15">
      <t>キギョウダン</t>
    </rPh>
    <rPh sb="18" eb="19">
      <t>シ</t>
    </rPh>
    <rPh sb="20" eb="21">
      <t>チョウ</t>
    </rPh>
    <rPh sb="22" eb="23">
      <t>ソン</t>
    </rPh>
    <phoneticPr fontId="1"/>
  </si>
  <si>
    <t>岐阜県産業会館運営管理協議会</t>
    <rPh sb="0" eb="2">
      <t>ギフ</t>
    </rPh>
    <rPh sb="2" eb="3">
      <t>ケン</t>
    </rPh>
    <rPh sb="3" eb="5">
      <t>サンギョウ</t>
    </rPh>
    <rPh sb="5" eb="7">
      <t>カイカン</t>
    </rPh>
    <rPh sb="7" eb="9">
      <t>ウンエイ</t>
    </rPh>
    <rPh sb="9" eb="11">
      <t>カンリ</t>
    </rPh>
    <rPh sb="11" eb="14">
      <t>キョウギカイ</t>
    </rPh>
    <phoneticPr fontId="1"/>
  </si>
  <si>
    <t>会館の管理運営</t>
    <rPh sb="0" eb="2">
      <t>カイカン</t>
    </rPh>
    <rPh sb="3" eb="5">
      <t>カンリ</t>
    </rPh>
    <rPh sb="5" eb="7">
      <t>ウンエイ</t>
    </rPh>
    <phoneticPr fontId="1"/>
  </si>
  <si>
    <t>岐阜県ほか１市</t>
    <rPh sb="0" eb="3">
      <t>ギフケン</t>
    </rPh>
    <rPh sb="6" eb="7">
      <t>シ</t>
    </rPh>
    <phoneticPr fontId="1"/>
  </si>
  <si>
    <t>岐阜かかみがはら航空宇宙博物館運営管理協議会</t>
    <rPh sb="0" eb="2">
      <t>ギフ</t>
    </rPh>
    <rPh sb="8" eb="10">
      <t>コウクウ</t>
    </rPh>
    <rPh sb="10" eb="12">
      <t>ウチュウ</t>
    </rPh>
    <rPh sb="12" eb="15">
      <t>ハクブツカン</t>
    </rPh>
    <rPh sb="15" eb="17">
      <t>ウンエイ</t>
    </rPh>
    <rPh sb="17" eb="19">
      <t>カンリ</t>
    </rPh>
    <rPh sb="19" eb="22">
      <t>キョウギカイ</t>
    </rPh>
    <phoneticPr fontId="1"/>
  </si>
  <si>
    <t>博物館の運営の基本的事項及び維持管理に関する事務</t>
    <rPh sb="0" eb="3">
      <t>ハクブツカン</t>
    </rPh>
    <rPh sb="4" eb="6">
      <t>ウンエイ</t>
    </rPh>
    <rPh sb="7" eb="10">
      <t>キホンテキ</t>
    </rPh>
    <rPh sb="10" eb="12">
      <t>ジコウ</t>
    </rPh>
    <rPh sb="12" eb="13">
      <t>オヨ</t>
    </rPh>
    <rPh sb="14" eb="16">
      <t>イジ</t>
    </rPh>
    <rPh sb="16" eb="18">
      <t>カンリ</t>
    </rPh>
    <rPh sb="19" eb="20">
      <t>カン</t>
    </rPh>
    <rPh sb="22" eb="24">
      <t>ジム</t>
    </rPh>
    <phoneticPr fontId="1"/>
  </si>
  <si>
    <t>琵琶湖流域下水道協議会</t>
    <rPh sb="0" eb="3">
      <t>ビワコ</t>
    </rPh>
    <rPh sb="3" eb="5">
      <t>リュウイキ</t>
    </rPh>
    <rPh sb="5" eb="7">
      <t>ゲスイ</t>
    </rPh>
    <rPh sb="7" eb="8">
      <t>ドウ</t>
    </rPh>
    <rPh sb="8" eb="11">
      <t>キョウギカイ</t>
    </rPh>
    <phoneticPr fontId="1"/>
  </si>
  <si>
    <t>下水道事業の運営計画の策定、連絡調整に関する事務</t>
    <rPh sb="0" eb="3">
      <t>ゲスイドウ</t>
    </rPh>
    <rPh sb="3" eb="5">
      <t>ジギョウ</t>
    </rPh>
    <rPh sb="6" eb="8">
      <t>ウンエイ</t>
    </rPh>
    <rPh sb="8" eb="10">
      <t>ケイカク</t>
    </rPh>
    <rPh sb="11" eb="13">
      <t>サクテイ</t>
    </rPh>
    <rPh sb="14" eb="16">
      <t>レンラク</t>
    </rPh>
    <rPh sb="16" eb="18">
      <t>チョウセイ</t>
    </rPh>
    <rPh sb="19" eb="20">
      <t>カン</t>
    </rPh>
    <rPh sb="22" eb="24">
      <t>ジム</t>
    </rPh>
    <phoneticPr fontId="1"/>
  </si>
  <si>
    <t>滋賀県ほか１３市６町</t>
    <rPh sb="0" eb="3">
      <t>シガケン</t>
    </rPh>
    <rPh sb="7" eb="8">
      <t>シ</t>
    </rPh>
    <rPh sb="9" eb="10">
      <t>チョウ</t>
    </rPh>
    <phoneticPr fontId="1"/>
  </si>
  <si>
    <t>丹後管内二級河川流域治水協議会</t>
    <phoneticPr fontId="1"/>
  </si>
  <si>
    <t>京都府ほか２市２町</t>
    <rPh sb="0" eb="3">
      <t>キョウトフ</t>
    </rPh>
    <rPh sb="6" eb="7">
      <t>シ</t>
    </rPh>
    <rPh sb="8" eb="9">
      <t>マチ</t>
    </rPh>
    <phoneticPr fontId="1"/>
  </si>
  <si>
    <t>公立大学法人大阪運営協議会</t>
    <rPh sb="0" eb="2">
      <t>コウリツ</t>
    </rPh>
    <rPh sb="2" eb="4">
      <t>ダイガク</t>
    </rPh>
    <rPh sb="4" eb="6">
      <t>ホウジン</t>
    </rPh>
    <rPh sb="6" eb="8">
      <t>オオサカ</t>
    </rPh>
    <rPh sb="8" eb="10">
      <t>ウンエイ</t>
    </rPh>
    <rPh sb="10" eb="13">
      <t>キョウギカイ</t>
    </rPh>
    <phoneticPr fontId="1"/>
  </si>
  <si>
    <t>設立団体に係る事務の共同管理、執行及び連絡調整</t>
    <rPh sb="0" eb="2">
      <t>セツリツ</t>
    </rPh>
    <rPh sb="2" eb="4">
      <t>ダンタイ</t>
    </rPh>
    <rPh sb="5" eb="6">
      <t>カカ</t>
    </rPh>
    <rPh sb="7" eb="9">
      <t>ジム</t>
    </rPh>
    <rPh sb="10" eb="12">
      <t>キョウドウ</t>
    </rPh>
    <rPh sb="12" eb="14">
      <t>カンリ</t>
    </rPh>
    <rPh sb="15" eb="17">
      <t>シッコウ</t>
    </rPh>
    <rPh sb="17" eb="18">
      <t>オヨ</t>
    </rPh>
    <rPh sb="19" eb="21">
      <t>レンラク</t>
    </rPh>
    <rPh sb="21" eb="23">
      <t>チョウセイ</t>
    </rPh>
    <phoneticPr fontId="1"/>
  </si>
  <si>
    <t>大阪府ほか１市</t>
    <rPh sb="0" eb="3">
      <t>オオサカフ</t>
    </rPh>
    <rPh sb="6" eb="7">
      <t>シ</t>
    </rPh>
    <phoneticPr fontId="1"/>
  </si>
  <si>
    <t>新生公立鳥取環境大学運営協議会</t>
    <rPh sb="0" eb="2">
      <t>シンセイ</t>
    </rPh>
    <rPh sb="2" eb="4">
      <t>コウリツ</t>
    </rPh>
    <rPh sb="4" eb="6">
      <t>トットリ</t>
    </rPh>
    <rPh sb="6" eb="8">
      <t>カンキョウ</t>
    </rPh>
    <rPh sb="8" eb="10">
      <t>ダイガク</t>
    </rPh>
    <rPh sb="10" eb="12">
      <t>ウンエイ</t>
    </rPh>
    <rPh sb="12" eb="15">
      <t>キョウギカイ</t>
    </rPh>
    <phoneticPr fontId="1"/>
  </si>
  <si>
    <t>公立大学法人鳥取環境大学の設立団体に係る事務</t>
    <rPh sb="15" eb="17">
      <t>ダンタイ</t>
    </rPh>
    <phoneticPr fontId="1"/>
  </si>
  <si>
    <t>鳥取県ほか１市</t>
    <rPh sb="0" eb="3">
      <t>トットリケン</t>
    </rPh>
    <rPh sb="6" eb="7">
      <t>シ</t>
    </rPh>
    <phoneticPr fontId="1"/>
  </si>
  <si>
    <t>３　市町村相互間</t>
    <phoneticPr fontId="1"/>
  </si>
  <si>
    <t>①数都道府県にわたるもの</t>
    <phoneticPr fontId="1"/>
  </si>
  <si>
    <t>渡良瀬川中央地区水管理施設管理
協議会</t>
    <phoneticPr fontId="1"/>
  </si>
  <si>
    <t>水管理施設の管理</t>
    <rPh sb="0" eb="1">
      <t>ミズ</t>
    </rPh>
    <rPh sb="1" eb="3">
      <t>カンリ</t>
    </rPh>
    <rPh sb="3" eb="5">
      <t>シセツ</t>
    </rPh>
    <rPh sb="6" eb="8">
      <t>カンリ</t>
    </rPh>
    <phoneticPr fontId="1"/>
  </si>
  <si>
    <t>群馬県桐生市ほか県内３市３町
栃木県足利市ほか県内１市</t>
    <rPh sb="0" eb="3">
      <t>グンマケン</t>
    </rPh>
    <rPh sb="3" eb="5">
      <t>キリュウ</t>
    </rPh>
    <rPh sb="5" eb="6">
      <t>シ</t>
    </rPh>
    <rPh sb="8" eb="9">
      <t>ケン</t>
    </rPh>
    <rPh sb="9" eb="10">
      <t>ナイ</t>
    </rPh>
    <rPh sb="11" eb="12">
      <t>シ</t>
    </rPh>
    <rPh sb="13" eb="14">
      <t>チョウ</t>
    </rPh>
    <rPh sb="15" eb="18">
      <t>トチギケン</t>
    </rPh>
    <rPh sb="18" eb="21">
      <t>アシカガシ</t>
    </rPh>
    <rPh sb="23" eb="24">
      <t>ケン</t>
    </rPh>
    <rPh sb="24" eb="25">
      <t>ナイ</t>
    </rPh>
    <rPh sb="26" eb="27">
      <t>シ</t>
    </rPh>
    <phoneticPr fontId="1"/>
  </si>
  <si>
    <t>関門景観協議会</t>
  </si>
  <si>
    <t>関門景観基本構想の作成</t>
    <phoneticPr fontId="1"/>
  </si>
  <si>
    <t>山口県下関市
福岡県北九州市</t>
    <phoneticPr fontId="1"/>
  </si>
  <si>
    <t>主な事務の種類</t>
    <rPh sb="0" eb="1">
      <t>オモ</t>
    </rPh>
    <rPh sb="2" eb="4">
      <t>ジム</t>
    </rPh>
    <rPh sb="5" eb="7">
      <t>シュルイ</t>
    </rPh>
    <phoneticPr fontId="1"/>
  </si>
  <si>
    <t>設　　置
件　　数</t>
    <rPh sb="0" eb="1">
      <t>セツ</t>
    </rPh>
    <rPh sb="3" eb="4">
      <t>チ</t>
    </rPh>
    <rPh sb="5" eb="6">
      <t>ケン</t>
    </rPh>
    <rPh sb="8" eb="9">
      <t>カズ</t>
    </rPh>
    <phoneticPr fontId="1"/>
  </si>
  <si>
    <t>構　　成
団 体 数</t>
    <rPh sb="0" eb="1">
      <t>ガマエ</t>
    </rPh>
    <rPh sb="3" eb="4">
      <t>シゲル</t>
    </rPh>
    <rPh sb="5" eb="6">
      <t>ダン</t>
    </rPh>
    <rPh sb="7" eb="8">
      <t>カラダ</t>
    </rPh>
    <rPh sb="9" eb="10">
      <t>スウ</t>
    </rPh>
    <phoneticPr fontId="1"/>
  </si>
  <si>
    <t>設置されている市町村の所在地</t>
    <rPh sb="0" eb="2">
      <t>セッチ</t>
    </rPh>
    <rPh sb="7" eb="10">
      <t>シチョウソン</t>
    </rPh>
    <rPh sb="11" eb="14">
      <t>ショザイチ</t>
    </rPh>
    <phoneticPr fontId="1"/>
  </si>
  <si>
    <t>１　地域開発計画</t>
    <rPh sb="2" eb="4">
      <t>チイキ</t>
    </rPh>
    <rPh sb="4" eb="6">
      <t>カイハツ</t>
    </rPh>
    <rPh sb="6" eb="8">
      <t>ケイカク</t>
    </rPh>
    <phoneticPr fontId="1"/>
  </si>
  <si>
    <t>２　第１次産業振興</t>
    <rPh sb="2" eb="3">
      <t>ダイ</t>
    </rPh>
    <rPh sb="4" eb="5">
      <t>ジ</t>
    </rPh>
    <rPh sb="5" eb="7">
      <t>サンギョウ</t>
    </rPh>
    <rPh sb="7" eb="9">
      <t>シンコウ</t>
    </rPh>
    <phoneticPr fontId="1"/>
  </si>
  <si>
    <t>北海道、福井県、滋賀県、京都府、奈良県、岡山県、長崎県、鹿児島県（８道府県）</t>
    <rPh sb="0" eb="3">
      <t>ホッカイドウ</t>
    </rPh>
    <rPh sb="4" eb="7">
      <t>フクイケン</t>
    </rPh>
    <rPh sb="8" eb="11">
      <t>シガケン</t>
    </rPh>
    <rPh sb="12" eb="15">
      <t>キョウトフ</t>
    </rPh>
    <rPh sb="16" eb="18">
      <t>ナラ</t>
    </rPh>
    <rPh sb="18" eb="19">
      <t>ケン</t>
    </rPh>
    <rPh sb="20" eb="23">
      <t>オカヤマケン</t>
    </rPh>
    <rPh sb="24" eb="27">
      <t>ナガサキケン</t>
    </rPh>
    <rPh sb="28" eb="32">
      <t>カゴシマケン</t>
    </rPh>
    <rPh sb="34" eb="35">
      <t>ドウ</t>
    </rPh>
    <rPh sb="35" eb="37">
      <t>フケン</t>
    </rPh>
    <phoneticPr fontId="1"/>
  </si>
  <si>
    <t>４　第３次産業振興</t>
    <rPh sb="2" eb="3">
      <t>ダイ</t>
    </rPh>
    <rPh sb="4" eb="5">
      <t>ジ</t>
    </rPh>
    <rPh sb="5" eb="7">
      <t>サンギョウ</t>
    </rPh>
    <rPh sb="7" eb="9">
      <t>シンコウ</t>
    </rPh>
    <phoneticPr fontId="1"/>
  </si>
  <si>
    <t>福島県、高知県（２県）</t>
    <rPh sb="0" eb="3">
      <t>フクシマケン</t>
    </rPh>
    <rPh sb="4" eb="7">
      <t>コウチケン</t>
    </rPh>
    <rPh sb="9" eb="10">
      <t>ケン</t>
    </rPh>
    <phoneticPr fontId="1"/>
  </si>
  <si>
    <t>７　厚生福祉</t>
    <rPh sb="2" eb="4">
      <t>コウセイ</t>
    </rPh>
    <rPh sb="4" eb="6">
      <t>フクシ</t>
    </rPh>
    <phoneticPr fontId="1"/>
  </si>
  <si>
    <t>北海道、岩手県、福島県、栃木県、群馬県、新潟県、静岡県、大阪府、奈良県、島根県、宮崎県（１１道府県）</t>
    <phoneticPr fontId="1"/>
  </si>
  <si>
    <t>８　環境衛生</t>
    <rPh sb="2" eb="4">
      <t>カンキョウ</t>
    </rPh>
    <rPh sb="4" eb="6">
      <t>エイセイ</t>
    </rPh>
    <phoneticPr fontId="1"/>
  </si>
  <si>
    <t>９　教育</t>
    <rPh sb="2" eb="4">
      <t>キョウイク</t>
    </rPh>
    <phoneticPr fontId="1"/>
  </si>
  <si>
    <t>11　都市計画</t>
    <rPh sb="3" eb="5">
      <t>トシ</t>
    </rPh>
    <rPh sb="5" eb="7">
      <t>ケイカク</t>
    </rPh>
    <phoneticPr fontId="1"/>
  </si>
  <si>
    <t>滋賀県、佐賀県（２県）</t>
    <rPh sb="0" eb="3">
      <t>シガケン</t>
    </rPh>
    <rPh sb="4" eb="7">
      <t>サガケン</t>
    </rPh>
    <rPh sb="9" eb="10">
      <t>ケン</t>
    </rPh>
    <phoneticPr fontId="1"/>
  </si>
  <si>
    <t>12　防災</t>
    <rPh sb="3" eb="5">
      <t>ボウサイ</t>
    </rPh>
    <phoneticPr fontId="1"/>
  </si>
  <si>
    <t>青森県、岩手県、福島県、茨城県、栃木県、群馬県、埼玉県、千葉県、神奈川県、富山県、石川県、山梨県、静岡県、愛知県、三重県、京都府、大阪府、兵庫県、奈良県、和歌山県、岡山県、広島県、山口県、徳島県、香川県、高知県、福岡県、鹿児島県、沖縄県（２９府県）</t>
    <rPh sb="0" eb="3">
      <t>アオモリケン</t>
    </rPh>
    <rPh sb="4" eb="7">
      <t>イワテケン</t>
    </rPh>
    <rPh sb="8" eb="11">
      <t>フクシマケン</t>
    </rPh>
    <rPh sb="12" eb="15">
      <t>イバラギケン</t>
    </rPh>
    <rPh sb="16" eb="19">
      <t>トチギケン</t>
    </rPh>
    <rPh sb="20" eb="23">
      <t>グンマケン</t>
    </rPh>
    <rPh sb="24" eb="26">
      <t>サイタマ</t>
    </rPh>
    <rPh sb="26" eb="27">
      <t>ケン</t>
    </rPh>
    <rPh sb="28" eb="31">
      <t>チバケン</t>
    </rPh>
    <rPh sb="32" eb="36">
      <t>カナガワケン</t>
    </rPh>
    <rPh sb="37" eb="40">
      <t>トヤマケン</t>
    </rPh>
    <rPh sb="41" eb="44">
      <t>イシカワケン</t>
    </rPh>
    <rPh sb="45" eb="48">
      <t>ヤマナシケン</t>
    </rPh>
    <rPh sb="49" eb="52">
      <t>シズオカケン</t>
    </rPh>
    <rPh sb="53" eb="56">
      <t>アイチケン</t>
    </rPh>
    <rPh sb="57" eb="60">
      <t>ミエケン</t>
    </rPh>
    <rPh sb="61" eb="64">
      <t>キョウトフ</t>
    </rPh>
    <rPh sb="65" eb="68">
      <t>オオサカフ</t>
    </rPh>
    <rPh sb="69" eb="72">
      <t>ヒョウゴケン</t>
    </rPh>
    <rPh sb="73" eb="76">
      <t>ナラケン</t>
    </rPh>
    <rPh sb="77" eb="81">
      <t>ワカヤマケン</t>
    </rPh>
    <rPh sb="82" eb="85">
      <t>オカヤマケン</t>
    </rPh>
    <rPh sb="86" eb="89">
      <t>ヒロシマケン</t>
    </rPh>
    <rPh sb="90" eb="93">
      <t>ヤマグチケン</t>
    </rPh>
    <rPh sb="94" eb="97">
      <t>トクシマケン</t>
    </rPh>
    <rPh sb="98" eb="101">
      <t>カガワケン</t>
    </rPh>
    <rPh sb="102" eb="104">
      <t>コウチ</t>
    </rPh>
    <rPh sb="104" eb="105">
      <t>ケン</t>
    </rPh>
    <rPh sb="106" eb="109">
      <t>フクオカケン</t>
    </rPh>
    <rPh sb="110" eb="114">
      <t>カゴシマケン</t>
    </rPh>
    <rPh sb="115" eb="118">
      <t>オキナワケン</t>
    </rPh>
    <phoneticPr fontId="1"/>
  </si>
  <si>
    <t>13　その他</t>
    <rPh sb="5" eb="6">
      <t>タ</t>
    </rPh>
    <phoneticPr fontId="1"/>
  </si>
  <si>
    <t>　※上記のうち２以上の事務を処理している協議会は４２あるが、主な事務の種類のいずれかの件数に計上している。</t>
    <rPh sb="2" eb="4">
      <t>ジョウキ</t>
    </rPh>
    <rPh sb="8" eb="10">
      <t>イジョウ</t>
    </rPh>
    <rPh sb="11" eb="13">
      <t>ジム</t>
    </rPh>
    <rPh sb="14" eb="16">
      <t>ショリ</t>
    </rPh>
    <rPh sb="20" eb="23">
      <t>キョウギカイ</t>
    </rPh>
    <rPh sb="30" eb="31">
      <t>オモ</t>
    </rPh>
    <rPh sb="32" eb="34">
      <t>ジム</t>
    </rPh>
    <rPh sb="35" eb="37">
      <t>シュルイ</t>
    </rPh>
    <rPh sb="43" eb="45">
      <t>ケンスウ</t>
    </rPh>
    <rPh sb="46" eb="48">
      <t>ケイジョウ</t>
    </rPh>
    <phoneticPr fontId="1"/>
  </si>
  <si>
    <t>合　　　　　　計</t>
    <phoneticPr fontId="1"/>
  </si>
  <si>
    <t>※脱退予告団体（地方自治法第252条の６の２）が存在する協議会　　０件</t>
    <rPh sb="1" eb="3">
      <t>ダッタイ</t>
    </rPh>
    <rPh sb="3" eb="5">
      <t>ヨコク</t>
    </rPh>
    <rPh sb="5" eb="7">
      <t>ダンタイ</t>
    </rPh>
    <rPh sb="8" eb="10">
      <t>チホウ</t>
    </rPh>
    <rPh sb="10" eb="13">
      <t>ジチホウ</t>
    </rPh>
    <rPh sb="13" eb="14">
      <t>ダイ</t>
    </rPh>
    <rPh sb="17" eb="18">
      <t>ジョウ</t>
    </rPh>
    <rPh sb="24" eb="26">
      <t>ソンザイ</t>
    </rPh>
    <rPh sb="28" eb="31">
      <t>キョウギカイ</t>
    </rPh>
    <rPh sb="34" eb="35">
      <t>ケン</t>
    </rPh>
    <phoneticPr fontId="1"/>
  </si>
  <si>
    <t>※類型の内訳（重複該当あり）</t>
    <rPh sb="1" eb="3">
      <t>ルイケイ</t>
    </rPh>
    <rPh sb="4" eb="6">
      <t>ウチワケ</t>
    </rPh>
    <rPh sb="7" eb="9">
      <t>ジュウフク</t>
    </rPh>
    <rPh sb="9" eb="11">
      <t>ガイトウ</t>
    </rPh>
    <phoneticPr fontId="1"/>
  </si>
  <si>
    <t>　 ① 事務を共同して管理執行するための「管理執行協議会」：１７０件</t>
    <rPh sb="4" eb="6">
      <t>ジム</t>
    </rPh>
    <rPh sb="7" eb="9">
      <t>キョウドウ</t>
    </rPh>
    <rPh sb="11" eb="13">
      <t>カンリ</t>
    </rPh>
    <rPh sb="13" eb="15">
      <t>シッコウ</t>
    </rPh>
    <rPh sb="21" eb="23">
      <t>カンリ</t>
    </rPh>
    <rPh sb="23" eb="25">
      <t>シッコウ</t>
    </rPh>
    <rPh sb="25" eb="28">
      <t>キョウギカイ</t>
    </rPh>
    <rPh sb="33" eb="34">
      <t>ケン</t>
    </rPh>
    <phoneticPr fontId="1"/>
  </si>
  <si>
    <t>　 ② 関係地方公共団体間の連絡調整のための「連絡調整協議会」：１０３件</t>
    <rPh sb="4" eb="6">
      <t>カンケイ</t>
    </rPh>
    <rPh sb="6" eb="8">
      <t>チホウ</t>
    </rPh>
    <rPh sb="8" eb="10">
      <t>コウキョウ</t>
    </rPh>
    <rPh sb="10" eb="12">
      <t>ダンタイ</t>
    </rPh>
    <rPh sb="12" eb="13">
      <t>カン</t>
    </rPh>
    <rPh sb="14" eb="16">
      <t>レンラク</t>
    </rPh>
    <rPh sb="16" eb="18">
      <t>チョウセイ</t>
    </rPh>
    <rPh sb="23" eb="25">
      <t>レンラク</t>
    </rPh>
    <rPh sb="25" eb="27">
      <t>チョウセイ</t>
    </rPh>
    <rPh sb="27" eb="30">
      <t>キョウギカイ</t>
    </rPh>
    <rPh sb="35" eb="36">
      <t>ケン</t>
    </rPh>
    <phoneticPr fontId="1"/>
  </si>
  <si>
    <t>　 ③ 広域にわたる総合的な計画を共同で作成するための「計画作成協議会」：５６件</t>
    <rPh sb="4" eb="6">
      <t>コウイキ</t>
    </rPh>
    <rPh sb="10" eb="13">
      <t>ソウゴウテキ</t>
    </rPh>
    <rPh sb="14" eb="16">
      <t>ケイカク</t>
    </rPh>
    <rPh sb="17" eb="19">
      <t>キョウドウ</t>
    </rPh>
    <rPh sb="20" eb="22">
      <t>サクセイ</t>
    </rPh>
    <rPh sb="28" eb="30">
      <t>ケイカク</t>
    </rPh>
    <rPh sb="30" eb="32">
      <t>サクセイ</t>
    </rPh>
    <rPh sb="32" eb="35">
      <t>キョウギカイ</t>
    </rPh>
    <rPh sb="39" eb="40">
      <t>ケン</t>
    </rPh>
    <phoneticPr fontId="1"/>
  </si>
  <si>
    <t>　うち、３つの類型の全てに該当する協議会：３３件</t>
    <rPh sb="7" eb="9">
      <t>ルイケイ</t>
    </rPh>
    <rPh sb="10" eb="11">
      <t>スベ</t>
    </rPh>
    <rPh sb="13" eb="15">
      <t>ガイトウ</t>
    </rPh>
    <rPh sb="17" eb="20">
      <t>キョウギカイ</t>
    </rPh>
    <rPh sb="23" eb="24">
      <t>ケン</t>
    </rPh>
    <phoneticPr fontId="1"/>
  </si>
  <si>
    <t>　　　　２つの類型に該当する協議会：５２件　（①と②に該当：３４件、②と③に該当：１５件、①と③に該当：３件）</t>
    <rPh sb="7" eb="9">
      <t>ルイケイ</t>
    </rPh>
    <rPh sb="10" eb="12">
      <t>ガイトウ</t>
    </rPh>
    <rPh sb="14" eb="17">
      <t>キョウギカイ</t>
    </rPh>
    <rPh sb="20" eb="21">
      <t>ケン</t>
    </rPh>
    <rPh sb="27" eb="29">
      <t>ガイトウ</t>
    </rPh>
    <rPh sb="32" eb="33">
      <t>ケン</t>
    </rPh>
    <rPh sb="38" eb="40">
      <t>ガイトウ</t>
    </rPh>
    <rPh sb="43" eb="44">
      <t>ケン</t>
    </rPh>
    <rPh sb="49" eb="51">
      <t>ガイトウ</t>
    </rPh>
    <rPh sb="53" eb="54">
      <t>ケン</t>
    </rPh>
    <phoneticPr fontId="1"/>
  </si>
  <si>
    <t>第８表　機関等の共同設置状況</t>
    <rPh sb="0" eb="1">
      <t>ダイ</t>
    </rPh>
    <rPh sb="2" eb="3">
      <t>ヒョウ</t>
    </rPh>
    <rPh sb="4" eb="6">
      <t>キカン</t>
    </rPh>
    <rPh sb="6" eb="7">
      <t>トウ</t>
    </rPh>
    <rPh sb="8" eb="10">
      <t>キョウドウ</t>
    </rPh>
    <rPh sb="10" eb="12">
      <t>セッチ</t>
    </rPh>
    <rPh sb="12" eb="14">
      <t>ジョウキョウ</t>
    </rPh>
    <phoneticPr fontId="1"/>
  </si>
  <si>
    <t>機関の名称又は職員等の
担任事務職名</t>
    <rPh sb="0" eb="2">
      <t>キカン</t>
    </rPh>
    <rPh sb="3" eb="5">
      <t>メイショウ</t>
    </rPh>
    <rPh sb="5" eb="6">
      <t>マタ</t>
    </rPh>
    <rPh sb="7" eb="9">
      <t>ショクイン</t>
    </rPh>
    <rPh sb="9" eb="10">
      <t>トウ</t>
    </rPh>
    <rPh sb="12" eb="14">
      <t>タンニン</t>
    </rPh>
    <rPh sb="14" eb="16">
      <t>ジム</t>
    </rPh>
    <rPh sb="16" eb="18">
      <t>ショクメイ</t>
    </rPh>
    <phoneticPr fontId="1"/>
  </si>
  <si>
    <t>設置団体名</t>
    <rPh sb="0" eb="2">
      <t>セッチ</t>
    </rPh>
    <rPh sb="2" eb="4">
      <t>ダンタイ</t>
    </rPh>
    <rPh sb="4" eb="5">
      <t>メイ</t>
    </rPh>
    <phoneticPr fontId="1"/>
  </si>
  <si>
    <t>幹事団体名</t>
    <rPh sb="0" eb="2">
      <t>カンジ</t>
    </rPh>
    <rPh sb="2" eb="4">
      <t>ダンタイ</t>
    </rPh>
    <rPh sb="4" eb="5">
      <t>メイ</t>
    </rPh>
    <phoneticPr fontId="1"/>
  </si>
  <si>
    <t>職員等の数</t>
    <rPh sb="0" eb="2">
      <t>ショクイン</t>
    </rPh>
    <rPh sb="2" eb="3">
      <t>トウ</t>
    </rPh>
    <rPh sb="4" eb="5">
      <t>カズ</t>
    </rPh>
    <phoneticPr fontId="1"/>
  </si>
  <si>
    <t>１　都道府
    県相互間</t>
    <phoneticPr fontId="1"/>
  </si>
  <si>
    <t>該当なし</t>
    <rPh sb="0" eb="2">
      <t>ガイトウ</t>
    </rPh>
    <phoneticPr fontId="1"/>
  </si>
  <si>
    <t>２　都道府
    県・市町
    村相互間</t>
    <rPh sb="2" eb="4">
      <t>トドウ</t>
    </rPh>
    <rPh sb="4" eb="5">
      <t>フ</t>
    </rPh>
    <rPh sb="10" eb="11">
      <t>ケン</t>
    </rPh>
    <rPh sb="12" eb="14">
      <t>シチョウ</t>
    </rPh>
    <rPh sb="19" eb="20">
      <t>ムラ</t>
    </rPh>
    <rPh sb="20" eb="22">
      <t>ソウゴ</t>
    </rPh>
    <rPh sb="22" eb="23">
      <t>カン</t>
    </rPh>
    <phoneticPr fontId="1"/>
  </si>
  <si>
    <t>高崎市等公務災害補償等認定委員会</t>
    <rPh sb="0" eb="4">
      <t>タカサキシナド</t>
    </rPh>
    <rPh sb="4" eb="6">
      <t>コウム</t>
    </rPh>
    <rPh sb="6" eb="8">
      <t>サイガイ</t>
    </rPh>
    <rPh sb="8" eb="11">
      <t>ホショウナド</t>
    </rPh>
    <rPh sb="11" eb="13">
      <t>ニンテイ</t>
    </rPh>
    <rPh sb="13" eb="16">
      <t>イインカイ</t>
    </rPh>
    <phoneticPr fontId="1"/>
  </si>
  <si>
    <t>高崎市、高崎工業団地造成組合（構成団体に県を含む）、高崎市・安中市消防組合</t>
    <rPh sb="0" eb="3">
      <t>タカサキシ</t>
    </rPh>
    <rPh sb="4" eb="6">
      <t>タカサキ</t>
    </rPh>
    <rPh sb="6" eb="8">
      <t>コウギョウ</t>
    </rPh>
    <rPh sb="8" eb="10">
      <t>ダンチ</t>
    </rPh>
    <rPh sb="10" eb="12">
      <t>ゾウセイ</t>
    </rPh>
    <rPh sb="12" eb="14">
      <t>クミアイ</t>
    </rPh>
    <rPh sb="15" eb="17">
      <t>コウセイ</t>
    </rPh>
    <rPh sb="17" eb="19">
      <t>ダンタイ</t>
    </rPh>
    <rPh sb="20" eb="21">
      <t>ケン</t>
    </rPh>
    <rPh sb="22" eb="23">
      <t>フク</t>
    </rPh>
    <rPh sb="26" eb="29">
      <t>タカサキシ</t>
    </rPh>
    <rPh sb="30" eb="32">
      <t>アンナカ</t>
    </rPh>
    <rPh sb="32" eb="33">
      <t>シ</t>
    </rPh>
    <rPh sb="33" eb="35">
      <t>ショウボウ</t>
    </rPh>
    <rPh sb="35" eb="37">
      <t>クミアイ</t>
    </rPh>
    <phoneticPr fontId="1"/>
  </si>
  <si>
    <t>高崎市</t>
    <rPh sb="0" eb="3">
      <t>タカサキシ</t>
    </rPh>
    <phoneticPr fontId="1"/>
  </si>
  <si>
    <t>高崎市等公務災害補償等審査会</t>
    <rPh sb="0" eb="4">
      <t>タカサキシナド</t>
    </rPh>
    <rPh sb="4" eb="6">
      <t>コウム</t>
    </rPh>
    <rPh sb="6" eb="8">
      <t>サイガイ</t>
    </rPh>
    <rPh sb="8" eb="11">
      <t>ホショウナド</t>
    </rPh>
    <rPh sb="11" eb="14">
      <t>シンサカイ</t>
    </rPh>
    <phoneticPr fontId="1"/>
  </si>
  <si>
    <t>高崎市等公平委員会</t>
    <rPh sb="0" eb="3">
      <t>タカサキシ</t>
    </rPh>
    <rPh sb="3" eb="4">
      <t>トウ</t>
    </rPh>
    <rPh sb="4" eb="6">
      <t>コウヘイ</t>
    </rPh>
    <rPh sb="6" eb="9">
      <t>イインカイ</t>
    </rPh>
    <phoneticPr fontId="1"/>
  </si>
  <si>
    <t>新潟県・新潟市公害健康被害認定審査会</t>
    <rPh sb="0" eb="2">
      <t>ニイガタ</t>
    </rPh>
    <rPh sb="2" eb="3">
      <t>ケン</t>
    </rPh>
    <rPh sb="4" eb="7">
      <t>ニイガタシ</t>
    </rPh>
    <rPh sb="7" eb="9">
      <t>コウガイ</t>
    </rPh>
    <rPh sb="9" eb="11">
      <t>ケンコウ</t>
    </rPh>
    <rPh sb="11" eb="13">
      <t>ヒガイ</t>
    </rPh>
    <rPh sb="13" eb="15">
      <t>ニンテイ</t>
    </rPh>
    <rPh sb="15" eb="18">
      <t>シンサカイ</t>
    </rPh>
    <phoneticPr fontId="1"/>
  </si>
  <si>
    <t>新潟県、新潟市</t>
    <rPh sb="0" eb="3">
      <t>ニイガタケン</t>
    </rPh>
    <rPh sb="4" eb="7">
      <t>ニイガタシ</t>
    </rPh>
    <phoneticPr fontId="1"/>
  </si>
  <si>
    <t>核融合科学研究所安全監視委員会</t>
    <rPh sb="0" eb="3">
      <t>カクユウゴウ</t>
    </rPh>
    <rPh sb="3" eb="5">
      <t>カガク</t>
    </rPh>
    <rPh sb="5" eb="7">
      <t>ケンキュウ</t>
    </rPh>
    <rPh sb="7" eb="8">
      <t>ジョ</t>
    </rPh>
    <rPh sb="8" eb="10">
      <t>アンゼン</t>
    </rPh>
    <rPh sb="10" eb="12">
      <t>カンシ</t>
    </rPh>
    <rPh sb="12" eb="15">
      <t>イインカイ</t>
    </rPh>
    <phoneticPr fontId="11"/>
  </si>
  <si>
    <t>岐阜県、多治見市、瑞浪市、土岐市</t>
    <rPh sb="0" eb="3">
      <t>ギフケン</t>
    </rPh>
    <rPh sb="4" eb="8">
      <t>タジミシ</t>
    </rPh>
    <phoneticPr fontId="1"/>
  </si>
  <si>
    <t>土岐市</t>
    <phoneticPr fontId="1"/>
  </si>
  <si>
    <t>賀茂広域消費生活センター</t>
    <rPh sb="0" eb="2">
      <t>カモ</t>
    </rPh>
    <rPh sb="2" eb="4">
      <t>コウイキ</t>
    </rPh>
    <rPh sb="4" eb="6">
      <t>ショウヒ</t>
    </rPh>
    <rPh sb="6" eb="8">
      <t>セイカツ</t>
    </rPh>
    <phoneticPr fontId="1"/>
  </si>
  <si>
    <t>静岡県、下田市、東伊豆町、河津町、南伊豆町、松崎町、西伊豆町</t>
    <rPh sb="0" eb="3">
      <t>シズオカケン</t>
    </rPh>
    <rPh sb="4" eb="7">
      <t>シモダシ</t>
    </rPh>
    <rPh sb="8" eb="9">
      <t>ヒガシ</t>
    </rPh>
    <rPh sb="9" eb="11">
      <t>イズ</t>
    </rPh>
    <rPh sb="11" eb="12">
      <t>マチ</t>
    </rPh>
    <rPh sb="13" eb="15">
      <t>カワヅ</t>
    </rPh>
    <rPh sb="15" eb="16">
      <t>マチ</t>
    </rPh>
    <rPh sb="17" eb="18">
      <t>ミナミ</t>
    </rPh>
    <rPh sb="18" eb="20">
      <t>イズ</t>
    </rPh>
    <rPh sb="20" eb="21">
      <t>マチ</t>
    </rPh>
    <rPh sb="22" eb="24">
      <t>マツザキ</t>
    </rPh>
    <rPh sb="24" eb="25">
      <t>マチ</t>
    </rPh>
    <rPh sb="26" eb="27">
      <t>ニシ</t>
    </rPh>
    <rPh sb="27" eb="29">
      <t>イズ</t>
    </rPh>
    <rPh sb="29" eb="30">
      <t>マチ</t>
    </rPh>
    <phoneticPr fontId="1"/>
  </si>
  <si>
    <t>大阪府市都市魅力戦略推進会議</t>
    <rPh sb="0" eb="3">
      <t>オオサカフ</t>
    </rPh>
    <rPh sb="3" eb="4">
      <t>シ</t>
    </rPh>
    <rPh sb="4" eb="6">
      <t>トシ</t>
    </rPh>
    <rPh sb="6" eb="8">
      <t>ミリョク</t>
    </rPh>
    <rPh sb="8" eb="10">
      <t>センリャク</t>
    </rPh>
    <rPh sb="10" eb="12">
      <t>スイシン</t>
    </rPh>
    <rPh sb="12" eb="14">
      <t>カイギ</t>
    </rPh>
    <phoneticPr fontId="3"/>
  </si>
  <si>
    <t>大阪府、大阪市</t>
    <rPh sb="0" eb="3">
      <t>オオサカフ</t>
    </rPh>
    <rPh sb="4" eb="7">
      <t>オオサカシ</t>
    </rPh>
    <phoneticPr fontId="1"/>
  </si>
  <si>
    <t>大阪府市地方独立行政法人大阪健康安全基盤研究所評価委員会</t>
    <phoneticPr fontId="1"/>
  </si>
  <si>
    <t>大阪府</t>
  </si>
  <si>
    <t>大阪府市新大学構想会議</t>
  </si>
  <si>
    <t>大阪市</t>
    <rPh sb="0" eb="3">
      <t>オオサカシ</t>
    </rPh>
    <phoneticPr fontId="1"/>
  </si>
  <si>
    <t>大阪府市文化振興会議</t>
  </si>
  <si>
    <t>副首都推進局</t>
    <rPh sb="0" eb="1">
      <t>フク</t>
    </rPh>
    <rPh sb="1" eb="3">
      <t>シュト</t>
    </rPh>
    <rPh sb="3" eb="5">
      <t>スイシン</t>
    </rPh>
    <rPh sb="5" eb="6">
      <t>キョク</t>
    </rPh>
    <phoneticPr fontId="1"/>
  </si>
  <si>
    <t>大阪府・大阪市</t>
    <rPh sb="0" eb="3">
      <t>オオサカフ</t>
    </rPh>
    <rPh sb="4" eb="6">
      <t>オオサカ</t>
    </rPh>
    <rPh sb="6" eb="7">
      <t>シ</t>
    </rPh>
    <phoneticPr fontId="1"/>
  </si>
  <si>
    <t>IR推進局</t>
    <rPh sb="2" eb="5">
      <t>スイシンキョク</t>
    </rPh>
    <phoneticPr fontId="1"/>
  </si>
  <si>
    <t>大阪府市公立大学法人大阪評価委員会</t>
    <rPh sb="0" eb="3">
      <t>オオサカフ</t>
    </rPh>
    <rPh sb="3" eb="4">
      <t>シ</t>
    </rPh>
    <rPh sb="4" eb="6">
      <t>コウリツ</t>
    </rPh>
    <rPh sb="6" eb="8">
      <t>ダイガク</t>
    </rPh>
    <rPh sb="8" eb="10">
      <t>ホウジン</t>
    </rPh>
    <rPh sb="10" eb="12">
      <t>オオサカ</t>
    </rPh>
    <rPh sb="12" eb="14">
      <t>ヒョウカ</t>
    </rPh>
    <rPh sb="14" eb="17">
      <t>イインカイ</t>
    </rPh>
    <phoneticPr fontId="1"/>
  </si>
  <si>
    <t>大阪府市IR事業者選定委員会</t>
    <phoneticPr fontId="1"/>
  </si>
  <si>
    <t>大阪府、大阪市</t>
    <phoneticPr fontId="1"/>
  </si>
  <si>
    <t>大阪府市エネルギー政策審議会</t>
    <phoneticPr fontId="1"/>
  </si>
  <si>
    <t>大阪港湾局</t>
    <rPh sb="0" eb="2">
      <t>オオサカ</t>
    </rPh>
    <rPh sb="2" eb="5">
      <t>コウワンキョク</t>
    </rPh>
    <phoneticPr fontId="1"/>
  </si>
  <si>
    <t>鳥取県行政不服審査会</t>
    <rPh sb="0" eb="3">
      <t>トットリケン</t>
    </rPh>
    <rPh sb="3" eb="5">
      <t>ギョウセイ</t>
    </rPh>
    <rPh sb="5" eb="7">
      <t>フフク</t>
    </rPh>
    <rPh sb="7" eb="10">
      <t>シンサカイ</t>
    </rPh>
    <phoneticPr fontId="1"/>
  </si>
  <si>
    <t>鳥取県ほか１市１４町１村７組合３広域連合</t>
    <rPh sb="0" eb="3">
      <t>トットリケン</t>
    </rPh>
    <rPh sb="6" eb="7">
      <t>シ</t>
    </rPh>
    <rPh sb="9" eb="10">
      <t>マチ</t>
    </rPh>
    <rPh sb="11" eb="12">
      <t>ムラ</t>
    </rPh>
    <rPh sb="13" eb="15">
      <t>クミアイ</t>
    </rPh>
    <rPh sb="16" eb="18">
      <t>コウイキ</t>
    </rPh>
    <rPh sb="18" eb="20">
      <t>レンゴウ</t>
    </rPh>
    <phoneticPr fontId="1"/>
  </si>
  <si>
    <t>松江市・島根県共同設置松江保健所</t>
    <rPh sb="0" eb="3">
      <t>マツエシ</t>
    </rPh>
    <rPh sb="4" eb="6">
      <t>シマネ</t>
    </rPh>
    <rPh sb="6" eb="7">
      <t>ケン</t>
    </rPh>
    <rPh sb="7" eb="9">
      <t>キョウドウ</t>
    </rPh>
    <rPh sb="9" eb="11">
      <t>セッチ</t>
    </rPh>
    <rPh sb="11" eb="13">
      <t>マツエ</t>
    </rPh>
    <rPh sb="13" eb="16">
      <t>ホケンショ</t>
    </rPh>
    <phoneticPr fontId="1"/>
  </si>
  <si>
    <t>島根県・松江市</t>
    <rPh sb="0" eb="3">
      <t>シマネケン</t>
    </rPh>
    <rPh sb="4" eb="7">
      <t>マツエシ</t>
    </rPh>
    <phoneticPr fontId="1"/>
  </si>
  <si>
    <t>松江市</t>
    <rPh sb="0" eb="3">
      <t>マツエシ</t>
    </rPh>
    <phoneticPr fontId="1"/>
  </si>
  <si>
    <t>３市町村相互間</t>
    <phoneticPr fontId="1"/>
  </si>
  <si>
    <t>①数都道府県にわたるもの</t>
    <rPh sb="1" eb="2">
      <t>スウ</t>
    </rPh>
    <rPh sb="2" eb="6">
      <t>トドウフケン</t>
    </rPh>
    <phoneticPr fontId="1"/>
  </si>
  <si>
    <t>筑紫公平委員会</t>
    <rPh sb="0" eb="2">
      <t>ツクシ</t>
    </rPh>
    <rPh sb="2" eb="4">
      <t>コウヘイ</t>
    </rPh>
    <rPh sb="4" eb="7">
      <t>イインカイ</t>
    </rPh>
    <phoneticPr fontId="1"/>
  </si>
  <si>
    <t>筑紫自治振興組合</t>
    <phoneticPr fontId="1"/>
  </si>
  <si>
    <t>関門景観審議会</t>
    <rPh sb="0" eb="2">
      <t>カンモン</t>
    </rPh>
    <rPh sb="2" eb="4">
      <t>ケイカン</t>
    </rPh>
    <rPh sb="4" eb="7">
      <t>シンギカイ</t>
    </rPh>
    <phoneticPr fontId="1"/>
  </si>
  <si>
    <t>山口県下関市、福岡県北九州市</t>
    <rPh sb="7" eb="10">
      <t>フクオカケン</t>
    </rPh>
    <rPh sb="10" eb="14">
      <t>キタキュウシュウシ</t>
    </rPh>
    <phoneticPr fontId="1"/>
  </si>
  <si>
    <t>福岡県北九州市</t>
    <rPh sb="0" eb="3">
      <t>フクオカケン</t>
    </rPh>
    <rPh sb="3" eb="7">
      <t>キタキュウシュウシ</t>
    </rPh>
    <phoneticPr fontId="1"/>
  </si>
  <si>
    <t>共同設置により処理して
いる主な事務の内容</t>
    <rPh sb="0" eb="2">
      <t>キョウドウ</t>
    </rPh>
    <rPh sb="2" eb="4">
      <t>セッチ</t>
    </rPh>
    <rPh sb="7" eb="9">
      <t>ショリ</t>
    </rPh>
    <rPh sb="14" eb="15">
      <t>オモ</t>
    </rPh>
    <rPh sb="19" eb="21">
      <t>ナイヨウ</t>
    </rPh>
    <phoneticPr fontId="1"/>
  </si>
  <si>
    <t>設置数</t>
    <rPh sb="0" eb="2">
      <t>セッチ</t>
    </rPh>
    <rPh sb="2" eb="3">
      <t>スウ</t>
    </rPh>
    <phoneticPr fontId="1"/>
  </si>
  <si>
    <t>設置団体数</t>
    <rPh sb="0" eb="2">
      <t>セッチ</t>
    </rPh>
    <rPh sb="2" eb="4">
      <t>ダンタイ</t>
    </rPh>
    <rPh sb="4" eb="5">
      <t>スウ</t>
    </rPh>
    <phoneticPr fontId="1"/>
  </si>
  <si>
    <t>設置されている都道府県名</t>
    <rPh sb="0" eb="2">
      <t>セッチ</t>
    </rPh>
    <rPh sb="7" eb="11">
      <t>トドウフケン</t>
    </rPh>
    <rPh sb="11" eb="12">
      <t>メイ</t>
    </rPh>
    <phoneticPr fontId="1"/>
  </si>
  <si>
    <t>介護区分認定審査に関する事務</t>
    <rPh sb="0" eb="2">
      <t>カイゴ</t>
    </rPh>
    <rPh sb="2" eb="4">
      <t>クブン</t>
    </rPh>
    <rPh sb="4" eb="6">
      <t>ニンテイ</t>
    </rPh>
    <rPh sb="6" eb="8">
      <t>シンサ</t>
    </rPh>
    <rPh sb="9" eb="10">
      <t>カン</t>
    </rPh>
    <rPh sb="12" eb="14">
      <t>ジム</t>
    </rPh>
    <phoneticPr fontId="1"/>
  </si>
  <si>
    <t>北海道、青森県、岩手県、宮城県、秋田県、山形県、福島県、茨城県、群馬県、埼玉県、千葉県、新潟県、山梨県、岐阜県、静岡県、三重県、滋賀県、大阪府、兵庫県、奈良県、和歌山県、岡山県、山口県、徳島県、愛媛県、高知県、福岡県、佐賀県、長崎県、熊本県、大分県、宮崎県（３２道府県）</t>
    <rPh sb="131" eb="134">
      <t>ドウフケン</t>
    </rPh>
    <phoneticPr fontId="1"/>
  </si>
  <si>
    <t>公平委員会に関する事務</t>
    <rPh sb="0" eb="2">
      <t>コウヘイ</t>
    </rPh>
    <rPh sb="2" eb="5">
      <t>イインカイ</t>
    </rPh>
    <rPh sb="6" eb="7">
      <t>カン</t>
    </rPh>
    <rPh sb="9" eb="11">
      <t>ジム</t>
    </rPh>
    <phoneticPr fontId="1"/>
  </si>
  <si>
    <t>北海道、茨城県、群馬県、埼玉県、東京都、新潟県、富山県、石川県、山梨県、長野県、岐阜県、静岡県、三重県、京都府、大阪府、兵庫県、奈良県、島根県、山口県、愛媛県、福岡県、長崎県、大分県、宮崎県（２４都道府県）</t>
    <rPh sb="52" eb="55">
      <t>キョウトフ</t>
    </rPh>
    <rPh sb="56" eb="59">
      <t>オオサカフ</t>
    </rPh>
    <rPh sb="64" eb="67">
      <t>ナラケン</t>
    </rPh>
    <rPh sb="76" eb="79">
      <t>エヒメケン</t>
    </rPh>
    <rPh sb="98" eb="99">
      <t>ト</t>
    </rPh>
    <rPh sb="99" eb="100">
      <t>ドウ</t>
    </rPh>
    <rPh sb="100" eb="101">
      <t>フ</t>
    </rPh>
    <phoneticPr fontId="1"/>
  </si>
  <si>
    <t>障害区分認定審査に関する事務</t>
    <rPh sb="0" eb="2">
      <t>ショウガイ</t>
    </rPh>
    <rPh sb="2" eb="4">
      <t>クブン</t>
    </rPh>
    <rPh sb="4" eb="6">
      <t>ニンテイ</t>
    </rPh>
    <rPh sb="6" eb="8">
      <t>シンサ</t>
    </rPh>
    <rPh sb="9" eb="10">
      <t>カン</t>
    </rPh>
    <rPh sb="12" eb="14">
      <t>ジム</t>
    </rPh>
    <phoneticPr fontId="1"/>
  </si>
  <si>
    <t>北海道、青森県、岩手県、宮城県、秋田県、福島県、茨城県、群馬県、埼玉県、神奈川県、新潟県、山梨県、岐阜県、静岡県、三重県、京都府、大阪府、兵庫県、奈良県、和歌山県、島根県、岡山県、徳島県、高知県、福岡県、佐賀県、熊本県、大分県、宮崎県（２９道府県）</t>
    <rPh sb="120" eb="121">
      <t>ドウ</t>
    </rPh>
    <rPh sb="121" eb="123">
      <t>フケン</t>
    </rPh>
    <phoneticPr fontId="1"/>
  </si>
  <si>
    <t>行政不服審査法上の附属機関に関する事務</t>
    <rPh sb="0" eb="2">
      <t>ギョウセイ</t>
    </rPh>
    <rPh sb="2" eb="4">
      <t>フフク</t>
    </rPh>
    <rPh sb="4" eb="7">
      <t>シンサホウ</t>
    </rPh>
    <rPh sb="7" eb="8">
      <t>ジョウ</t>
    </rPh>
    <rPh sb="9" eb="11">
      <t>フゾク</t>
    </rPh>
    <rPh sb="11" eb="13">
      <t>キカン</t>
    </rPh>
    <rPh sb="14" eb="15">
      <t>カン</t>
    </rPh>
    <rPh sb="17" eb="19">
      <t>ジム</t>
    </rPh>
    <phoneticPr fontId="1"/>
  </si>
  <si>
    <t>北海道、群馬県、山梨県、静岡県、愛知県、京都府、兵庫県、長崎県、熊本県、宮崎県（１０道府県）</t>
    <rPh sb="0" eb="3">
      <t>ホッカイドウ</t>
    </rPh>
    <rPh sb="4" eb="6">
      <t>グンマ</t>
    </rPh>
    <rPh sb="6" eb="7">
      <t>ケン</t>
    </rPh>
    <rPh sb="8" eb="11">
      <t>ヤマナシケン</t>
    </rPh>
    <rPh sb="12" eb="15">
      <t>シズオカケン</t>
    </rPh>
    <rPh sb="16" eb="19">
      <t>アイチケン</t>
    </rPh>
    <rPh sb="20" eb="23">
      <t>キョウトフ</t>
    </rPh>
    <rPh sb="24" eb="27">
      <t>ヒョウゴケン</t>
    </rPh>
    <rPh sb="28" eb="31">
      <t>ナガサキケン</t>
    </rPh>
    <rPh sb="32" eb="35">
      <t>クマモトケン</t>
    </rPh>
    <rPh sb="36" eb="39">
      <t>ミヤザキケン</t>
    </rPh>
    <rPh sb="42" eb="45">
      <t>ドウフケン</t>
    </rPh>
    <phoneticPr fontId="1"/>
  </si>
  <si>
    <t>予防接種健康被害調査に関する事務</t>
    <rPh sb="0" eb="2">
      <t>ヨボウ</t>
    </rPh>
    <rPh sb="2" eb="4">
      <t>セッシュ</t>
    </rPh>
    <rPh sb="4" eb="6">
      <t>ケンコウ</t>
    </rPh>
    <rPh sb="6" eb="8">
      <t>ヒガイ</t>
    </rPh>
    <rPh sb="8" eb="10">
      <t>チョウサ</t>
    </rPh>
    <rPh sb="11" eb="12">
      <t>カン</t>
    </rPh>
    <rPh sb="14" eb="16">
      <t>ジム</t>
    </rPh>
    <phoneticPr fontId="1"/>
  </si>
  <si>
    <t>新潟県（１県）</t>
    <rPh sb="0" eb="2">
      <t>ニイガタ</t>
    </rPh>
    <rPh sb="2" eb="3">
      <t>ケン</t>
    </rPh>
    <rPh sb="5" eb="6">
      <t>ケン</t>
    </rPh>
    <phoneticPr fontId="1"/>
  </si>
  <si>
    <t>指導主事共同設置</t>
    <rPh sb="0" eb="2">
      <t>シドウ</t>
    </rPh>
    <rPh sb="2" eb="4">
      <t>シュジ</t>
    </rPh>
    <rPh sb="4" eb="6">
      <t>キョウドウ</t>
    </rPh>
    <rPh sb="6" eb="8">
      <t>セッチ</t>
    </rPh>
    <phoneticPr fontId="1"/>
  </si>
  <si>
    <t>北海道、山梨県、静岡県（３道県）</t>
    <rPh sb="0" eb="3">
      <t>ホッカイドウ</t>
    </rPh>
    <rPh sb="4" eb="7">
      <t>ヤマナシケン</t>
    </rPh>
    <rPh sb="8" eb="10">
      <t>シズオカ</t>
    </rPh>
    <rPh sb="10" eb="11">
      <t>ケン</t>
    </rPh>
    <rPh sb="13" eb="15">
      <t>ドウケン</t>
    </rPh>
    <phoneticPr fontId="1"/>
  </si>
  <si>
    <t>小　　　　計</t>
    <rPh sb="0" eb="1">
      <t>ショウ</t>
    </rPh>
    <rPh sb="5" eb="6">
      <t>ケイ</t>
    </rPh>
    <phoneticPr fontId="1"/>
  </si>
  <si>
    <t>※上記のうち２以上の事務を処理している機関等は１6あるが処理している事務の内容のいずれかの件数に計上している。</t>
    <rPh sb="1" eb="3">
      <t>ジョウキ</t>
    </rPh>
    <rPh sb="7" eb="9">
      <t>イジョウ</t>
    </rPh>
    <rPh sb="10" eb="12">
      <t>ジム</t>
    </rPh>
    <rPh sb="13" eb="15">
      <t>ショリ</t>
    </rPh>
    <rPh sb="19" eb="21">
      <t>キカン</t>
    </rPh>
    <rPh sb="21" eb="22">
      <t>トウ</t>
    </rPh>
    <rPh sb="28" eb="30">
      <t>ショリ</t>
    </rPh>
    <rPh sb="34" eb="36">
      <t>ジム</t>
    </rPh>
    <rPh sb="37" eb="39">
      <t>ナイヨウ</t>
    </rPh>
    <rPh sb="45" eb="47">
      <t>ケンスウ</t>
    </rPh>
    <rPh sb="48" eb="50">
      <t>ケイジョウ</t>
    </rPh>
    <phoneticPr fontId="1"/>
  </si>
  <si>
    <t>合　　　計</t>
    <rPh sb="0" eb="1">
      <t>ゴウ</t>
    </rPh>
    <rPh sb="4" eb="5">
      <t>ケイ</t>
    </rPh>
    <phoneticPr fontId="1"/>
  </si>
  <si>
    <t>第９表　事務委託の状況</t>
    <rPh sb="0" eb="1">
      <t>ダイ</t>
    </rPh>
    <rPh sb="2" eb="3">
      <t>ヒョウ</t>
    </rPh>
    <rPh sb="4" eb="6">
      <t>ジム</t>
    </rPh>
    <rPh sb="6" eb="8">
      <t>イタク</t>
    </rPh>
    <rPh sb="9" eb="11">
      <t>ジョウキョウ</t>
    </rPh>
    <phoneticPr fontId="1"/>
  </si>
  <si>
    <t>（注）【　】は受託団体を示す</t>
    <rPh sb="1" eb="2">
      <t>チュウ</t>
    </rPh>
    <rPh sb="7" eb="9">
      <t>ジュタク</t>
    </rPh>
    <rPh sb="9" eb="11">
      <t>ダンタイ</t>
    </rPh>
    <rPh sb="12" eb="13">
      <t>シメ</t>
    </rPh>
    <phoneticPr fontId="1"/>
  </si>
  <si>
    <t>事務の名称</t>
    <rPh sb="0" eb="2">
      <t>ジム</t>
    </rPh>
    <rPh sb="3" eb="5">
      <t>メイショウ</t>
    </rPh>
    <phoneticPr fontId="1"/>
  </si>
  <si>
    <t>委託
件数</t>
    <rPh sb="0" eb="2">
      <t>イタク</t>
    </rPh>
    <rPh sb="3" eb="4">
      <t>ケン</t>
    </rPh>
    <rPh sb="4" eb="5">
      <t>スウ</t>
    </rPh>
    <phoneticPr fontId="1"/>
  </si>
  <si>
    <t>備　　　考</t>
    <rPh sb="0" eb="1">
      <t>ビ</t>
    </rPh>
    <rPh sb="4" eb="5">
      <t>コウ</t>
    </rPh>
    <phoneticPr fontId="1"/>
  </si>
  <si>
    <t>１　都道府県相互間</t>
    <rPh sb="2" eb="6">
      <t>トドウフケン</t>
    </rPh>
    <rPh sb="6" eb="9">
      <t>ソウゴカン</t>
    </rPh>
    <phoneticPr fontId="1"/>
  </si>
  <si>
    <t>農業用水に関する事務</t>
    <rPh sb="0" eb="2">
      <t>ノウギョウ</t>
    </rPh>
    <rPh sb="2" eb="4">
      <t>ヨウスイ</t>
    </rPh>
    <rPh sb="5" eb="6">
      <t>カン</t>
    </rPh>
    <rPh sb="8" eb="10">
      <t>ジム</t>
    </rPh>
    <phoneticPr fontId="1"/>
  </si>
  <si>
    <t>栃木県【群馬県】</t>
    <rPh sb="0" eb="3">
      <t>トチギケン</t>
    </rPh>
    <rPh sb="4" eb="7">
      <t>グンマケン</t>
    </rPh>
    <phoneticPr fontId="1"/>
  </si>
  <si>
    <t>職員研修に関する事務</t>
    <phoneticPr fontId="1"/>
  </si>
  <si>
    <t>境港管理組合【鳥取県】</t>
    <rPh sb="0" eb="2">
      <t>サカイミナト</t>
    </rPh>
    <rPh sb="2" eb="4">
      <t>カンリ</t>
    </rPh>
    <rPh sb="4" eb="6">
      <t>クミアイ</t>
    </rPh>
    <rPh sb="7" eb="10">
      <t>トットリケン</t>
    </rPh>
    <phoneticPr fontId="1"/>
  </si>
  <si>
    <t>公務災害に関する事務</t>
    <rPh sb="0" eb="2">
      <t>コウム</t>
    </rPh>
    <rPh sb="2" eb="4">
      <t>サイガイ</t>
    </rPh>
    <rPh sb="5" eb="6">
      <t>カン</t>
    </rPh>
    <rPh sb="8" eb="10">
      <t>ジム</t>
    </rPh>
    <phoneticPr fontId="1"/>
  </si>
  <si>
    <t>愛知県競馬組合【愛知県】、四日市港管理組合【三重県】</t>
    <rPh sb="8" eb="11">
      <t>アイチケン</t>
    </rPh>
    <rPh sb="22" eb="25">
      <t>ミエケン</t>
    </rPh>
    <phoneticPr fontId="1"/>
  </si>
  <si>
    <t>公平委員会に関する事務</t>
    <rPh sb="6" eb="7">
      <t>カン</t>
    </rPh>
    <rPh sb="9" eb="11">
      <t>ジム</t>
    </rPh>
    <phoneticPr fontId="1"/>
  </si>
  <si>
    <t>石狩湾新港管理組合【北海道】、北海道市町村総合事務組合【北海道】、北海道市町村職員退職手当組合【北海道】、岩手県競馬組合【岩手県】、山形県市町村職員退職手当組合【山形県】、彩の国さいたま人づくり広域連合【埼玉県】、埼玉県浦和競馬組合【埼玉県】、岐阜県市町村職員退職手当組合【岐阜県】、岐阜県地方競馬組合【岐阜県】、静岡地方税滞納整理機構【静岡県】、名古屋港管理組合【愛知県】、愛知県競馬組合【愛知県】、四日市港管理組合【三重県】、京都地方税機構【京都府】、関西広域連合【奈良県】、兵庫県競馬組合【兵庫県】、境港管理組合【鳥取県】、隠岐広域連合【島根県】、高知県競馬組合【高知県】、高知県・高知市病院企業団【高知県】、佐賀県競馬組合【佐賀県】、有明海自動車航送船組合【長崎県】、沖縄県離島医療組合【沖縄県】、那覇港管理組合【沖縄県】</t>
    <rPh sb="0" eb="2">
      <t>イシカリ</t>
    </rPh>
    <rPh sb="2" eb="3">
      <t>ワン</t>
    </rPh>
    <rPh sb="3" eb="4">
      <t>シン</t>
    </rPh>
    <rPh sb="4" eb="5">
      <t>ミナト</t>
    </rPh>
    <rPh sb="5" eb="7">
      <t>カンリ</t>
    </rPh>
    <rPh sb="7" eb="9">
      <t>クミアイ</t>
    </rPh>
    <rPh sb="10" eb="13">
      <t>ホッカイドウ</t>
    </rPh>
    <rPh sb="28" eb="31">
      <t>ホッカイドウ</t>
    </rPh>
    <rPh sb="48" eb="51">
      <t>ホッカイドウ</t>
    </rPh>
    <rPh sb="53" eb="56">
      <t>イワテケン</t>
    </rPh>
    <rPh sb="56" eb="58">
      <t>ケイバ</t>
    </rPh>
    <rPh sb="58" eb="60">
      <t>クミアイ</t>
    </rPh>
    <rPh sb="61" eb="64">
      <t>イワテケン</t>
    </rPh>
    <rPh sb="81" eb="84">
      <t>ヤマガタケン</t>
    </rPh>
    <rPh sb="86" eb="87">
      <t>イロド</t>
    </rPh>
    <rPh sb="88" eb="89">
      <t>クニ</t>
    </rPh>
    <rPh sb="93" eb="94">
      <t>ヒト</t>
    </rPh>
    <rPh sb="97" eb="99">
      <t>コウイキ</t>
    </rPh>
    <rPh sb="99" eb="101">
      <t>レンゴウ</t>
    </rPh>
    <rPh sb="102" eb="105">
      <t>サイタマケン</t>
    </rPh>
    <rPh sb="107" eb="110">
      <t>サイタマケン</t>
    </rPh>
    <rPh sb="110" eb="112">
      <t>ウラワ</t>
    </rPh>
    <rPh sb="112" eb="114">
      <t>ケイバ</t>
    </rPh>
    <rPh sb="114" eb="116">
      <t>クミアイ</t>
    </rPh>
    <rPh sb="117" eb="120">
      <t>サイタマケン</t>
    </rPh>
    <rPh sb="137" eb="140">
      <t>ギフケン</t>
    </rPh>
    <rPh sb="152" eb="155">
      <t>ギフケン</t>
    </rPh>
    <rPh sb="157" eb="159">
      <t>シズオカ</t>
    </rPh>
    <rPh sb="159" eb="161">
      <t>チホウ</t>
    </rPh>
    <rPh sb="161" eb="162">
      <t>ゼイ</t>
    </rPh>
    <rPh sb="162" eb="164">
      <t>タイノウ</t>
    </rPh>
    <rPh sb="164" eb="166">
      <t>セイリ</t>
    </rPh>
    <rPh sb="166" eb="168">
      <t>キコウ</t>
    </rPh>
    <rPh sb="169" eb="171">
      <t>シズオカ</t>
    </rPh>
    <rPh sb="171" eb="172">
      <t>ケン</t>
    </rPh>
    <rPh sb="183" eb="186">
      <t>アイチケン</t>
    </rPh>
    <rPh sb="196" eb="199">
      <t>アイチケン</t>
    </rPh>
    <rPh sb="210" eb="213">
      <t>ミエケン</t>
    </rPh>
    <rPh sb="215" eb="217">
      <t>キョウト</t>
    </rPh>
    <rPh sb="217" eb="220">
      <t>チホウゼイ</t>
    </rPh>
    <rPh sb="220" eb="222">
      <t>キコウ</t>
    </rPh>
    <rPh sb="223" eb="226">
      <t>キョウトフ</t>
    </rPh>
    <rPh sb="228" eb="230">
      <t>カンサイ</t>
    </rPh>
    <rPh sb="230" eb="232">
      <t>コウイキ</t>
    </rPh>
    <rPh sb="232" eb="234">
      <t>レンゴウ</t>
    </rPh>
    <rPh sb="240" eb="243">
      <t>ヒョウゴケン</t>
    </rPh>
    <rPh sb="243" eb="245">
      <t>ケイバ</t>
    </rPh>
    <rPh sb="245" eb="247">
      <t>クミアイ</t>
    </rPh>
    <rPh sb="248" eb="251">
      <t>ヒョウゴケン</t>
    </rPh>
    <rPh sb="253" eb="254">
      <t>サカイ</t>
    </rPh>
    <rPh sb="254" eb="255">
      <t>ミナト</t>
    </rPh>
    <rPh sb="255" eb="257">
      <t>カンリ</t>
    </rPh>
    <rPh sb="257" eb="259">
      <t>クミアイ</t>
    </rPh>
    <rPh sb="260" eb="263">
      <t>トットリケン</t>
    </rPh>
    <rPh sb="265" eb="267">
      <t>オキ</t>
    </rPh>
    <rPh sb="267" eb="269">
      <t>コウイキ</t>
    </rPh>
    <rPh sb="269" eb="271">
      <t>レンゴウ</t>
    </rPh>
    <rPh sb="272" eb="275">
      <t>シマネケン</t>
    </rPh>
    <rPh sb="277" eb="280">
      <t>コウチケン</t>
    </rPh>
    <rPh sb="280" eb="282">
      <t>ケイバ</t>
    </rPh>
    <rPh sb="282" eb="284">
      <t>クミアイ</t>
    </rPh>
    <rPh sb="285" eb="288">
      <t>コウチケン</t>
    </rPh>
    <rPh sb="290" eb="292">
      <t>コウチ</t>
    </rPh>
    <rPh sb="292" eb="293">
      <t>ケン</t>
    </rPh>
    <rPh sb="294" eb="297">
      <t>コウチシ</t>
    </rPh>
    <rPh sb="297" eb="299">
      <t>ビョウイン</t>
    </rPh>
    <rPh sb="299" eb="302">
      <t>キギョウダン</t>
    </rPh>
    <rPh sb="303" eb="306">
      <t>コウチケン</t>
    </rPh>
    <rPh sb="308" eb="311">
      <t>サガケン</t>
    </rPh>
    <rPh sb="311" eb="313">
      <t>ケイバ</t>
    </rPh>
    <rPh sb="313" eb="315">
      <t>クミアイ</t>
    </rPh>
    <rPh sb="316" eb="319">
      <t>サガケン</t>
    </rPh>
    <rPh sb="348" eb="351">
      <t>オキナワケン</t>
    </rPh>
    <rPh sb="361" eb="364">
      <t>オキナワケン</t>
    </rPh>
    <phoneticPr fontId="1"/>
  </si>
  <si>
    <t>神奈川県内広域水道企業団【神奈川県】、神奈川県川崎競馬組合【神奈川県】、佐賀県競馬組合【佐賀県】</t>
    <rPh sb="13" eb="17">
      <t>カナガワケン</t>
    </rPh>
    <rPh sb="30" eb="34">
      <t>カナガワケン</t>
    </rPh>
    <phoneticPr fontId="1"/>
  </si>
  <si>
    <t>建設工事検査に関する事務</t>
    <rPh sb="0" eb="2">
      <t>ケンセツ</t>
    </rPh>
    <rPh sb="2" eb="4">
      <t>コウジ</t>
    </rPh>
    <rPh sb="4" eb="6">
      <t>ケンサ</t>
    </rPh>
    <rPh sb="7" eb="8">
      <t>カン</t>
    </rPh>
    <rPh sb="10" eb="12">
      <t>ジム</t>
    </rPh>
    <phoneticPr fontId="1"/>
  </si>
  <si>
    <t>２　市町村が都道府県に委託</t>
    <rPh sb="2" eb="5">
      <t>シチョウソン</t>
    </rPh>
    <rPh sb="6" eb="10">
      <t>トドウフケン</t>
    </rPh>
    <rPh sb="11" eb="13">
      <t>イタク</t>
    </rPh>
    <phoneticPr fontId="1"/>
  </si>
  <si>
    <t>①数都道府県にわたるもの</t>
  </si>
  <si>
    <t>１組合【和歌山県】</t>
    <rPh sb="4" eb="8">
      <t>ワカヤマケン</t>
    </rPh>
    <phoneticPr fontId="1"/>
  </si>
  <si>
    <t>競艇に関する事務</t>
    <phoneticPr fontId="1"/>
  </si>
  <si>
    <t>１８市１町１０組合【滋賀県】</t>
    <rPh sb="2" eb="3">
      <t>シ</t>
    </rPh>
    <rPh sb="4" eb="5">
      <t>チョウ</t>
    </rPh>
    <rPh sb="7" eb="9">
      <t>クミアイ</t>
    </rPh>
    <rPh sb="10" eb="13">
      <t>シガケン</t>
    </rPh>
    <phoneticPr fontId="1"/>
  </si>
  <si>
    <t>②都道府県内のもの</t>
    <phoneticPr fontId="1"/>
  </si>
  <si>
    <t>歴史文化博物館の事務</t>
    <rPh sb="0" eb="7">
      <t>レキハク</t>
    </rPh>
    <rPh sb="8" eb="10">
      <t>ジム</t>
    </rPh>
    <phoneticPr fontId="1"/>
  </si>
  <si>
    <t>長崎県（１県）</t>
    <rPh sb="0" eb="2">
      <t>ナガサキ</t>
    </rPh>
    <rPh sb="2" eb="3">
      <t>ケン</t>
    </rPh>
    <rPh sb="5" eb="6">
      <t>ケン</t>
    </rPh>
    <phoneticPr fontId="1"/>
  </si>
  <si>
    <t>港湾施設に関する事務</t>
    <phoneticPr fontId="1"/>
  </si>
  <si>
    <t>香川県（１県）</t>
    <rPh sb="0" eb="3">
      <t>カガワケン</t>
    </rPh>
    <rPh sb="5" eb="6">
      <t>ケン</t>
    </rPh>
    <phoneticPr fontId="1"/>
  </si>
  <si>
    <t>児童福祉に関する事務</t>
    <rPh sb="2" eb="4">
      <t>フクシ</t>
    </rPh>
    <phoneticPr fontId="1"/>
  </si>
  <si>
    <t>宮城県、埼玉県、千葉県、新潟県、静岡県、大阪府、岡山県、熊本県（８府県）</t>
    <rPh sb="0" eb="3">
      <t>ミヤギケン</t>
    </rPh>
    <rPh sb="4" eb="7">
      <t>サイタマケン</t>
    </rPh>
    <rPh sb="8" eb="11">
      <t>チバケン</t>
    </rPh>
    <rPh sb="12" eb="15">
      <t>ニイガタケン</t>
    </rPh>
    <rPh sb="16" eb="19">
      <t>シズオカケン</t>
    </rPh>
    <rPh sb="20" eb="23">
      <t>オオサカフ</t>
    </rPh>
    <rPh sb="24" eb="27">
      <t>オカヤマケン</t>
    </rPh>
    <rPh sb="28" eb="31">
      <t>クマモトケン</t>
    </rPh>
    <rPh sb="33" eb="35">
      <t>フケン</t>
    </rPh>
    <phoneticPr fontId="1"/>
  </si>
  <si>
    <t>介護区分認定審査に関する事務</t>
    <rPh sb="2" eb="4">
      <t>クブン</t>
    </rPh>
    <rPh sb="9" eb="10">
      <t>カン</t>
    </rPh>
    <rPh sb="12" eb="14">
      <t>ジム</t>
    </rPh>
    <phoneticPr fontId="1"/>
  </si>
  <si>
    <t>京都府（１府）</t>
    <rPh sb="0" eb="3">
      <t>キョウトフ</t>
    </rPh>
    <rPh sb="5" eb="6">
      <t>フ</t>
    </rPh>
    <phoneticPr fontId="1"/>
  </si>
  <si>
    <t>介護保険施設サービスに関する事務</t>
    <rPh sb="0" eb="2">
      <t>カイゴ</t>
    </rPh>
    <rPh sb="2" eb="4">
      <t>ホケン</t>
    </rPh>
    <rPh sb="4" eb="6">
      <t>シセツ</t>
    </rPh>
    <rPh sb="11" eb="12">
      <t>カン</t>
    </rPh>
    <rPh sb="14" eb="16">
      <t>ジム</t>
    </rPh>
    <phoneticPr fontId="29"/>
  </si>
  <si>
    <t>災害弔慰金等支給審査会に関する事務</t>
    <rPh sb="0" eb="2">
      <t>サイガイ</t>
    </rPh>
    <rPh sb="2" eb="5">
      <t>チョウイキン</t>
    </rPh>
    <rPh sb="5" eb="6">
      <t>トウ</t>
    </rPh>
    <rPh sb="6" eb="8">
      <t>シキュウ</t>
    </rPh>
    <rPh sb="8" eb="11">
      <t>シンサカイ</t>
    </rPh>
    <rPh sb="12" eb="13">
      <t>カン</t>
    </rPh>
    <rPh sb="15" eb="17">
      <t>ジム</t>
    </rPh>
    <phoneticPr fontId="1"/>
  </si>
  <si>
    <t>岩手県、宮城県（２県）</t>
    <rPh sb="0" eb="2">
      <t>イワテ</t>
    </rPh>
    <rPh sb="2" eb="3">
      <t>ケン</t>
    </rPh>
    <rPh sb="4" eb="7">
      <t>ミヤギケン</t>
    </rPh>
    <rPh sb="9" eb="10">
      <t>ケン</t>
    </rPh>
    <phoneticPr fontId="1"/>
  </si>
  <si>
    <t>上水道に関する事務</t>
    <rPh sb="4" eb="5">
      <t>カン</t>
    </rPh>
    <rPh sb="7" eb="9">
      <t>ジム</t>
    </rPh>
    <phoneticPr fontId="1"/>
  </si>
  <si>
    <t>東京都、広島県（２都県）</t>
    <rPh sb="0" eb="3">
      <t>トウキョウト</t>
    </rPh>
    <rPh sb="4" eb="7">
      <t>ヒロシマケン</t>
    </rPh>
    <rPh sb="9" eb="10">
      <t>ト</t>
    </rPh>
    <rPh sb="10" eb="11">
      <t>ケン</t>
    </rPh>
    <phoneticPr fontId="1"/>
  </si>
  <si>
    <t>下水道に関する事務</t>
    <rPh sb="0" eb="3">
      <t>ゲスイドウ</t>
    </rPh>
    <rPh sb="4" eb="5">
      <t>カン</t>
    </rPh>
    <rPh sb="7" eb="9">
      <t>ジム</t>
    </rPh>
    <phoneticPr fontId="1"/>
  </si>
  <si>
    <t>秋田県、福島県、茨城県、栃木県、埼玉県、千葉県、東京都、神奈川県、新潟県、富山県、愛知県、滋賀県、大阪府、兵庫県、広島県（１５都府県）</t>
    <rPh sb="0" eb="3">
      <t>アキタケン</t>
    </rPh>
    <rPh sb="4" eb="7">
      <t>フクシマケン</t>
    </rPh>
    <rPh sb="8" eb="11">
      <t>イバラギケン</t>
    </rPh>
    <rPh sb="12" eb="15">
      <t>トチギケン</t>
    </rPh>
    <rPh sb="16" eb="19">
      <t>サイタマケン</t>
    </rPh>
    <rPh sb="20" eb="23">
      <t>チバケン</t>
    </rPh>
    <rPh sb="24" eb="27">
      <t>トウキョウト</t>
    </rPh>
    <rPh sb="28" eb="32">
      <t>カナガワケン</t>
    </rPh>
    <rPh sb="33" eb="35">
      <t>ニイガタ</t>
    </rPh>
    <rPh sb="35" eb="36">
      <t>ケン</t>
    </rPh>
    <rPh sb="37" eb="40">
      <t>トヤマケン</t>
    </rPh>
    <rPh sb="41" eb="44">
      <t>アイチケン</t>
    </rPh>
    <rPh sb="45" eb="47">
      <t>シガ</t>
    </rPh>
    <rPh sb="47" eb="48">
      <t>ケン</t>
    </rPh>
    <rPh sb="49" eb="52">
      <t>オオサカフ</t>
    </rPh>
    <rPh sb="53" eb="56">
      <t>ヒョウゴケン</t>
    </rPh>
    <rPh sb="57" eb="60">
      <t>ヒロシマケン</t>
    </rPh>
    <rPh sb="63" eb="64">
      <t>ト</t>
    </rPh>
    <rPh sb="64" eb="65">
      <t>フ</t>
    </rPh>
    <rPh sb="65" eb="66">
      <t>ケン</t>
    </rPh>
    <phoneticPr fontId="1"/>
  </si>
  <si>
    <t>し尿処理に関する事務</t>
    <rPh sb="1" eb="2">
      <t>ニョウ</t>
    </rPh>
    <rPh sb="2" eb="4">
      <t>ショリ</t>
    </rPh>
    <rPh sb="5" eb="6">
      <t>カン</t>
    </rPh>
    <rPh sb="8" eb="10">
      <t>ジム</t>
    </rPh>
    <phoneticPr fontId="1"/>
  </si>
  <si>
    <t>滋賀県（１県）</t>
    <rPh sb="0" eb="3">
      <t>シガケン</t>
    </rPh>
    <rPh sb="5" eb="6">
      <t>ケン</t>
    </rPh>
    <phoneticPr fontId="1"/>
  </si>
  <si>
    <t>教育に関する事務</t>
    <rPh sb="0" eb="2">
      <t>キョウイク</t>
    </rPh>
    <rPh sb="3" eb="4">
      <t>カン</t>
    </rPh>
    <rPh sb="6" eb="8">
      <t>ジム</t>
    </rPh>
    <phoneticPr fontId="1"/>
  </si>
  <si>
    <t>長野県、徳島県（２県）</t>
    <rPh sb="0" eb="3">
      <t>ナガノケン</t>
    </rPh>
    <rPh sb="4" eb="7">
      <t>トクシマケン</t>
    </rPh>
    <rPh sb="9" eb="10">
      <t>ケン</t>
    </rPh>
    <phoneticPr fontId="1"/>
  </si>
  <si>
    <t>区画整理に関する業務</t>
    <rPh sb="0" eb="2">
      <t>クカク</t>
    </rPh>
    <rPh sb="2" eb="4">
      <t>セイリ</t>
    </rPh>
    <rPh sb="5" eb="6">
      <t>カン</t>
    </rPh>
    <phoneticPr fontId="1"/>
  </si>
  <si>
    <t>長崎県（１県）</t>
    <phoneticPr fontId="1"/>
  </si>
  <si>
    <t>消防、救急に関する事務</t>
    <rPh sb="3" eb="5">
      <t>キュウキュウ</t>
    </rPh>
    <rPh sb="6" eb="7">
      <t>カン</t>
    </rPh>
    <phoneticPr fontId="1"/>
  </si>
  <si>
    <t>千葉県、東京都（２都県）</t>
    <rPh sb="4" eb="7">
      <t>トウキョウト</t>
    </rPh>
    <rPh sb="9" eb="11">
      <t>トケン</t>
    </rPh>
    <phoneticPr fontId="1"/>
  </si>
  <si>
    <t>職員研修に関する事務</t>
  </si>
  <si>
    <t>福井県、鳥取県、島根県（３県）</t>
    <rPh sb="0" eb="3">
      <t>フクイケン</t>
    </rPh>
    <rPh sb="4" eb="7">
      <t>トットリケン</t>
    </rPh>
    <rPh sb="8" eb="11">
      <t>シマネケン</t>
    </rPh>
    <rPh sb="13" eb="14">
      <t>ケン</t>
    </rPh>
    <phoneticPr fontId="1"/>
  </si>
  <si>
    <t>公務災害に関する事務</t>
    <rPh sb="5" eb="6">
      <t>カン</t>
    </rPh>
    <rPh sb="8" eb="10">
      <t>ジム</t>
    </rPh>
    <phoneticPr fontId="1"/>
  </si>
  <si>
    <t>富山県、長野県、愛知県、三重県（４県）</t>
    <rPh sb="0" eb="3">
      <t>トヤマケン</t>
    </rPh>
    <rPh sb="4" eb="7">
      <t>ナガノケン</t>
    </rPh>
    <rPh sb="8" eb="11">
      <t>アイチケン</t>
    </rPh>
    <rPh sb="12" eb="15">
      <t>ミエケン</t>
    </rPh>
    <rPh sb="17" eb="18">
      <t>ケン</t>
    </rPh>
    <phoneticPr fontId="1"/>
  </si>
  <si>
    <t>公平委員会に関する事務</t>
    <phoneticPr fontId="1"/>
  </si>
  <si>
    <t>北海道、青森県、岩手県、宮城県、秋田県、山形県、福島県、栃木県、神奈川県、福井県、岐阜県、静岡県、愛知県、滋賀県、奈良県、和歌山県、鳥取県、島根県、岡山県、広島県、徳島県、香川県、愛媛県、高知県、福岡県、佐賀県、長崎県、熊本県、大分県、鹿児島県、沖縄県（３１道県）</t>
    <rPh sb="0" eb="3">
      <t>ホッカイドウ</t>
    </rPh>
    <rPh sb="4" eb="7">
      <t>アオモリケン</t>
    </rPh>
    <rPh sb="8" eb="11">
      <t>イワテケン</t>
    </rPh>
    <rPh sb="12" eb="15">
      <t>ミヤギケン</t>
    </rPh>
    <rPh sb="16" eb="19">
      <t>アキタケン</t>
    </rPh>
    <rPh sb="20" eb="23">
      <t>ヤマガタケン</t>
    </rPh>
    <rPh sb="24" eb="27">
      <t>フクシマケン</t>
    </rPh>
    <rPh sb="28" eb="31">
      <t>トチギケン</t>
    </rPh>
    <rPh sb="32" eb="36">
      <t>カナガワケン</t>
    </rPh>
    <rPh sb="37" eb="40">
      <t>フクイケン</t>
    </rPh>
    <rPh sb="41" eb="44">
      <t>ギフケン</t>
    </rPh>
    <rPh sb="45" eb="48">
      <t>シズオカケン</t>
    </rPh>
    <rPh sb="49" eb="52">
      <t>アイチケン</t>
    </rPh>
    <rPh sb="53" eb="56">
      <t>シガケン</t>
    </rPh>
    <rPh sb="57" eb="60">
      <t>ナラケン</t>
    </rPh>
    <rPh sb="61" eb="65">
      <t>ワカヤマケン</t>
    </rPh>
    <rPh sb="66" eb="69">
      <t>トットリケン</t>
    </rPh>
    <rPh sb="70" eb="73">
      <t>シマネケン</t>
    </rPh>
    <rPh sb="74" eb="77">
      <t>オカヤマケン</t>
    </rPh>
    <rPh sb="78" eb="81">
      <t>ヒロシマケン</t>
    </rPh>
    <rPh sb="82" eb="85">
      <t>トクシマケン</t>
    </rPh>
    <rPh sb="86" eb="89">
      <t>カガワケン</t>
    </rPh>
    <rPh sb="90" eb="93">
      <t>エヒメケン</t>
    </rPh>
    <rPh sb="94" eb="97">
      <t>コウチケン</t>
    </rPh>
    <rPh sb="98" eb="101">
      <t>フクオカケン</t>
    </rPh>
    <rPh sb="102" eb="105">
      <t>サガケン</t>
    </rPh>
    <rPh sb="106" eb="109">
      <t>ナガサキケン</t>
    </rPh>
    <rPh sb="110" eb="113">
      <t>クマモトケン</t>
    </rPh>
    <rPh sb="114" eb="117">
      <t>オオイタケン</t>
    </rPh>
    <rPh sb="118" eb="122">
      <t>カゴシマケン</t>
    </rPh>
    <rPh sb="123" eb="125">
      <t>オキナワ</t>
    </rPh>
    <rPh sb="125" eb="126">
      <t>ケン</t>
    </rPh>
    <rPh sb="129" eb="131">
      <t>ドウケン</t>
    </rPh>
    <phoneticPr fontId="1"/>
  </si>
  <si>
    <t>情報基盤整備に関する事務</t>
    <rPh sb="0" eb="2">
      <t>ジョウホウ</t>
    </rPh>
    <rPh sb="2" eb="4">
      <t>キバン</t>
    </rPh>
    <rPh sb="4" eb="6">
      <t>セイビ</t>
    </rPh>
    <rPh sb="7" eb="8">
      <t>カン</t>
    </rPh>
    <rPh sb="10" eb="12">
      <t>ジム</t>
    </rPh>
    <phoneticPr fontId="1"/>
  </si>
  <si>
    <t>鳥取県（１県）</t>
    <rPh sb="0" eb="3">
      <t>トットリケン</t>
    </rPh>
    <rPh sb="5" eb="6">
      <t>ケン</t>
    </rPh>
    <phoneticPr fontId="1"/>
  </si>
  <si>
    <t>行政不服審査法上の附属機関に関する事務</t>
    <phoneticPr fontId="29"/>
  </si>
  <si>
    <t>３　都道府県が市町村に委託</t>
    <rPh sb="2" eb="6">
      <t>トドウフケン</t>
    </rPh>
    <rPh sb="7" eb="10">
      <t>シチョウソン</t>
    </rPh>
    <rPh sb="11" eb="13">
      <t>イタク</t>
    </rPh>
    <phoneticPr fontId="1"/>
  </si>
  <si>
    <t>工業用水に関する事務</t>
    <rPh sb="0" eb="2">
      <t>コウギョウ</t>
    </rPh>
    <rPh sb="2" eb="4">
      <t>ヨウスイ</t>
    </rPh>
    <rPh sb="5" eb="6">
      <t>カン</t>
    </rPh>
    <rPh sb="8" eb="10">
      <t>ジム</t>
    </rPh>
    <phoneticPr fontId="1"/>
  </si>
  <si>
    <t>岩手県【１組合】</t>
    <rPh sb="0" eb="3">
      <t>イワテケン</t>
    </rPh>
    <rPh sb="5" eb="7">
      <t>クミアイ</t>
    </rPh>
    <phoneticPr fontId="1"/>
  </si>
  <si>
    <t>滋賀県【１８市１町９組合】</t>
    <rPh sb="0" eb="3">
      <t>シガケン</t>
    </rPh>
    <rPh sb="8" eb="9">
      <t>チョウ</t>
    </rPh>
    <phoneticPr fontId="1"/>
  </si>
  <si>
    <t>住宅に関する事務</t>
    <rPh sb="0" eb="2">
      <t>ジュウタク</t>
    </rPh>
    <rPh sb="3" eb="4">
      <t>カン</t>
    </rPh>
    <rPh sb="6" eb="8">
      <t>ジム</t>
    </rPh>
    <phoneticPr fontId="1"/>
  </si>
  <si>
    <t>和歌山県（１県）</t>
    <rPh sb="0" eb="4">
      <t>ワカヤマケン</t>
    </rPh>
    <rPh sb="6" eb="7">
      <t>ケン</t>
    </rPh>
    <phoneticPr fontId="1"/>
  </si>
  <si>
    <t>新潟県（１県）</t>
    <rPh sb="0" eb="3">
      <t>ニイガタケン</t>
    </rPh>
    <phoneticPr fontId="1"/>
  </si>
  <si>
    <t>公共施設等の管理・運営に関する事務</t>
    <rPh sb="0" eb="2">
      <t>コウキョウ</t>
    </rPh>
    <rPh sb="2" eb="4">
      <t>シセツ</t>
    </rPh>
    <rPh sb="4" eb="5">
      <t>トウ</t>
    </rPh>
    <rPh sb="6" eb="8">
      <t>カンリ</t>
    </rPh>
    <rPh sb="9" eb="11">
      <t>ウンエイ</t>
    </rPh>
    <rPh sb="12" eb="13">
      <t>カン</t>
    </rPh>
    <rPh sb="15" eb="17">
      <t>ジム</t>
    </rPh>
    <phoneticPr fontId="1"/>
  </si>
  <si>
    <t>福島県、新潟県、和歌山県、広島県、福岡県、長崎県（６県）</t>
    <rPh sb="0" eb="3">
      <t>フクシマケン</t>
    </rPh>
    <rPh sb="4" eb="7">
      <t>ニイガタケン</t>
    </rPh>
    <rPh sb="8" eb="12">
      <t>ワカヤマケン</t>
    </rPh>
    <rPh sb="13" eb="15">
      <t>ヒロシマ</t>
    </rPh>
    <rPh sb="15" eb="16">
      <t>ケン</t>
    </rPh>
    <rPh sb="17" eb="20">
      <t>フクオカケン</t>
    </rPh>
    <rPh sb="21" eb="24">
      <t>ナガサキケン</t>
    </rPh>
    <rPh sb="26" eb="27">
      <t>ケン</t>
    </rPh>
    <phoneticPr fontId="1"/>
  </si>
  <si>
    <t>空港・港湾施設等に関する事務</t>
    <rPh sb="0" eb="2">
      <t>クウコウ</t>
    </rPh>
    <rPh sb="3" eb="5">
      <t>コウワン</t>
    </rPh>
    <rPh sb="5" eb="7">
      <t>シセツ</t>
    </rPh>
    <rPh sb="7" eb="8">
      <t>トウ</t>
    </rPh>
    <rPh sb="9" eb="10">
      <t>カン</t>
    </rPh>
    <rPh sb="12" eb="14">
      <t>ジム</t>
    </rPh>
    <phoneticPr fontId="1"/>
  </si>
  <si>
    <t>福島県、広島県、鹿児島県、沖縄県（４県）</t>
    <rPh sb="0" eb="2">
      <t>フクシマ</t>
    </rPh>
    <rPh sb="4" eb="7">
      <t>ヒロシマケン</t>
    </rPh>
    <rPh sb="8" eb="12">
      <t>カゴシマケン</t>
    </rPh>
    <rPh sb="13" eb="16">
      <t>オキナワケン</t>
    </rPh>
    <rPh sb="18" eb="19">
      <t>ケン</t>
    </rPh>
    <phoneticPr fontId="1"/>
  </si>
  <si>
    <t>海岸保全施設に関する事務</t>
    <phoneticPr fontId="1"/>
  </si>
  <si>
    <t>北海道、広島県（２道県）</t>
    <rPh sb="0" eb="3">
      <t>ホッカイドウ</t>
    </rPh>
    <rPh sb="4" eb="7">
      <t>ヒロシマケン</t>
    </rPh>
    <rPh sb="9" eb="10">
      <t>ドウ</t>
    </rPh>
    <rPh sb="10" eb="11">
      <t>ケン</t>
    </rPh>
    <phoneticPr fontId="1"/>
  </si>
  <si>
    <t>生活保護に関する事務</t>
    <rPh sb="0" eb="2">
      <t>セイカツ</t>
    </rPh>
    <rPh sb="2" eb="4">
      <t>ホゴ</t>
    </rPh>
    <rPh sb="5" eb="6">
      <t>カン</t>
    </rPh>
    <rPh sb="8" eb="10">
      <t>ジム</t>
    </rPh>
    <phoneticPr fontId="1"/>
  </si>
  <si>
    <t>山口県（１県）</t>
    <rPh sb="0" eb="3">
      <t>ヤマグチケン</t>
    </rPh>
    <phoneticPr fontId="1"/>
  </si>
  <si>
    <t>児童福祉に関する事務</t>
    <rPh sb="0" eb="2">
      <t>ジドウ</t>
    </rPh>
    <rPh sb="2" eb="4">
      <t>フクシ</t>
    </rPh>
    <rPh sb="5" eb="6">
      <t>カン</t>
    </rPh>
    <rPh sb="8" eb="10">
      <t>ジム</t>
    </rPh>
    <phoneticPr fontId="1"/>
  </si>
  <si>
    <t>新潟県、広島県（２県）</t>
    <rPh sb="0" eb="3">
      <t>ニイガタケン</t>
    </rPh>
    <rPh sb="4" eb="6">
      <t>ヒロシマ</t>
    </rPh>
    <rPh sb="6" eb="7">
      <t>ケン</t>
    </rPh>
    <phoneticPr fontId="1"/>
  </si>
  <si>
    <t>保健所業務等に関する事務</t>
    <phoneticPr fontId="1"/>
  </si>
  <si>
    <t>神奈川県、鳥取県（２県）</t>
    <rPh sb="0" eb="3">
      <t>カナガワ</t>
    </rPh>
    <rPh sb="3" eb="4">
      <t>ケン</t>
    </rPh>
    <rPh sb="5" eb="8">
      <t>トットリケン</t>
    </rPh>
    <rPh sb="10" eb="11">
      <t>ケン</t>
    </rPh>
    <phoneticPr fontId="1"/>
  </si>
  <si>
    <t>上水道等に関する事務</t>
    <rPh sb="3" eb="4">
      <t>トウ</t>
    </rPh>
    <rPh sb="5" eb="6">
      <t>カン</t>
    </rPh>
    <rPh sb="8" eb="10">
      <t>ジム</t>
    </rPh>
    <phoneticPr fontId="1"/>
  </si>
  <si>
    <t>広島県（１県）</t>
    <rPh sb="0" eb="3">
      <t>ヒロシマケン</t>
    </rPh>
    <phoneticPr fontId="1"/>
  </si>
  <si>
    <t>宮城県、新潟県、和歌山県、高知県、福岡県、熊本県（６県）</t>
    <rPh sb="0" eb="2">
      <t>ミヤギ</t>
    </rPh>
    <rPh sb="2" eb="3">
      <t>ケン</t>
    </rPh>
    <rPh sb="4" eb="7">
      <t>ニイガタケン</t>
    </rPh>
    <rPh sb="8" eb="12">
      <t>ワカヤマケン</t>
    </rPh>
    <rPh sb="13" eb="16">
      <t>コウチケン</t>
    </rPh>
    <rPh sb="17" eb="20">
      <t>フクオカケン</t>
    </rPh>
    <rPh sb="21" eb="24">
      <t>クマモトケン</t>
    </rPh>
    <rPh sb="26" eb="27">
      <t>ケン</t>
    </rPh>
    <phoneticPr fontId="1"/>
  </si>
  <si>
    <t>街路に関する事務</t>
    <rPh sb="0" eb="2">
      <t>ガイロ</t>
    </rPh>
    <rPh sb="3" eb="4">
      <t>カン</t>
    </rPh>
    <rPh sb="6" eb="8">
      <t>ジム</t>
    </rPh>
    <phoneticPr fontId="29"/>
  </si>
  <si>
    <t>広島県（１県）</t>
    <rPh sb="0" eb="3">
      <t>ヒロシマケン</t>
    </rPh>
    <rPh sb="5" eb="6">
      <t>ケン</t>
    </rPh>
    <phoneticPr fontId="29"/>
  </si>
  <si>
    <t>退職手当に関する事務</t>
    <rPh sb="0" eb="2">
      <t>タイショク</t>
    </rPh>
    <rPh sb="2" eb="4">
      <t>テアテ</t>
    </rPh>
    <rPh sb="5" eb="6">
      <t>カン</t>
    </rPh>
    <rPh sb="8" eb="10">
      <t>ジム</t>
    </rPh>
    <phoneticPr fontId="1"/>
  </si>
  <si>
    <t>島根県（１県）</t>
    <rPh sb="0" eb="3">
      <t>シマネケン</t>
    </rPh>
    <rPh sb="5" eb="6">
      <t>ケン</t>
    </rPh>
    <phoneticPr fontId="1"/>
  </si>
  <si>
    <t>山形県、島根県（２県）</t>
    <rPh sb="0" eb="3">
      <t>ヤマガタケン</t>
    </rPh>
    <rPh sb="4" eb="6">
      <t>シマネ</t>
    </rPh>
    <rPh sb="6" eb="7">
      <t>ケン</t>
    </rPh>
    <rPh sb="9" eb="10">
      <t>ケン</t>
    </rPh>
    <phoneticPr fontId="1"/>
  </si>
  <si>
    <t>群馬県（１県）</t>
    <rPh sb="0" eb="3">
      <t>グンマケン</t>
    </rPh>
    <rPh sb="5" eb="6">
      <t>ケン</t>
    </rPh>
    <phoneticPr fontId="1"/>
  </si>
  <si>
    <t>県民の森の管理・運営に関する事務</t>
    <rPh sb="0" eb="2">
      <t>ケンミン</t>
    </rPh>
    <rPh sb="3" eb="4">
      <t>モリ</t>
    </rPh>
    <rPh sb="5" eb="7">
      <t>カンリ</t>
    </rPh>
    <rPh sb="8" eb="10">
      <t>ウンエイ</t>
    </rPh>
    <rPh sb="11" eb="12">
      <t>カン</t>
    </rPh>
    <rPh sb="14" eb="16">
      <t>ジム</t>
    </rPh>
    <phoneticPr fontId="1"/>
  </si>
  <si>
    <t>４　市町村相互間</t>
    <rPh sb="2" eb="5">
      <t>シチョウソン</t>
    </rPh>
    <rPh sb="5" eb="8">
      <t>ソウゴカン</t>
    </rPh>
    <phoneticPr fontId="1"/>
  </si>
  <si>
    <t>公共サインの設置・管理に関する事務</t>
    <rPh sb="0" eb="2">
      <t>コウキョウ</t>
    </rPh>
    <rPh sb="6" eb="8">
      <t>セッチ</t>
    </rPh>
    <rPh sb="9" eb="11">
      <t>カンリ</t>
    </rPh>
    <rPh sb="12" eb="13">
      <t>カン</t>
    </rPh>
    <rPh sb="15" eb="17">
      <t>ジム</t>
    </rPh>
    <phoneticPr fontId="1"/>
  </si>
  <si>
    <t>岐阜県中津川市【木曽広域連合(長野県）】</t>
    <rPh sb="0" eb="3">
      <t>ギフケン</t>
    </rPh>
    <rPh sb="3" eb="7">
      <t>ナカツガワシ</t>
    </rPh>
    <rPh sb="8" eb="10">
      <t>キソ</t>
    </rPh>
    <rPh sb="10" eb="12">
      <t>コウイキ</t>
    </rPh>
    <rPh sb="12" eb="14">
      <t>レンゴウ</t>
    </rPh>
    <rPh sb="15" eb="18">
      <t>ナガノケン</t>
    </rPh>
    <phoneticPr fontId="1"/>
  </si>
  <si>
    <t>道路除雪に関する事務</t>
    <rPh sb="0" eb="2">
      <t>ドウロ</t>
    </rPh>
    <rPh sb="2" eb="4">
      <t>ジョセツ</t>
    </rPh>
    <rPh sb="5" eb="6">
      <t>カン</t>
    </rPh>
    <rPh sb="8" eb="10">
      <t>ジム</t>
    </rPh>
    <phoneticPr fontId="1"/>
  </si>
  <si>
    <t>岐阜県白川村【富山県南砺市】</t>
    <rPh sb="0" eb="3">
      <t>ギフケン</t>
    </rPh>
    <rPh sb="3" eb="6">
      <t>シラカワムラ</t>
    </rPh>
    <rPh sb="7" eb="10">
      <t>トヤマケン</t>
    </rPh>
    <rPh sb="10" eb="13">
      <t>ナントシ</t>
    </rPh>
    <phoneticPr fontId="1"/>
  </si>
  <si>
    <t>厚生福祉に関する事務</t>
    <rPh sb="0" eb="2">
      <t>コウセイ</t>
    </rPh>
    <rPh sb="2" eb="4">
      <t>フクシ</t>
    </rPh>
    <rPh sb="5" eb="6">
      <t>カン</t>
    </rPh>
    <rPh sb="8" eb="10">
      <t>ジム</t>
    </rPh>
    <phoneticPr fontId="1"/>
  </si>
  <si>
    <t>環境衛生に関する事務</t>
    <rPh sb="0" eb="2">
      <t>カンキョウ</t>
    </rPh>
    <rPh sb="2" eb="4">
      <t>エイセイ</t>
    </rPh>
    <rPh sb="5" eb="6">
      <t>カン</t>
    </rPh>
    <rPh sb="8" eb="10">
      <t>ジム</t>
    </rPh>
    <phoneticPr fontId="1"/>
  </si>
  <si>
    <t>救急・水防に関する事務</t>
    <rPh sb="0" eb="2">
      <t>キュウキュウ</t>
    </rPh>
    <rPh sb="3" eb="5">
      <t>スイボウ</t>
    </rPh>
    <rPh sb="6" eb="7">
      <t>カン</t>
    </rPh>
    <rPh sb="9" eb="11">
      <t>ジム</t>
    </rPh>
    <phoneticPr fontId="1"/>
  </si>
  <si>
    <t>競艇に関する事務</t>
    <rPh sb="0" eb="2">
      <t>キョウテイ</t>
    </rPh>
    <rPh sb="3" eb="4">
      <t>カン</t>
    </rPh>
    <rPh sb="6" eb="8">
      <t>ジム</t>
    </rPh>
    <phoneticPr fontId="1"/>
  </si>
  <si>
    <t>会館・共有財産等の維持・管理に関する事務</t>
    <rPh sb="0" eb="2">
      <t>カイカン</t>
    </rPh>
    <rPh sb="3" eb="5">
      <t>キョウユウ</t>
    </rPh>
    <rPh sb="5" eb="7">
      <t>ザイサン</t>
    </rPh>
    <rPh sb="7" eb="8">
      <t>トウ</t>
    </rPh>
    <rPh sb="9" eb="11">
      <t>イジ</t>
    </rPh>
    <rPh sb="12" eb="14">
      <t>カンリ</t>
    </rPh>
    <rPh sb="15" eb="16">
      <t>カン</t>
    </rPh>
    <rPh sb="18" eb="20">
      <t>ジム</t>
    </rPh>
    <phoneticPr fontId="1"/>
  </si>
  <si>
    <t>石川県加賀市【福井県あわら市】</t>
    <rPh sb="0" eb="3">
      <t>イシカワケン</t>
    </rPh>
    <rPh sb="3" eb="6">
      <t>カガシ</t>
    </rPh>
    <rPh sb="7" eb="10">
      <t>フクイケン</t>
    </rPh>
    <rPh sb="13" eb="14">
      <t>シ</t>
    </rPh>
    <phoneticPr fontId="1"/>
  </si>
  <si>
    <t>住民票写し等の交付に関する事務</t>
    <rPh sb="0" eb="3">
      <t>ジュウミンヒョウ</t>
    </rPh>
    <rPh sb="3" eb="4">
      <t>ウツ</t>
    </rPh>
    <rPh sb="5" eb="6">
      <t>トウ</t>
    </rPh>
    <rPh sb="7" eb="9">
      <t>コウフ</t>
    </rPh>
    <rPh sb="10" eb="11">
      <t>カン</t>
    </rPh>
    <rPh sb="13" eb="15">
      <t>ジム</t>
    </rPh>
    <phoneticPr fontId="1"/>
  </si>
  <si>
    <t>東京都町田市、神奈川県相模原市（相互委託）</t>
    <rPh sb="0" eb="3">
      <t>トウキョウト</t>
    </rPh>
    <rPh sb="3" eb="6">
      <t>マチダシ</t>
    </rPh>
    <rPh sb="7" eb="11">
      <t>カナガワケン</t>
    </rPh>
    <rPh sb="11" eb="15">
      <t>サガミハラシ</t>
    </rPh>
    <rPh sb="16" eb="18">
      <t>ソウゴ</t>
    </rPh>
    <rPh sb="18" eb="20">
      <t>イタク</t>
    </rPh>
    <phoneticPr fontId="1"/>
  </si>
  <si>
    <t>第１次産業振興に関する事務</t>
    <rPh sb="0" eb="1">
      <t>ダイ</t>
    </rPh>
    <rPh sb="2" eb="3">
      <t>ジ</t>
    </rPh>
    <rPh sb="3" eb="5">
      <t>サンギョウ</t>
    </rPh>
    <rPh sb="5" eb="7">
      <t>シンコウ</t>
    </rPh>
    <rPh sb="8" eb="9">
      <t>カン</t>
    </rPh>
    <rPh sb="11" eb="13">
      <t>ジム</t>
    </rPh>
    <phoneticPr fontId="1"/>
  </si>
  <si>
    <t>長野県塩尻市【木曽広域連合】、田原市【設楽町】</t>
    <rPh sb="0" eb="3">
      <t>ナガノケン</t>
    </rPh>
    <rPh sb="3" eb="6">
      <t>シオジリシ</t>
    </rPh>
    <rPh sb="7" eb="9">
      <t>キソ</t>
    </rPh>
    <rPh sb="9" eb="11">
      <t>コウイキ</t>
    </rPh>
    <rPh sb="11" eb="13">
      <t>レンゴウ</t>
    </rPh>
    <rPh sb="15" eb="17">
      <t>タハラ</t>
    </rPh>
    <rPh sb="17" eb="18">
      <t>シ</t>
    </rPh>
    <rPh sb="19" eb="20">
      <t>セツ</t>
    </rPh>
    <rPh sb="20" eb="21">
      <t>ラク</t>
    </rPh>
    <rPh sb="21" eb="22">
      <t>マチ</t>
    </rPh>
    <phoneticPr fontId="1"/>
  </si>
  <si>
    <t>輸送施設に関する事務</t>
    <rPh sb="0" eb="2">
      <t>ユソウ</t>
    </rPh>
    <rPh sb="2" eb="4">
      <t>シセツ</t>
    </rPh>
    <rPh sb="5" eb="6">
      <t>カン</t>
    </rPh>
    <rPh sb="8" eb="10">
      <t>ジム</t>
    </rPh>
    <phoneticPr fontId="1"/>
  </si>
  <si>
    <t>大阪府田尻町【泉佐野市】</t>
    <rPh sb="0" eb="3">
      <t>オオサカフ</t>
    </rPh>
    <rPh sb="3" eb="5">
      <t>タジリ</t>
    </rPh>
    <rPh sb="5" eb="6">
      <t>マチ</t>
    </rPh>
    <rPh sb="7" eb="11">
      <t>イズミサノシ</t>
    </rPh>
    <phoneticPr fontId="1"/>
  </si>
  <si>
    <t>都市計画に関する事務</t>
    <rPh sb="0" eb="2">
      <t>トシ</t>
    </rPh>
    <rPh sb="2" eb="4">
      <t>ケイカク</t>
    </rPh>
    <rPh sb="5" eb="6">
      <t>カン</t>
    </rPh>
    <rPh sb="8" eb="10">
      <t>ジム</t>
    </rPh>
    <phoneticPr fontId="1"/>
  </si>
  <si>
    <t>防災に関する事務</t>
    <rPh sb="0" eb="2">
      <t>ボウサイ</t>
    </rPh>
    <rPh sb="3" eb="4">
      <t>カン</t>
    </rPh>
    <rPh sb="6" eb="8">
      <t>ジム</t>
    </rPh>
    <phoneticPr fontId="1"/>
  </si>
  <si>
    <t>情報公開・個人情報保護に関する事務</t>
    <rPh sb="0" eb="2">
      <t>ジョウホウ</t>
    </rPh>
    <rPh sb="2" eb="4">
      <t>コウカイ</t>
    </rPh>
    <rPh sb="5" eb="7">
      <t>コジン</t>
    </rPh>
    <rPh sb="7" eb="9">
      <t>ジョウホウ</t>
    </rPh>
    <rPh sb="9" eb="11">
      <t>ホゴ</t>
    </rPh>
    <rPh sb="12" eb="13">
      <t>カン</t>
    </rPh>
    <rPh sb="15" eb="17">
      <t>ジム</t>
    </rPh>
    <phoneticPr fontId="1"/>
  </si>
  <si>
    <t>消費生活相談に関する事務</t>
    <rPh sb="0" eb="2">
      <t>ショウヒ</t>
    </rPh>
    <rPh sb="2" eb="4">
      <t>セイカツ</t>
    </rPh>
    <rPh sb="4" eb="6">
      <t>ソウダン</t>
    </rPh>
    <rPh sb="7" eb="8">
      <t>カン</t>
    </rPh>
    <rPh sb="10" eb="12">
      <t>ジム</t>
    </rPh>
    <phoneticPr fontId="1"/>
  </si>
  <si>
    <t>合　　　　計</t>
    <rPh sb="0" eb="1">
      <t>ゴウ</t>
    </rPh>
    <rPh sb="5" eb="6">
      <t>ケイ</t>
    </rPh>
    <phoneticPr fontId="1"/>
  </si>
  <si>
    <t>第１０表　事務の代替執行の状況</t>
    <rPh sb="0" eb="1">
      <t>ダイ</t>
    </rPh>
    <rPh sb="3" eb="4">
      <t>ヒョウ</t>
    </rPh>
    <rPh sb="5" eb="7">
      <t>ジム</t>
    </rPh>
    <rPh sb="8" eb="10">
      <t>ダイタイ</t>
    </rPh>
    <rPh sb="10" eb="12">
      <t>シッコウ</t>
    </rPh>
    <rPh sb="13" eb="15">
      <t>ジョウキョウ</t>
    </rPh>
    <phoneticPr fontId="1"/>
  </si>
  <si>
    <t>（注）【　】は代替執行する団体を示す</t>
    <rPh sb="1" eb="2">
      <t>チュウ</t>
    </rPh>
    <rPh sb="7" eb="9">
      <t>ダイタイ</t>
    </rPh>
    <rPh sb="9" eb="11">
      <t>シッコウ</t>
    </rPh>
    <rPh sb="13" eb="15">
      <t>ダンタイ</t>
    </rPh>
    <rPh sb="16" eb="17">
      <t>シメ</t>
    </rPh>
    <phoneticPr fontId="1"/>
  </si>
  <si>
    <t>件数</t>
    <rPh sb="0" eb="1">
      <t>ケン</t>
    </rPh>
    <rPh sb="1" eb="2">
      <t>スウ</t>
    </rPh>
    <phoneticPr fontId="1"/>
  </si>
  <si>
    <t>関係団体</t>
    <rPh sb="0" eb="2">
      <t>カンケイ</t>
    </rPh>
    <rPh sb="2" eb="4">
      <t>ダンタイ</t>
    </rPh>
    <phoneticPr fontId="1"/>
  </si>
  <si>
    <t>開始年月日</t>
    <rPh sb="0" eb="2">
      <t>カイシ</t>
    </rPh>
    <rPh sb="2" eb="5">
      <t>ネンガッピ</t>
    </rPh>
    <phoneticPr fontId="1"/>
  </si>
  <si>
    <t>１　都道府県・市町村相互間</t>
    <rPh sb="2" eb="6">
      <t>トドウフケン</t>
    </rPh>
    <rPh sb="7" eb="10">
      <t>シチョウソン</t>
    </rPh>
    <rPh sb="10" eb="13">
      <t>ソウゴカン</t>
    </rPh>
    <phoneticPr fontId="1"/>
  </si>
  <si>
    <t>同一都道府県内のもの</t>
    <rPh sb="0" eb="2">
      <t>ドウイツ</t>
    </rPh>
    <phoneticPr fontId="1"/>
  </si>
  <si>
    <t>簡易水道に係る事務</t>
    <rPh sb="0" eb="2">
      <t>カンイ</t>
    </rPh>
    <rPh sb="2" eb="4">
      <t>スイドウ</t>
    </rPh>
    <rPh sb="5" eb="6">
      <t>カカ</t>
    </rPh>
    <rPh sb="7" eb="9">
      <t>ジム</t>
    </rPh>
    <phoneticPr fontId="1"/>
  </si>
  <si>
    <t>天龍村【長野県】</t>
    <rPh sb="0" eb="3">
      <t>テンリュウムラ</t>
    </rPh>
    <rPh sb="4" eb="7">
      <t>ナガノケン</t>
    </rPh>
    <phoneticPr fontId="1"/>
  </si>
  <si>
    <t>公害防止事務</t>
    <rPh sb="0" eb="2">
      <t>コウガイ</t>
    </rPh>
    <rPh sb="2" eb="4">
      <t>ボウシ</t>
    </rPh>
    <rPh sb="4" eb="6">
      <t>ジム</t>
    </rPh>
    <phoneticPr fontId="1"/>
  </si>
  <si>
    <t>大崎上島町【広島県】</t>
    <rPh sb="0" eb="2">
      <t>オオサキ</t>
    </rPh>
    <rPh sb="2" eb="4">
      <t>ウエシマ</t>
    </rPh>
    <rPh sb="4" eb="5">
      <t>マチ</t>
    </rPh>
    <rPh sb="6" eb="9">
      <t>ヒロシマケン</t>
    </rPh>
    <phoneticPr fontId="1"/>
  </si>
  <si>
    <t>２　市町村相互間</t>
    <rPh sb="2" eb="5">
      <t>シチョウソン</t>
    </rPh>
    <rPh sb="5" eb="8">
      <t>ソウゴカン</t>
    </rPh>
    <phoneticPr fontId="1"/>
  </si>
  <si>
    <t>水道事業に係る事務</t>
    <rPh sb="0" eb="2">
      <t>スイドウ</t>
    </rPh>
    <rPh sb="2" eb="4">
      <t>ジギョウ</t>
    </rPh>
    <rPh sb="5" eb="6">
      <t>カカ</t>
    </rPh>
    <rPh sb="7" eb="9">
      <t>ジム</t>
    </rPh>
    <phoneticPr fontId="1"/>
  </si>
  <si>
    <t>宗像地区事務組合【北九州市】</t>
    <rPh sb="9" eb="13">
      <t>キタキュウシュウシ</t>
    </rPh>
    <phoneticPr fontId="1"/>
  </si>
  <si>
    <t>第１１表　一部事務組合の設置状況</t>
    <rPh sb="0" eb="1">
      <t>ダイ</t>
    </rPh>
    <rPh sb="3" eb="4">
      <t>ヒョウ</t>
    </rPh>
    <rPh sb="5" eb="7">
      <t>イチブ</t>
    </rPh>
    <rPh sb="7" eb="9">
      <t>ジム</t>
    </rPh>
    <rPh sb="9" eb="11">
      <t>クミアイ</t>
    </rPh>
    <rPh sb="12" eb="14">
      <t>セッチ</t>
    </rPh>
    <rPh sb="14" eb="16">
      <t>ジョウキョウ</t>
    </rPh>
    <phoneticPr fontId="1"/>
  </si>
  <si>
    <t>名称</t>
    <rPh sb="0" eb="2">
      <t>メイショウ</t>
    </rPh>
    <phoneticPr fontId="1"/>
  </si>
  <si>
    <t>構成団体</t>
    <rPh sb="0" eb="2">
      <t>コウセイ</t>
    </rPh>
    <rPh sb="2" eb="4">
      <t>ダンタイ</t>
    </rPh>
    <phoneticPr fontId="1"/>
  </si>
  <si>
    <t>団体数</t>
    <rPh sb="0" eb="2">
      <t>ダンタイ</t>
    </rPh>
    <rPh sb="2" eb="3">
      <t>スウ</t>
    </rPh>
    <phoneticPr fontId="1"/>
  </si>
  <si>
    <t>団体名</t>
    <rPh sb="0" eb="2">
      <t>ダンタイ</t>
    </rPh>
    <rPh sb="2" eb="3">
      <t>メイ</t>
    </rPh>
    <phoneticPr fontId="1"/>
  </si>
  <si>
    <t>１
都道府県
相互間</t>
    <rPh sb="2" eb="6">
      <t>トドウフケン</t>
    </rPh>
    <rPh sb="7" eb="10">
      <t>ソウゴカン</t>
    </rPh>
    <phoneticPr fontId="1"/>
  </si>
  <si>
    <t>境港管理組合</t>
    <rPh sb="0" eb="6">
      <t>サカイコウカンリクミアイ</t>
    </rPh>
    <phoneticPr fontId="1"/>
  </si>
  <si>
    <t>港湾管理</t>
    <rPh sb="0" eb="2">
      <t>コウワン</t>
    </rPh>
    <rPh sb="2" eb="4">
      <t>カンリ</t>
    </rPh>
    <phoneticPr fontId="1"/>
  </si>
  <si>
    <t>鳥取県、島根県</t>
    <rPh sb="0" eb="3">
      <t>トットリケン</t>
    </rPh>
    <rPh sb="4" eb="7">
      <t>シマネケン</t>
    </rPh>
    <phoneticPr fontId="1"/>
  </si>
  <si>
    <t>有明海自動車航送船組合</t>
    <rPh sb="0" eb="11">
      <t>クミアイ</t>
    </rPh>
    <phoneticPr fontId="1"/>
  </si>
  <si>
    <t>自動車航送船事業</t>
    <rPh sb="0" eb="3">
      <t>ジドウシャ</t>
    </rPh>
    <rPh sb="3" eb="4">
      <t>ワタル</t>
    </rPh>
    <rPh sb="4" eb="5">
      <t>ソウ</t>
    </rPh>
    <rPh sb="5" eb="6">
      <t>セン</t>
    </rPh>
    <rPh sb="6" eb="8">
      <t>ジギョウ</t>
    </rPh>
    <phoneticPr fontId="1"/>
  </si>
  <si>
    <t>長崎県、熊本県</t>
    <rPh sb="0" eb="3">
      <t>ナガサキケン</t>
    </rPh>
    <rPh sb="4" eb="7">
      <t>クマモトケン</t>
    </rPh>
    <phoneticPr fontId="1"/>
  </si>
  <si>
    <t>２</t>
    <phoneticPr fontId="1"/>
  </si>
  <si>
    <t>４</t>
    <phoneticPr fontId="1"/>
  </si>
  <si>
    <t>２　都道府県・市町村相互間</t>
    <rPh sb="2" eb="6">
      <t>トドウフケン</t>
    </rPh>
    <rPh sb="7" eb="10">
      <t>シチョウソン</t>
    </rPh>
    <rPh sb="10" eb="12">
      <t>ソウゴ</t>
    </rPh>
    <rPh sb="12" eb="13">
      <t>カン</t>
    </rPh>
    <phoneticPr fontId="1"/>
  </si>
  <si>
    <t>①都道府県内のもの</t>
    <rPh sb="1" eb="5">
      <t>トドウフケン</t>
    </rPh>
    <rPh sb="5" eb="6">
      <t>ナイ</t>
    </rPh>
    <phoneticPr fontId="1"/>
  </si>
  <si>
    <t>（第２次産業振興、住宅）</t>
    <rPh sb="1" eb="2">
      <t>ダイ</t>
    </rPh>
    <rPh sb="3" eb="4">
      <t>ジ</t>
    </rPh>
    <rPh sb="4" eb="6">
      <t>サンギョウ</t>
    </rPh>
    <rPh sb="6" eb="8">
      <t>シンコウ</t>
    </rPh>
    <rPh sb="9" eb="11">
      <t>ジュウタク</t>
    </rPh>
    <phoneticPr fontId="1"/>
  </si>
  <si>
    <t>高崎工業団地造成組合</t>
  </si>
  <si>
    <t>工業団地及び住宅団地の造成･管理</t>
    <rPh sb="0" eb="2">
      <t>コウギョウ</t>
    </rPh>
    <rPh sb="2" eb="3">
      <t>ダン</t>
    </rPh>
    <rPh sb="3" eb="4">
      <t>チ</t>
    </rPh>
    <rPh sb="4" eb="5">
      <t>オヨ</t>
    </rPh>
    <rPh sb="6" eb="8">
      <t>ジュウタク</t>
    </rPh>
    <rPh sb="8" eb="10">
      <t>ダンチ</t>
    </rPh>
    <rPh sb="11" eb="13">
      <t>ゾウセイ</t>
    </rPh>
    <rPh sb="14" eb="16">
      <t>カンリ</t>
    </rPh>
    <phoneticPr fontId="1"/>
  </si>
  <si>
    <t>群馬県、高崎市</t>
  </si>
  <si>
    <t>（輸送施設）</t>
    <rPh sb="1" eb="3">
      <t>ユソウ</t>
    </rPh>
    <rPh sb="3" eb="5">
      <t>シセツ</t>
    </rPh>
    <phoneticPr fontId="1"/>
  </si>
  <si>
    <t>苫小牧港管理組合</t>
  </si>
  <si>
    <t>北海道、苫小牧市</t>
    <rPh sb="0" eb="3">
      <t>ホッカイドウ</t>
    </rPh>
    <rPh sb="4" eb="8">
      <t>トマコマイシ</t>
    </rPh>
    <phoneticPr fontId="1"/>
  </si>
  <si>
    <t>石狩湾新港管理組合</t>
  </si>
  <si>
    <t>北海道、小樽市、石狩市</t>
    <rPh sb="0" eb="3">
      <t>ホッカイドウ</t>
    </rPh>
    <rPh sb="4" eb="7">
      <t>オタルシ</t>
    </rPh>
    <rPh sb="8" eb="11">
      <t>イシカリシ</t>
    </rPh>
    <phoneticPr fontId="1"/>
  </si>
  <si>
    <t>名古屋港管理組合</t>
  </si>
  <si>
    <t>愛知県、名古屋市</t>
  </si>
  <si>
    <t>四日市港管理組合</t>
  </si>
  <si>
    <t>三重県、四日市市</t>
    <rPh sb="0" eb="3">
      <t>ミエケン</t>
    </rPh>
    <rPh sb="4" eb="8">
      <t>ヨッカイチシ</t>
    </rPh>
    <phoneticPr fontId="1"/>
  </si>
  <si>
    <t>那覇港管理組合</t>
  </si>
  <si>
    <t>沖縄県、那覇市、浦添市</t>
    <rPh sb="0" eb="3">
      <t>オキナワケン</t>
    </rPh>
    <rPh sb="4" eb="7">
      <t>ナハシ</t>
    </rPh>
    <rPh sb="8" eb="11">
      <t>ウラソエシ</t>
    </rPh>
    <phoneticPr fontId="1"/>
  </si>
  <si>
    <t>（厚生福祉）</t>
    <rPh sb="1" eb="3">
      <t>コウセイ</t>
    </rPh>
    <rPh sb="3" eb="5">
      <t>フクシ</t>
    </rPh>
    <phoneticPr fontId="1"/>
  </si>
  <si>
    <t>病院・診療所の管理・運営</t>
    <rPh sb="0" eb="2">
      <t>ビョウイン</t>
    </rPh>
    <rPh sb="3" eb="6">
      <t>シンリョウジョ</t>
    </rPh>
    <rPh sb="7" eb="9">
      <t>カンリ</t>
    </rPh>
    <rPh sb="10" eb="12">
      <t>ウンエイ</t>
    </rPh>
    <phoneticPr fontId="1"/>
  </si>
  <si>
    <t>山形県、長井市、南陽市、川西町、飯豊町</t>
    <rPh sb="0" eb="3">
      <t>ヤマガタケン</t>
    </rPh>
    <rPh sb="4" eb="7">
      <t>ナガイシ</t>
    </rPh>
    <rPh sb="8" eb="10">
      <t>ナンヨウ</t>
    </rPh>
    <rPh sb="10" eb="11">
      <t>シ</t>
    </rPh>
    <rPh sb="12" eb="15">
      <t>カワニシマチ</t>
    </rPh>
    <rPh sb="16" eb="19">
      <t>イイデマチ</t>
    </rPh>
    <phoneticPr fontId="1"/>
  </si>
  <si>
    <t>南和広域医療企業団</t>
    <rPh sb="6" eb="9">
      <t>キギョウダン</t>
    </rPh>
    <phoneticPr fontId="1"/>
  </si>
  <si>
    <t>病院・診療所・看護学校の管理・運営、救急・土日医療の実施</t>
    <rPh sb="0" eb="2">
      <t>ビョウイン</t>
    </rPh>
    <rPh sb="3" eb="6">
      <t>シンリョウジョ</t>
    </rPh>
    <rPh sb="7" eb="9">
      <t>カンゴ</t>
    </rPh>
    <rPh sb="12" eb="14">
      <t>カンリ</t>
    </rPh>
    <rPh sb="15" eb="17">
      <t>ウンエイ</t>
    </rPh>
    <rPh sb="26" eb="28">
      <t>ジッシ</t>
    </rPh>
    <phoneticPr fontId="1"/>
  </si>
  <si>
    <t>奈良県、五條市、吉野町、大淀町、下市町、黒滝村、天川村、野迫川村、十津川村、下北山村、上北山村、川上村、東吉野村</t>
    <phoneticPr fontId="1"/>
  </si>
  <si>
    <t>高知県・高知市病院企業団</t>
  </si>
  <si>
    <t>病院の管理･運営</t>
    <rPh sb="0" eb="2">
      <t>ビョウイン</t>
    </rPh>
    <rPh sb="3" eb="5">
      <t>カンリ</t>
    </rPh>
    <rPh sb="6" eb="8">
      <t>ウンエイ</t>
    </rPh>
    <phoneticPr fontId="1"/>
  </si>
  <si>
    <t>高知県、高知市</t>
    <rPh sb="0" eb="3">
      <t>コウチケン</t>
    </rPh>
    <rPh sb="4" eb="6">
      <t>コウチ</t>
    </rPh>
    <rPh sb="6" eb="7">
      <t>シ</t>
    </rPh>
    <phoneticPr fontId="1"/>
  </si>
  <si>
    <t>長崎県病院企業団</t>
    <rPh sb="0" eb="3">
      <t>ナガサキケン</t>
    </rPh>
    <rPh sb="3" eb="5">
      <t>ビョウイン</t>
    </rPh>
    <rPh sb="5" eb="7">
      <t>キギョウ</t>
    </rPh>
    <rPh sb="7" eb="8">
      <t>ダン</t>
    </rPh>
    <phoneticPr fontId="1"/>
  </si>
  <si>
    <t>病院の管理･運営、介護保険、老人福祉</t>
    <rPh sb="0" eb="2">
      <t>ビョウイン</t>
    </rPh>
    <rPh sb="3" eb="5">
      <t>カンリ</t>
    </rPh>
    <rPh sb="6" eb="8">
      <t>ウンエイ</t>
    </rPh>
    <rPh sb="14" eb="16">
      <t>ロウジン</t>
    </rPh>
    <rPh sb="16" eb="18">
      <t>フクシ</t>
    </rPh>
    <phoneticPr fontId="1"/>
  </si>
  <si>
    <t>長崎県、島原市、雲仙市、南島原市、五島市、対馬市、壱岐市、新上五島町</t>
    <rPh sb="0" eb="3">
      <t>ナガサキケン</t>
    </rPh>
    <rPh sb="4" eb="7">
      <t>シマバラシ</t>
    </rPh>
    <rPh sb="12" eb="13">
      <t>ミナミ</t>
    </rPh>
    <rPh sb="13" eb="16">
      <t>シマバラシ</t>
    </rPh>
    <rPh sb="17" eb="20">
      <t>ゴトウシ</t>
    </rPh>
    <rPh sb="21" eb="24">
      <t>ツシマシ</t>
    </rPh>
    <rPh sb="25" eb="28">
      <t>イキシ</t>
    </rPh>
    <rPh sb="29" eb="30">
      <t>シン</t>
    </rPh>
    <rPh sb="30" eb="34">
      <t>カミゴトウチョウ</t>
    </rPh>
    <phoneticPr fontId="1"/>
  </si>
  <si>
    <t>沖縄県離島医療組合</t>
    <rPh sb="0" eb="3">
      <t>オキナワケン</t>
    </rPh>
    <rPh sb="3" eb="5">
      <t>リトウ</t>
    </rPh>
    <rPh sb="5" eb="7">
      <t>イリョウ</t>
    </rPh>
    <rPh sb="7" eb="9">
      <t>クミアイ</t>
    </rPh>
    <phoneticPr fontId="1"/>
  </si>
  <si>
    <t>沖縄県、久米島町</t>
    <rPh sb="0" eb="3">
      <t>オキナワケン</t>
    </rPh>
    <rPh sb="4" eb="7">
      <t>クメジマ</t>
    </rPh>
    <rPh sb="7" eb="8">
      <t>チョウ</t>
    </rPh>
    <phoneticPr fontId="1"/>
  </si>
  <si>
    <t>（環境衛生）</t>
    <rPh sb="1" eb="3">
      <t>カンキョウ</t>
    </rPh>
    <rPh sb="3" eb="5">
      <t>エイセイ</t>
    </rPh>
    <phoneticPr fontId="1"/>
  </si>
  <si>
    <t>石狩東部広域水道企業団</t>
    <rPh sb="0" eb="11">
      <t>イシトウ</t>
    </rPh>
    <phoneticPr fontId="1"/>
  </si>
  <si>
    <t>水道用水供給</t>
    <rPh sb="0" eb="2">
      <t>スイドウ</t>
    </rPh>
    <rPh sb="2" eb="4">
      <t>ヨウスイ</t>
    </rPh>
    <rPh sb="4" eb="6">
      <t>キョウキュウ</t>
    </rPh>
    <phoneticPr fontId="1"/>
  </si>
  <si>
    <t>北海道、江別市、千歳市、恵庭市、北広島市、由仁町、長幌上水道企業団</t>
    <rPh sb="0" eb="3">
      <t>ホッカイドウ</t>
    </rPh>
    <rPh sb="4" eb="7">
      <t>エベツシ</t>
    </rPh>
    <rPh sb="8" eb="11">
      <t>チトセシ</t>
    </rPh>
    <rPh sb="12" eb="15">
      <t>エニワシ</t>
    </rPh>
    <rPh sb="16" eb="20">
      <t>キタヒロシマシ</t>
    </rPh>
    <rPh sb="21" eb="24">
      <t>ユニチョウ</t>
    </rPh>
    <rPh sb="25" eb="26">
      <t>ナガ</t>
    </rPh>
    <rPh sb="26" eb="27">
      <t>ホロ</t>
    </rPh>
    <rPh sb="27" eb="30">
      <t>ジョウスイドウ</t>
    </rPh>
    <rPh sb="30" eb="33">
      <t>キギョウダン</t>
    </rPh>
    <phoneticPr fontId="1"/>
  </si>
  <si>
    <t>石狩西部広域水道企業団</t>
    <rPh sb="0" eb="1">
      <t>イシ</t>
    </rPh>
    <rPh sb="1" eb="2">
      <t>カリ</t>
    </rPh>
    <rPh sb="2" eb="4">
      <t>セイブ</t>
    </rPh>
    <rPh sb="4" eb="6">
      <t>コウイキ</t>
    </rPh>
    <rPh sb="6" eb="8">
      <t>スイドウ</t>
    </rPh>
    <rPh sb="8" eb="10">
      <t>キギョウ</t>
    </rPh>
    <rPh sb="10" eb="11">
      <t>ダン</t>
    </rPh>
    <phoneticPr fontId="1"/>
  </si>
  <si>
    <t>北海道、札幌市、小樽市、石狩市、当別町</t>
    <rPh sb="0" eb="3">
      <t>ホッカイドウ</t>
    </rPh>
    <rPh sb="4" eb="7">
      <t>サッポロシ</t>
    </rPh>
    <rPh sb="8" eb="11">
      <t>オタルシ</t>
    </rPh>
    <rPh sb="12" eb="15">
      <t>イシカリシ</t>
    </rPh>
    <rPh sb="16" eb="18">
      <t>トウベツ</t>
    </rPh>
    <rPh sb="18" eb="19">
      <t>チョウ</t>
    </rPh>
    <phoneticPr fontId="1"/>
  </si>
  <si>
    <t>北千葉広域水道企業団</t>
    <phoneticPr fontId="1"/>
  </si>
  <si>
    <t>千葉県、松戸市、野田市、習志野市、柏市、流山市、八千代市、我孫子市</t>
    <rPh sb="0" eb="3">
      <t>チバケン</t>
    </rPh>
    <rPh sb="4" eb="7">
      <t>マツドシ</t>
    </rPh>
    <rPh sb="8" eb="11">
      <t>ノダシ</t>
    </rPh>
    <rPh sb="17" eb="19">
      <t>カシワシ</t>
    </rPh>
    <rPh sb="20" eb="23">
      <t>ナガレヤマシ</t>
    </rPh>
    <rPh sb="24" eb="28">
      <t>ヤチヨシ</t>
    </rPh>
    <phoneticPr fontId="1"/>
  </si>
  <si>
    <t>神奈川県内広域水道企業団</t>
    <rPh sb="0" eb="4">
      <t>カナガワケン</t>
    </rPh>
    <rPh sb="4" eb="5">
      <t>ナイ</t>
    </rPh>
    <rPh sb="5" eb="7">
      <t>コウイキ</t>
    </rPh>
    <rPh sb="7" eb="9">
      <t>スイドウ</t>
    </rPh>
    <rPh sb="9" eb="11">
      <t>キギョウ</t>
    </rPh>
    <rPh sb="11" eb="12">
      <t>ダン</t>
    </rPh>
    <phoneticPr fontId="1"/>
  </si>
  <si>
    <t>神奈川県、横浜市、川崎市、横須賀市</t>
    <rPh sb="0" eb="4">
      <t>カナガワケン</t>
    </rPh>
    <rPh sb="5" eb="8">
      <t>ヨコハマシ</t>
    </rPh>
    <rPh sb="9" eb="12">
      <t>カワサキシ</t>
    </rPh>
    <rPh sb="13" eb="17">
      <t>ヨコスカシ</t>
    </rPh>
    <phoneticPr fontId="1"/>
  </si>
  <si>
    <t>S44.5.1</t>
  </si>
  <si>
    <t>長野県上伊那広域水道用水企業団</t>
    <rPh sb="0" eb="3">
      <t>ナガノケン</t>
    </rPh>
    <rPh sb="3" eb="6">
      <t>カミイナ</t>
    </rPh>
    <rPh sb="6" eb="8">
      <t>コウイキ</t>
    </rPh>
    <rPh sb="8" eb="10">
      <t>スイドウ</t>
    </rPh>
    <rPh sb="10" eb="12">
      <t>ヨウスイ</t>
    </rPh>
    <rPh sb="12" eb="15">
      <t>キギョウダン</t>
    </rPh>
    <phoneticPr fontId="1"/>
  </si>
  <si>
    <t>長野県、伊那市、駒ヶ根市、箕輪町、南箕輪村、宮田村</t>
    <rPh sb="0" eb="3">
      <t>ナガノケン</t>
    </rPh>
    <rPh sb="4" eb="7">
      <t>イナシ</t>
    </rPh>
    <rPh sb="8" eb="12">
      <t>コマガネシ</t>
    </rPh>
    <rPh sb="13" eb="16">
      <t>ミノワマチ</t>
    </rPh>
    <rPh sb="17" eb="18">
      <t>ミナミ</t>
    </rPh>
    <rPh sb="18" eb="20">
      <t>ミノワ</t>
    </rPh>
    <rPh sb="20" eb="21">
      <t>ムラ</t>
    </rPh>
    <rPh sb="22" eb="24">
      <t>ミヤタ</t>
    </rPh>
    <rPh sb="24" eb="25">
      <t>ムラ</t>
    </rPh>
    <phoneticPr fontId="1"/>
  </si>
  <si>
    <t>静岡県大井川広域水道企業団</t>
    <rPh sb="0" eb="3">
      <t>シズオカケン</t>
    </rPh>
    <rPh sb="3" eb="6">
      <t>オオイガワ</t>
    </rPh>
    <rPh sb="6" eb="8">
      <t>コウイキ</t>
    </rPh>
    <rPh sb="8" eb="10">
      <t>スイドウ</t>
    </rPh>
    <rPh sb="10" eb="12">
      <t>キギョウ</t>
    </rPh>
    <rPh sb="12" eb="13">
      <t>ダン</t>
    </rPh>
    <phoneticPr fontId="1"/>
  </si>
  <si>
    <t>静岡県、島田市、焼津市、掛川市、藤枝市、御前崎市、菊川市、牧之原市</t>
    <rPh sb="0" eb="3">
      <t>シズオカケン</t>
    </rPh>
    <rPh sb="4" eb="7">
      <t>シマダシ</t>
    </rPh>
    <rPh sb="8" eb="11">
      <t>ヤイヅシ</t>
    </rPh>
    <rPh sb="12" eb="15">
      <t>カケガワシ</t>
    </rPh>
    <rPh sb="16" eb="19">
      <t>フジエダシ</t>
    </rPh>
    <rPh sb="20" eb="23">
      <t>オマエザキ</t>
    </rPh>
    <rPh sb="23" eb="24">
      <t>シ</t>
    </rPh>
    <rPh sb="25" eb="28">
      <t>キクガワシ</t>
    </rPh>
    <rPh sb="29" eb="32">
      <t>マキノハラ</t>
    </rPh>
    <rPh sb="32" eb="33">
      <t>シ</t>
    </rPh>
    <phoneticPr fontId="1"/>
  </si>
  <si>
    <t>岡山県広域水道企業団</t>
    <rPh sb="0" eb="3">
      <t>オカヤマケン</t>
    </rPh>
    <rPh sb="3" eb="5">
      <t>コウイキ</t>
    </rPh>
    <rPh sb="5" eb="7">
      <t>スイドウ</t>
    </rPh>
    <rPh sb="7" eb="9">
      <t>キギョウ</t>
    </rPh>
    <rPh sb="9" eb="10">
      <t>ダン</t>
    </rPh>
    <phoneticPr fontId="1"/>
  </si>
  <si>
    <t>岡山県、岡山市、津山市、備前市、瀬戸内市、赤磐市、倉敷市、井原市、総社市、高梁市、真庭市、和気町、鏡野町、勝央町、奈義町、久米南町、美咲町、吉備中央町</t>
    <phoneticPr fontId="1"/>
  </si>
  <si>
    <t>香川県広域水道企業団</t>
    <rPh sb="0" eb="2">
      <t>カガワ</t>
    </rPh>
    <rPh sb="2" eb="3">
      <t>ケン</t>
    </rPh>
    <rPh sb="3" eb="5">
      <t>コウイキ</t>
    </rPh>
    <rPh sb="5" eb="7">
      <t>スイドウ</t>
    </rPh>
    <rPh sb="7" eb="9">
      <t>キギョウ</t>
    </rPh>
    <rPh sb="9" eb="10">
      <t>ダン</t>
    </rPh>
    <phoneticPr fontId="1"/>
  </si>
  <si>
    <t>工業用水、水道用水供給</t>
    <rPh sb="0" eb="2">
      <t>コウギョウ</t>
    </rPh>
    <rPh sb="2" eb="4">
      <t>ヨウスイ</t>
    </rPh>
    <rPh sb="5" eb="7">
      <t>スイドウ</t>
    </rPh>
    <rPh sb="7" eb="9">
      <t>ヨウスイ</t>
    </rPh>
    <rPh sb="9" eb="11">
      <t>キョウキュウ</t>
    </rPh>
    <phoneticPr fontId="1"/>
  </si>
  <si>
    <t>香川県、高松市、丸亀市、坂出市、善通寺市、観音寺市、さぬき市、東かがわ市、三豊市、土庄町、小豆島町、三木町、宇多津町、綾川町、多度津町、琴平町、まんのう町</t>
    <phoneticPr fontId="1"/>
  </si>
  <si>
    <t>（その他）</t>
    <rPh sb="3" eb="4">
      <t>タ</t>
    </rPh>
    <phoneticPr fontId="1"/>
  </si>
  <si>
    <t>北海道町村議会議員公務災害補償等組合</t>
    <rPh sb="0" eb="9">
      <t>ホッカイドウチョウソンギカイギイン</t>
    </rPh>
    <rPh sb="9" eb="11">
      <t>コウム</t>
    </rPh>
    <rPh sb="11" eb="13">
      <t>サイガイ</t>
    </rPh>
    <rPh sb="13" eb="16">
      <t>ホショウトウ</t>
    </rPh>
    <rPh sb="16" eb="18">
      <t>クミアイ</t>
    </rPh>
    <phoneticPr fontId="1"/>
  </si>
  <si>
    <t>公務災害補償</t>
    <rPh sb="0" eb="2">
      <t>コウム</t>
    </rPh>
    <rPh sb="2" eb="4">
      <t>サイガイ</t>
    </rPh>
    <rPh sb="4" eb="6">
      <t>ホショウ</t>
    </rPh>
    <phoneticPr fontId="1"/>
  </si>
  <si>
    <t>北斗市、当別町外128町、新篠津村外14村、北海道市町村職員退職手当組合外85一部事務組合、空知中部広域連合外７広域連合</t>
    <rPh sb="7" eb="8">
      <t>ホカ</t>
    </rPh>
    <rPh sb="17" eb="18">
      <t>ホカ</t>
    </rPh>
    <rPh sb="36" eb="37">
      <t>ホカ</t>
    </rPh>
    <rPh sb="54" eb="55">
      <t>ホカ</t>
    </rPh>
    <phoneticPr fontId="1"/>
  </si>
  <si>
    <t>北海道市町村職員退職手当組合</t>
    <rPh sb="0" eb="14">
      <t>タイテ</t>
    </rPh>
    <phoneticPr fontId="1"/>
  </si>
  <si>
    <t>退職手当</t>
    <rPh sb="0" eb="2">
      <t>タイショク</t>
    </rPh>
    <rPh sb="2" eb="4">
      <t>テアテ</t>
    </rPh>
    <phoneticPr fontId="1"/>
  </si>
  <si>
    <t>根室市外17市、当別町外128町、新篠津村外14村、石狩北部地区消防事務組合外80一部事務組合、渡島廃棄物処理広域連合外5広域連合</t>
    <rPh sb="3" eb="4">
      <t>ホカ</t>
    </rPh>
    <rPh sb="11" eb="12">
      <t>ホカ</t>
    </rPh>
    <rPh sb="21" eb="22">
      <t>ホカ</t>
    </rPh>
    <rPh sb="38" eb="39">
      <t>ホカ</t>
    </rPh>
    <rPh sb="59" eb="60">
      <t>ホカ</t>
    </rPh>
    <phoneticPr fontId="1"/>
  </si>
  <si>
    <t>山形県市町村職員退職手当組合</t>
    <rPh sb="0" eb="3">
      <t>ヤマガタケン</t>
    </rPh>
    <rPh sb="3" eb="4">
      <t>シ</t>
    </rPh>
    <rPh sb="4" eb="6">
      <t>チョウソン</t>
    </rPh>
    <rPh sb="6" eb="8">
      <t>ショクイン</t>
    </rPh>
    <rPh sb="8" eb="10">
      <t>タイショク</t>
    </rPh>
    <rPh sb="10" eb="12">
      <t>テアテ</t>
    </rPh>
    <rPh sb="12" eb="14">
      <t>クミアイ</t>
    </rPh>
    <phoneticPr fontId="1"/>
  </si>
  <si>
    <t>退職手当、職員等の資質向上のための財団法人の設立事務</t>
    <rPh sb="0" eb="2">
      <t>タイショク</t>
    </rPh>
    <rPh sb="2" eb="4">
      <t>テアテ</t>
    </rPh>
    <rPh sb="5" eb="7">
      <t>ショクイン</t>
    </rPh>
    <rPh sb="7" eb="8">
      <t>トウ</t>
    </rPh>
    <rPh sb="9" eb="11">
      <t>シシツ</t>
    </rPh>
    <rPh sb="11" eb="13">
      <t>コウジョウ</t>
    </rPh>
    <rPh sb="17" eb="21">
      <t>ザイダンホウジン</t>
    </rPh>
    <rPh sb="22" eb="24">
      <t>セツリツ</t>
    </rPh>
    <rPh sb="24" eb="26">
      <t>ジム</t>
    </rPh>
    <phoneticPr fontId="1"/>
  </si>
  <si>
    <t>鶴岡市外8市、山辺町外18町、大蔵村外2村、山形県消防補償等組合外12組合</t>
    <rPh sb="0" eb="3">
      <t>ツルオカシ</t>
    </rPh>
    <rPh sb="3" eb="4">
      <t>ホカ</t>
    </rPh>
    <rPh sb="5" eb="6">
      <t>シ</t>
    </rPh>
    <rPh sb="10" eb="11">
      <t>ホカ</t>
    </rPh>
    <rPh sb="13" eb="14">
      <t>マチ</t>
    </rPh>
    <rPh sb="18" eb="19">
      <t>ホカ</t>
    </rPh>
    <rPh sb="20" eb="21">
      <t>ムラ</t>
    </rPh>
    <rPh sb="22" eb="25">
      <t>ヤマガタケン</t>
    </rPh>
    <rPh sb="25" eb="27">
      <t>ショウボウ</t>
    </rPh>
    <rPh sb="27" eb="29">
      <t>ホショウ</t>
    </rPh>
    <rPh sb="29" eb="30">
      <t>トウ</t>
    </rPh>
    <rPh sb="30" eb="32">
      <t>クミアイ</t>
    </rPh>
    <rPh sb="32" eb="33">
      <t>ホカ</t>
    </rPh>
    <rPh sb="35" eb="37">
      <t>クミアイ</t>
    </rPh>
    <phoneticPr fontId="1"/>
  </si>
  <si>
    <t>岐阜県市町村職員退職手当組合</t>
    <rPh sb="0" eb="3">
      <t>ギフケン</t>
    </rPh>
    <rPh sb="3" eb="6">
      <t>シチョウソン</t>
    </rPh>
    <rPh sb="6" eb="8">
      <t>ショクイン</t>
    </rPh>
    <rPh sb="8" eb="10">
      <t>タイショク</t>
    </rPh>
    <rPh sb="10" eb="12">
      <t>テアテ</t>
    </rPh>
    <rPh sb="12" eb="14">
      <t>クミアイ</t>
    </rPh>
    <phoneticPr fontId="1"/>
  </si>
  <si>
    <t>美濃市外14市、岐南町外18町、東白川村外1村、岐阜県地方競馬組合外21組合、羽島郡広域連合外2広域連合</t>
    <rPh sb="0" eb="1">
      <t>ビ</t>
    </rPh>
    <rPh sb="1" eb="2">
      <t>ノウ</t>
    </rPh>
    <rPh sb="2" eb="3">
      <t>シ</t>
    </rPh>
    <rPh sb="3" eb="4">
      <t>ホカ</t>
    </rPh>
    <rPh sb="6" eb="7">
      <t>シ</t>
    </rPh>
    <rPh sb="11" eb="12">
      <t>ホカ</t>
    </rPh>
    <rPh sb="19" eb="20">
      <t>ムラ</t>
    </rPh>
    <rPh sb="20" eb="21">
      <t>ホカ</t>
    </rPh>
    <rPh sb="22" eb="23">
      <t>ソン</t>
    </rPh>
    <rPh sb="24" eb="27">
      <t>ギフケン</t>
    </rPh>
    <rPh sb="27" eb="29">
      <t>チホウ</t>
    </rPh>
    <rPh sb="29" eb="31">
      <t>ケイバ</t>
    </rPh>
    <rPh sb="31" eb="33">
      <t>クミアイ</t>
    </rPh>
    <rPh sb="33" eb="34">
      <t>ホカ</t>
    </rPh>
    <rPh sb="36" eb="38">
      <t>クミアイ</t>
    </rPh>
    <rPh sb="46" eb="47">
      <t>ホカ</t>
    </rPh>
    <rPh sb="48" eb="50">
      <t>コウイキ</t>
    </rPh>
    <rPh sb="50" eb="51">
      <t>レン</t>
    </rPh>
    <rPh sb="51" eb="52">
      <t>ゴウ</t>
    </rPh>
    <phoneticPr fontId="1"/>
  </si>
  <si>
    <t>名古屋競輪組合</t>
  </si>
  <si>
    <t>競輪</t>
    <rPh sb="0" eb="2">
      <t>ケイリン</t>
    </rPh>
    <phoneticPr fontId="1"/>
  </si>
  <si>
    <t>岩手県競馬組合</t>
    <rPh sb="0" eb="3">
      <t>イワテケン</t>
    </rPh>
    <rPh sb="3" eb="5">
      <t>ケイバ</t>
    </rPh>
    <rPh sb="5" eb="7">
      <t>クミアイ</t>
    </rPh>
    <phoneticPr fontId="1"/>
  </si>
  <si>
    <t>競馬</t>
    <rPh sb="0" eb="2">
      <t>ケイバ</t>
    </rPh>
    <phoneticPr fontId="1"/>
  </si>
  <si>
    <t>岩手県、盛岡市、奥州市</t>
    <rPh sb="0" eb="3">
      <t>イワテケン</t>
    </rPh>
    <rPh sb="8" eb="10">
      <t>オウシュウ</t>
    </rPh>
    <rPh sb="10" eb="11">
      <t>シ</t>
    </rPh>
    <phoneticPr fontId="1"/>
  </si>
  <si>
    <t>埼玉県浦和競馬組合</t>
    <phoneticPr fontId="1"/>
  </si>
  <si>
    <t>埼玉県、さいたま市</t>
    <rPh sb="0" eb="3">
      <t>サイタマケン</t>
    </rPh>
    <rPh sb="8" eb="9">
      <t>シ</t>
    </rPh>
    <phoneticPr fontId="1"/>
  </si>
  <si>
    <t>千葉県競馬組合</t>
  </si>
  <si>
    <t>千葉県、船橋市、習志野市</t>
    <rPh sb="0" eb="3">
      <t>チバケン</t>
    </rPh>
    <rPh sb="4" eb="7">
      <t>フナバシシ</t>
    </rPh>
    <rPh sb="8" eb="12">
      <t>ナラシノシ</t>
    </rPh>
    <phoneticPr fontId="1"/>
  </si>
  <si>
    <t>神奈川県川崎競馬組合</t>
    <rPh sb="0" eb="4">
      <t>カナガワケン</t>
    </rPh>
    <rPh sb="4" eb="6">
      <t>カワサキ</t>
    </rPh>
    <rPh sb="6" eb="8">
      <t>ケイバ</t>
    </rPh>
    <rPh sb="8" eb="10">
      <t>クミアイ</t>
    </rPh>
    <phoneticPr fontId="1"/>
  </si>
  <si>
    <t>神奈川県、川崎市</t>
    <rPh sb="0" eb="4">
      <t>カナガワケン</t>
    </rPh>
    <rPh sb="5" eb="7">
      <t>カワサキ</t>
    </rPh>
    <rPh sb="7" eb="8">
      <t>シ</t>
    </rPh>
    <phoneticPr fontId="1"/>
  </si>
  <si>
    <t>H12.4.1</t>
  </si>
  <si>
    <t>岐阜県地方競馬組合</t>
    <rPh sb="0" eb="3">
      <t>ギフケン</t>
    </rPh>
    <rPh sb="3" eb="5">
      <t>チホウ</t>
    </rPh>
    <rPh sb="5" eb="7">
      <t>ケイバ</t>
    </rPh>
    <rPh sb="7" eb="9">
      <t>クミアイ</t>
    </rPh>
    <phoneticPr fontId="1"/>
  </si>
  <si>
    <t>岐阜県、岐南町、笠松町</t>
    <rPh sb="0" eb="3">
      <t>ギフケン</t>
    </rPh>
    <rPh sb="4" eb="6">
      <t>ギナン</t>
    </rPh>
    <rPh sb="6" eb="7">
      <t>チョウ</t>
    </rPh>
    <rPh sb="8" eb="10">
      <t>カサマツ</t>
    </rPh>
    <rPh sb="10" eb="11">
      <t>マチ</t>
    </rPh>
    <phoneticPr fontId="1"/>
  </si>
  <si>
    <t>愛知県競馬組合</t>
  </si>
  <si>
    <t>愛知県、名古屋市、豊明市</t>
    <phoneticPr fontId="1"/>
  </si>
  <si>
    <t>兵庫県競馬組合</t>
  </si>
  <si>
    <t>兵庫県、姫路市、尼崎市</t>
    <rPh sb="0" eb="3">
      <t>ヒョウゴケン</t>
    </rPh>
    <rPh sb="4" eb="7">
      <t>ヒメジシ</t>
    </rPh>
    <rPh sb="8" eb="11">
      <t>アマガサキシ</t>
    </rPh>
    <phoneticPr fontId="1"/>
  </si>
  <si>
    <t>高知県競馬組合</t>
    <rPh sb="0" eb="3">
      <t>コウチケン</t>
    </rPh>
    <rPh sb="3" eb="5">
      <t>ケイバ</t>
    </rPh>
    <rPh sb="5" eb="7">
      <t>クミアイ</t>
    </rPh>
    <phoneticPr fontId="1"/>
  </si>
  <si>
    <t>高知県、高知市</t>
    <rPh sb="0" eb="3">
      <t>コウチケン</t>
    </rPh>
    <rPh sb="4" eb="7">
      <t>コウチシ</t>
    </rPh>
    <phoneticPr fontId="1"/>
  </si>
  <si>
    <t>佐賀県競馬組合</t>
  </si>
  <si>
    <t>佐賀県、鳥栖市</t>
    <phoneticPr fontId="1"/>
  </si>
  <si>
    <t>33</t>
    <phoneticPr fontId="1"/>
  </si>
  <si>
    <t>735</t>
    <phoneticPr fontId="1"/>
  </si>
  <si>
    <t>３　市町村相互間</t>
    <rPh sb="2" eb="5">
      <t>シチョウソン</t>
    </rPh>
    <rPh sb="5" eb="7">
      <t>ソウゴ</t>
    </rPh>
    <rPh sb="7" eb="8">
      <t>カン</t>
    </rPh>
    <phoneticPr fontId="1"/>
  </si>
  <si>
    <t>利根川栗橋流域水防事務組合</t>
  </si>
  <si>
    <t>水防</t>
    <rPh sb="0" eb="2">
      <t>スイボウ</t>
    </rPh>
    <phoneticPr fontId="1"/>
  </si>
  <si>
    <t>茨城県五霞町、埼玉県久喜市、幸手市、春日部市、杉戸町</t>
    <phoneticPr fontId="1"/>
  </si>
  <si>
    <t>瑞穂斎場組合</t>
    <phoneticPr fontId="1"/>
  </si>
  <si>
    <t>火葬場</t>
    <phoneticPr fontId="1"/>
  </si>
  <si>
    <t>埼玉県入間市、東京都瑞穂町、福生市、羽村市、武蔵村山市</t>
    <phoneticPr fontId="1"/>
  </si>
  <si>
    <t>津南地域衛生施設組合</t>
    <rPh sb="0" eb="2">
      <t>ツナン</t>
    </rPh>
    <rPh sb="2" eb="4">
      <t>チイキ</t>
    </rPh>
    <rPh sb="4" eb="6">
      <t>エイセイ</t>
    </rPh>
    <rPh sb="6" eb="8">
      <t>シセツ</t>
    </rPh>
    <rPh sb="8" eb="10">
      <t>クミアイ</t>
    </rPh>
    <phoneticPr fontId="1"/>
  </si>
  <si>
    <t>ごみ処理、し尿処理、火葬場</t>
    <rPh sb="2" eb="4">
      <t>ショリ</t>
    </rPh>
    <rPh sb="6" eb="7">
      <t>ニョウ</t>
    </rPh>
    <rPh sb="7" eb="9">
      <t>ショリ</t>
    </rPh>
    <rPh sb="10" eb="12">
      <t>カソウ</t>
    </rPh>
    <rPh sb="12" eb="13">
      <t>バ</t>
    </rPh>
    <phoneticPr fontId="1"/>
  </si>
  <si>
    <t>新潟県十日町市、津南町、長野県栄村</t>
    <rPh sb="0" eb="3">
      <t>ニイガタケン</t>
    </rPh>
    <rPh sb="3" eb="7">
      <t>トオカマチシ</t>
    </rPh>
    <rPh sb="8" eb="11">
      <t>ツナンマチ</t>
    </rPh>
    <rPh sb="12" eb="15">
      <t>ナガノケン</t>
    </rPh>
    <rPh sb="15" eb="17">
      <t>サカエムラ</t>
    </rPh>
    <phoneticPr fontId="1"/>
  </si>
  <si>
    <t>新潟県市町村総合事務組合</t>
    <phoneticPr fontId="1"/>
  </si>
  <si>
    <t>消防災害補償、消防団員退職金・賞じゅつ金、職員の採用試験、職員研修、退職手当、公務災害、公平委員会、交通災害共済、会館・共有財産等の維持・管理</t>
    <phoneticPr fontId="1"/>
  </si>
  <si>
    <t>八ヶ岳山恩賜県有財産保護組合</t>
    <rPh sb="0" eb="3">
      <t>ヤツガタケ</t>
    </rPh>
    <phoneticPr fontId="1"/>
  </si>
  <si>
    <t>恩賜林の保護・管理</t>
    <rPh sb="0" eb="1">
      <t>オン</t>
    </rPh>
    <rPh sb="1" eb="2">
      <t>タマワ</t>
    </rPh>
    <rPh sb="2" eb="3">
      <t>リン</t>
    </rPh>
    <rPh sb="4" eb="6">
      <t>ホゴ</t>
    </rPh>
    <rPh sb="7" eb="9">
      <t>カンリ</t>
    </rPh>
    <phoneticPr fontId="1"/>
  </si>
  <si>
    <t>山梨県北杜市、長野県富士見町</t>
    <rPh sb="0" eb="3">
      <t>ヤマナシケン</t>
    </rPh>
    <rPh sb="3" eb="6">
      <t>ホクトシ</t>
    </rPh>
    <rPh sb="7" eb="10">
      <t>ナガノケン</t>
    </rPh>
    <phoneticPr fontId="1"/>
  </si>
  <si>
    <t>釜無山外三字恩賜県有財産保護組合</t>
  </si>
  <si>
    <t>北設広域事務組合</t>
  </si>
  <si>
    <t>模範造林地の維持管理、ごみ処理、し尿処理、情報基盤整備</t>
    <rPh sb="0" eb="2">
      <t>モハン</t>
    </rPh>
    <rPh sb="2" eb="5">
      <t>ゾウリンチ</t>
    </rPh>
    <rPh sb="6" eb="8">
      <t>イジ</t>
    </rPh>
    <rPh sb="8" eb="10">
      <t>カンリ</t>
    </rPh>
    <rPh sb="13" eb="15">
      <t>ショリ</t>
    </rPh>
    <rPh sb="17" eb="18">
      <t>ニョウ</t>
    </rPh>
    <rPh sb="18" eb="20">
      <t>ショリ</t>
    </rPh>
    <rPh sb="21" eb="23">
      <t>ジョウホウ</t>
    </rPh>
    <rPh sb="23" eb="25">
      <t>キバン</t>
    </rPh>
    <rPh sb="25" eb="27">
      <t>セイビ</t>
    </rPh>
    <phoneticPr fontId="1"/>
  </si>
  <si>
    <t>長野県根羽村、愛知県設楽町、東栄町、豊根村</t>
    <rPh sb="7" eb="10">
      <t>アイチケン</t>
    </rPh>
    <rPh sb="10" eb="12">
      <t>シタラ</t>
    </rPh>
    <phoneticPr fontId="1"/>
  </si>
  <si>
    <t>豊中市伊丹市クリーンランド</t>
  </si>
  <si>
    <t>ごみ処理、余熱利用施設の設置管理</t>
    <rPh sb="2" eb="4">
      <t>ショリ</t>
    </rPh>
    <rPh sb="5" eb="7">
      <t>ヨネツ</t>
    </rPh>
    <rPh sb="7" eb="9">
      <t>リヨウ</t>
    </rPh>
    <rPh sb="9" eb="11">
      <t>シセツ</t>
    </rPh>
    <rPh sb="12" eb="14">
      <t>セッチ</t>
    </rPh>
    <rPh sb="14" eb="16">
      <t>カンリ</t>
    </rPh>
    <phoneticPr fontId="1"/>
  </si>
  <si>
    <t>大阪府豊中市、兵庫県伊丹市</t>
    <rPh sb="0" eb="3">
      <t>オオサカフ</t>
    </rPh>
    <rPh sb="3" eb="6">
      <t>トヨナカシ</t>
    </rPh>
    <rPh sb="7" eb="10">
      <t>ヒョウゴケン</t>
    </rPh>
    <rPh sb="10" eb="13">
      <t>イタミシ</t>
    </rPh>
    <phoneticPr fontId="1"/>
  </si>
  <si>
    <t>枚方京田辺環境施設組合</t>
    <phoneticPr fontId="1"/>
  </si>
  <si>
    <t>ごみ処理施設の設置</t>
    <rPh sb="2" eb="4">
      <t>ショリ</t>
    </rPh>
    <rPh sb="4" eb="6">
      <t>シセツ</t>
    </rPh>
    <rPh sb="7" eb="9">
      <t>セッチ</t>
    </rPh>
    <phoneticPr fontId="1"/>
  </si>
  <si>
    <t>大阪府枚方市、京都府京田辺市</t>
    <phoneticPr fontId="1"/>
  </si>
  <si>
    <t>猪名川上流広域ごみ処理施設組合</t>
  </si>
  <si>
    <t>ごみ処理、リサイクル施設</t>
    <rPh sb="2" eb="4">
      <t>ショリ</t>
    </rPh>
    <rPh sb="10" eb="12">
      <t>シセツ</t>
    </rPh>
    <phoneticPr fontId="1"/>
  </si>
  <si>
    <t>大阪府豊能町、能勢町、兵庫県川西市、猪名川町</t>
    <rPh sb="11" eb="14">
      <t>ヒョウゴケン</t>
    </rPh>
    <rPh sb="14" eb="16">
      <t>カワニシ</t>
    </rPh>
    <rPh sb="16" eb="17">
      <t>シ</t>
    </rPh>
    <rPh sb="18" eb="21">
      <t>イナガワ</t>
    </rPh>
    <rPh sb="21" eb="22">
      <t>チョウ</t>
    </rPh>
    <phoneticPr fontId="1"/>
  </si>
  <si>
    <t>和歌山県市町村総合事務組合</t>
    <rPh sb="0" eb="13">
      <t>ワソウ</t>
    </rPh>
    <phoneticPr fontId="1"/>
  </si>
  <si>
    <t>退職手当、公務災害</t>
    <rPh sb="0" eb="2">
      <t>タイショク</t>
    </rPh>
    <rPh sb="2" eb="4">
      <t>テアテ</t>
    </rPh>
    <phoneticPr fontId="1"/>
  </si>
  <si>
    <t>海南市外２８市町村、紀南環境衛生施設事務組合外４４組合、和歌山県後期高齢者医療広域連合</t>
    <rPh sb="3" eb="4">
      <t>ホカ</t>
    </rPh>
    <rPh sb="6" eb="9">
      <t>シチョウソン</t>
    </rPh>
    <rPh sb="22" eb="23">
      <t>ホカ</t>
    </rPh>
    <rPh sb="25" eb="27">
      <t>クミアイ</t>
    </rPh>
    <phoneticPr fontId="1"/>
  </si>
  <si>
    <t>紀南環境衛生施設事務組合</t>
    <rPh sb="0" eb="12">
      <t>キ</t>
    </rPh>
    <phoneticPr fontId="1"/>
  </si>
  <si>
    <t>し尿処理、火葬場</t>
    <rPh sb="1" eb="2">
      <t>ニョウ</t>
    </rPh>
    <rPh sb="2" eb="4">
      <t>ショリ</t>
    </rPh>
    <rPh sb="5" eb="8">
      <t>カソウバ</t>
    </rPh>
    <phoneticPr fontId="1"/>
  </si>
  <si>
    <t>三重県紀宝町、御浜町、和歌山県新宮市、田辺市、北山村、太地町、那智勝浦町</t>
    <rPh sb="11" eb="15">
      <t>ワカヤマケン</t>
    </rPh>
    <rPh sb="15" eb="18">
      <t>シングウシ</t>
    </rPh>
    <phoneticPr fontId="1"/>
  </si>
  <si>
    <t>玉井斎場管理組合</t>
    <rPh sb="0" eb="2">
      <t>タマイ</t>
    </rPh>
    <rPh sb="2" eb="4">
      <t>サイジョウ</t>
    </rPh>
    <rPh sb="4" eb="6">
      <t>カンリ</t>
    </rPh>
    <rPh sb="6" eb="8">
      <t>クミアイ</t>
    </rPh>
    <phoneticPr fontId="1"/>
  </si>
  <si>
    <t>火葬場</t>
    <rPh sb="0" eb="3">
      <t>カソウバ</t>
    </rPh>
    <phoneticPr fontId="1"/>
  </si>
  <si>
    <t>鳥取県境港市、島根県松江市</t>
    <rPh sb="0" eb="3">
      <t>トットリケン</t>
    </rPh>
    <rPh sb="3" eb="6">
      <t>サカイミナトシ</t>
    </rPh>
    <rPh sb="7" eb="9">
      <t>シマネ</t>
    </rPh>
    <rPh sb="9" eb="10">
      <t>ケン</t>
    </rPh>
    <rPh sb="10" eb="13">
      <t>マツエシ</t>
    </rPh>
    <phoneticPr fontId="1"/>
  </si>
  <si>
    <t>愛媛県市町総合事務組合</t>
    <phoneticPr fontId="1"/>
  </si>
  <si>
    <t>消防災害補償、消防団員退職金・賞じゅつ金、退職手当、公務災害、交通災害共済、会館・共有財産等の維持・管理</t>
    <phoneticPr fontId="1"/>
  </si>
  <si>
    <t>西条市外５市、上島町外８町、松山養護老人ホーム事務組合外１３組合</t>
    <rPh sb="0" eb="3">
      <t>サイジョウシ</t>
    </rPh>
    <rPh sb="3" eb="4">
      <t>ホカ</t>
    </rPh>
    <rPh sb="5" eb="6">
      <t>シ</t>
    </rPh>
    <rPh sb="10" eb="11">
      <t>ホカ</t>
    </rPh>
    <rPh sb="12" eb="13">
      <t>マチ</t>
    </rPh>
    <rPh sb="27" eb="28">
      <t>ホカ</t>
    </rPh>
    <rPh sb="30" eb="32">
      <t>クミアイ</t>
    </rPh>
    <phoneticPr fontId="1"/>
  </si>
  <si>
    <t>高知県宿毛市愛媛県南宇和郡愛南町篠山小中学校組合</t>
    <rPh sb="0" eb="24">
      <t>ササ</t>
    </rPh>
    <phoneticPr fontId="1"/>
  </si>
  <si>
    <t>小・中学校事務</t>
    <rPh sb="0" eb="1">
      <t>ショウ</t>
    </rPh>
    <rPh sb="2" eb="5">
      <t>チュウガッコウ</t>
    </rPh>
    <rPh sb="5" eb="7">
      <t>ジム</t>
    </rPh>
    <phoneticPr fontId="1"/>
  </si>
  <si>
    <t>愛媛県愛南町、高知県宿毛市</t>
    <rPh sb="7" eb="10">
      <t>コウチケン</t>
    </rPh>
    <rPh sb="10" eb="13">
      <t>スクモシ</t>
    </rPh>
    <phoneticPr fontId="1"/>
  </si>
  <si>
    <t>筑紫野・小郡・基山清掃施設組合</t>
  </si>
  <si>
    <t>福岡県筑紫野市、小郡市、佐賀県基山町</t>
    <rPh sb="0" eb="2">
      <t>フクオカ</t>
    </rPh>
    <rPh sb="2" eb="3">
      <t>ケン</t>
    </rPh>
    <rPh sb="12" eb="15">
      <t>サガケン</t>
    </rPh>
    <phoneticPr fontId="1"/>
  </si>
  <si>
    <t>大牟田・荒尾清掃施設組合</t>
  </si>
  <si>
    <t>ごみ処理</t>
    <rPh sb="2" eb="4">
      <t>ショリ</t>
    </rPh>
    <phoneticPr fontId="1"/>
  </si>
  <si>
    <t>福岡県大牟田市、熊本県荒尾市</t>
    <rPh sb="0" eb="3">
      <t>フクオカケン</t>
    </rPh>
    <rPh sb="8" eb="11">
      <t>クマモトケン</t>
    </rPh>
    <phoneticPr fontId="1"/>
  </si>
  <si>
    <t>17</t>
    <phoneticPr fontId="1"/>
  </si>
  <si>
    <t>199</t>
    <phoneticPr fontId="1"/>
  </si>
  <si>
    <t>都道府県名</t>
    <rPh sb="0" eb="4">
      <t>トドウフケン</t>
    </rPh>
    <rPh sb="4" eb="5">
      <t>メイ</t>
    </rPh>
    <phoneticPr fontId="1"/>
  </si>
  <si>
    <t>構　成
団体数</t>
    <rPh sb="0" eb="1">
      <t>ガマエ</t>
    </rPh>
    <rPh sb="2" eb="3">
      <t>シゲル</t>
    </rPh>
    <rPh sb="4" eb="6">
      <t>ダンタイ</t>
    </rPh>
    <rPh sb="6" eb="7">
      <t>カズ</t>
    </rPh>
    <phoneticPr fontId="1"/>
  </si>
  <si>
    <t>都道府県名</t>
  </si>
  <si>
    <t>一部事務組合数計</t>
    <rPh sb="0" eb="2">
      <t>イチブ</t>
    </rPh>
    <rPh sb="2" eb="4">
      <t>ジム</t>
    </rPh>
    <rPh sb="4" eb="6">
      <t>クミアイ</t>
    </rPh>
    <rPh sb="6" eb="7">
      <t>スウ</t>
    </rPh>
    <rPh sb="7" eb="8">
      <t>ケイ</t>
    </rPh>
    <phoneticPr fontId="1"/>
  </si>
  <si>
    <t>団体</t>
    <rPh sb="0" eb="2">
      <t>ダンタイ</t>
    </rPh>
    <phoneticPr fontId="1"/>
  </si>
  <si>
    <t>構成団体合計</t>
    <rPh sb="0" eb="2">
      <t>コウセイ</t>
    </rPh>
    <rPh sb="2" eb="4">
      <t>ダンタイ</t>
    </rPh>
    <rPh sb="4" eb="6">
      <t>ゴウケイ</t>
    </rPh>
    <phoneticPr fontId="1"/>
  </si>
  <si>
    <t>※脱退予告団体（地方自治法第286条の２）が存在する一部事務組合　　7組合</t>
    <rPh sb="1" eb="3">
      <t>ダッタイ</t>
    </rPh>
    <rPh sb="3" eb="5">
      <t>ヨコク</t>
    </rPh>
    <rPh sb="5" eb="7">
      <t>ダンタイ</t>
    </rPh>
    <rPh sb="8" eb="10">
      <t>チホウ</t>
    </rPh>
    <rPh sb="10" eb="13">
      <t>ジチホウ</t>
    </rPh>
    <rPh sb="13" eb="14">
      <t>ダイ</t>
    </rPh>
    <rPh sb="17" eb="18">
      <t>ジョウ</t>
    </rPh>
    <rPh sb="22" eb="24">
      <t>ソンザイ</t>
    </rPh>
    <rPh sb="26" eb="28">
      <t>イチブ</t>
    </rPh>
    <rPh sb="28" eb="30">
      <t>ジム</t>
    </rPh>
    <rPh sb="30" eb="32">
      <t>クミアイ</t>
    </rPh>
    <rPh sb="35" eb="37">
      <t>クミアイ</t>
    </rPh>
    <phoneticPr fontId="1"/>
  </si>
  <si>
    <t>１　地域開発計画</t>
    <rPh sb="2" eb="4">
      <t>チイキ</t>
    </rPh>
    <rPh sb="4" eb="6">
      <t>カイハツ</t>
    </rPh>
    <rPh sb="6" eb="8">
      <t>ケイカク</t>
    </rPh>
    <phoneticPr fontId="11"/>
  </si>
  <si>
    <t>４　第３次産業振興</t>
    <rPh sb="2" eb="3">
      <t>ダイ</t>
    </rPh>
    <rPh sb="4" eb="5">
      <t>ジ</t>
    </rPh>
    <rPh sb="5" eb="7">
      <t>サンギョウ</t>
    </rPh>
    <rPh sb="7" eb="9">
      <t>シンコウ</t>
    </rPh>
    <phoneticPr fontId="11"/>
  </si>
  <si>
    <t>５　輸送施設</t>
    <rPh sb="2" eb="4">
      <t>ユソウ</t>
    </rPh>
    <rPh sb="4" eb="6">
      <t>シセツ</t>
    </rPh>
    <phoneticPr fontId="11"/>
  </si>
  <si>
    <t>６　国土保全</t>
    <rPh sb="2" eb="4">
      <t>コクド</t>
    </rPh>
    <rPh sb="4" eb="6">
      <t>ホゼン</t>
    </rPh>
    <phoneticPr fontId="11"/>
  </si>
  <si>
    <t>７　厚生福祉</t>
    <rPh sb="2" eb="4">
      <t>コウセイ</t>
    </rPh>
    <rPh sb="4" eb="6">
      <t>フクシ</t>
    </rPh>
    <phoneticPr fontId="11"/>
  </si>
  <si>
    <t>８　環境衛生</t>
    <rPh sb="2" eb="4">
      <t>カンキョウ</t>
    </rPh>
    <rPh sb="4" eb="6">
      <t>エイセイ</t>
    </rPh>
    <phoneticPr fontId="11"/>
  </si>
  <si>
    <t>９　教育</t>
    <rPh sb="2" eb="4">
      <t>キョウイク</t>
    </rPh>
    <phoneticPr fontId="11"/>
  </si>
  <si>
    <t>10 住宅</t>
    <rPh sb="3" eb="5">
      <t>ジュウタク</t>
    </rPh>
    <phoneticPr fontId="11"/>
  </si>
  <si>
    <t>11　都市計画</t>
    <rPh sb="3" eb="5">
      <t>トシ</t>
    </rPh>
    <rPh sb="5" eb="7">
      <t>ケイカク</t>
    </rPh>
    <phoneticPr fontId="11"/>
  </si>
  <si>
    <t>12　防災</t>
    <rPh sb="3" eb="5">
      <t>ボウサイ</t>
    </rPh>
    <phoneticPr fontId="11"/>
  </si>
  <si>
    <t>13　その他</t>
    <rPh sb="3" eb="6">
      <t>ソノタ</t>
    </rPh>
    <phoneticPr fontId="11"/>
  </si>
  <si>
    <t>(2)その他</t>
    <rPh sb="3" eb="6">
      <t>ソノタ</t>
    </rPh>
    <phoneticPr fontId="1"/>
  </si>
  <si>
    <t>(1)農業用地</t>
    <rPh sb="3" eb="5">
      <t>ノウギョウ</t>
    </rPh>
    <rPh sb="5" eb="7">
      <t>ヨウチ</t>
    </rPh>
    <phoneticPr fontId="11"/>
  </si>
  <si>
    <t>(2)農業用水</t>
    <rPh sb="3" eb="5">
      <t>ノウギョウ</t>
    </rPh>
    <rPh sb="5" eb="7">
      <t>ヨウスイ</t>
    </rPh>
    <phoneticPr fontId="11"/>
  </si>
  <si>
    <t>(3)農林水産物
・流通施設</t>
    <rPh sb="3" eb="5">
      <t>ノウリン</t>
    </rPh>
    <rPh sb="5" eb="7">
      <t>スイサン</t>
    </rPh>
    <rPh sb="7" eb="8">
      <t>ブツ</t>
    </rPh>
    <rPh sb="10" eb="11">
      <t>リュウ</t>
    </rPh>
    <rPh sb="11" eb="12">
      <t>ツウ</t>
    </rPh>
    <rPh sb="12" eb="14">
      <t>シセツ</t>
    </rPh>
    <phoneticPr fontId="11"/>
  </si>
  <si>
    <t>(5)農業共済</t>
    <rPh sb="3" eb="5">
      <t>ノウギョウ</t>
    </rPh>
    <rPh sb="5" eb="7">
      <t>キョウサイ</t>
    </rPh>
    <phoneticPr fontId="11"/>
  </si>
  <si>
    <t>(6)その他</t>
    <rPh sb="3" eb="6">
      <t>ソノタ</t>
    </rPh>
    <phoneticPr fontId="11"/>
  </si>
  <si>
    <t>(1)工業用地</t>
    <rPh sb="3" eb="5">
      <t>コウギョウ</t>
    </rPh>
    <rPh sb="5" eb="7">
      <t>ヨウチ</t>
    </rPh>
    <phoneticPr fontId="11"/>
  </si>
  <si>
    <t>(2)工業用水</t>
    <rPh sb="3" eb="5">
      <t>コウギョウ</t>
    </rPh>
    <rPh sb="5" eb="7">
      <t>ヨウスイ</t>
    </rPh>
    <phoneticPr fontId="11"/>
  </si>
  <si>
    <t>(3)その他</t>
    <rPh sb="3" eb="6">
      <t>ソノタ</t>
    </rPh>
    <phoneticPr fontId="11"/>
  </si>
  <si>
    <t>(1)観光</t>
    <rPh sb="3" eb="5">
      <t>カンコウ</t>
    </rPh>
    <phoneticPr fontId="11"/>
  </si>
  <si>
    <t>(2)その他</t>
    <rPh sb="3" eb="6">
      <t>ソノタ</t>
    </rPh>
    <phoneticPr fontId="11"/>
  </si>
  <si>
    <t>(1)道路</t>
    <rPh sb="3" eb="5">
      <t>ドウロ</t>
    </rPh>
    <phoneticPr fontId="11"/>
  </si>
  <si>
    <t>(2)港湾</t>
    <rPh sb="3" eb="5">
      <t>コウワン</t>
    </rPh>
    <phoneticPr fontId="11"/>
  </si>
  <si>
    <t>(4)船舶運航</t>
    <rPh sb="3" eb="5">
      <t>センパク</t>
    </rPh>
    <rPh sb="5" eb="7">
      <t>ウンコウ</t>
    </rPh>
    <phoneticPr fontId="11"/>
  </si>
  <si>
    <t>(5)その他</t>
    <rPh sb="3" eb="6">
      <t>ソノタ</t>
    </rPh>
    <phoneticPr fontId="11"/>
  </si>
  <si>
    <t>(1)河川</t>
    <rPh sb="3" eb="5">
      <t>カセン</t>
    </rPh>
    <phoneticPr fontId="11"/>
  </si>
  <si>
    <t>(1)病院</t>
    <rPh sb="3" eb="5">
      <t>ビョウイン</t>
    </rPh>
    <phoneticPr fontId="11"/>
  </si>
  <si>
    <t>(2)診療所</t>
    <rPh sb="3" eb="6">
      <t>シンリョウジョ</t>
    </rPh>
    <phoneticPr fontId="11"/>
  </si>
  <si>
    <t>(3)結核予防</t>
    <rPh sb="3" eb="5">
      <t>ケッカク</t>
    </rPh>
    <rPh sb="5" eb="7">
      <t>ヨボウ</t>
    </rPh>
    <phoneticPr fontId="11"/>
  </si>
  <si>
    <t>(4)生活保護</t>
    <rPh sb="3" eb="5">
      <t>セイカツ</t>
    </rPh>
    <rPh sb="5" eb="7">
      <t>ホゴ</t>
    </rPh>
    <phoneticPr fontId="11"/>
  </si>
  <si>
    <t>(5)母子福祉</t>
    <rPh sb="3" eb="5">
      <t>ボシ</t>
    </rPh>
    <rPh sb="5" eb="7">
      <t>フクシ</t>
    </rPh>
    <phoneticPr fontId="11"/>
  </si>
  <si>
    <t>(6)児童福祉</t>
    <rPh sb="3" eb="5">
      <t>ジドウ</t>
    </rPh>
    <rPh sb="5" eb="7">
      <t>フクシ</t>
    </rPh>
    <phoneticPr fontId="11"/>
  </si>
  <si>
    <t>(8)介護保険
施設ｻｰﾋﾞｽ</t>
    <rPh sb="3" eb="5">
      <t>カイゴ</t>
    </rPh>
    <rPh sb="5" eb="7">
      <t>ホケン</t>
    </rPh>
    <rPh sb="8" eb="10">
      <t>シセツ</t>
    </rPh>
    <phoneticPr fontId="11"/>
  </si>
  <si>
    <t>(9)介護保険
（その他）</t>
    <rPh sb="3" eb="5">
      <t>カイゴ</t>
    </rPh>
    <rPh sb="5" eb="7">
      <t>ホケン</t>
    </rPh>
    <rPh sb="11" eb="12">
      <t>タ</t>
    </rPh>
    <phoneticPr fontId="11"/>
  </si>
  <si>
    <t>(10)地域包括支援ｾﾝﾀｰ</t>
    <rPh sb="4" eb="6">
      <t>チイキ</t>
    </rPh>
    <rPh sb="6" eb="8">
      <t>ホウカツ</t>
    </rPh>
    <rPh sb="8" eb="10">
      <t>シエン</t>
    </rPh>
    <phoneticPr fontId="11"/>
  </si>
  <si>
    <t>(11)老人福祉
施設</t>
    <rPh sb="4" eb="6">
      <t>ロウジン</t>
    </rPh>
    <rPh sb="6" eb="8">
      <t>フクシ</t>
    </rPh>
    <rPh sb="9" eb="11">
      <t>シセツ</t>
    </rPh>
    <phoneticPr fontId="11"/>
  </si>
  <si>
    <t>(12)老人福祉
（その他）</t>
    <rPh sb="4" eb="6">
      <t>ロウジン</t>
    </rPh>
    <rPh sb="6" eb="8">
      <t>フクシ</t>
    </rPh>
    <rPh sb="12" eb="13">
      <t>タ</t>
    </rPh>
    <phoneticPr fontId="11"/>
  </si>
  <si>
    <t>(13)障害区分
認定審査</t>
    <rPh sb="4" eb="6">
      <t>ショウガイ</t>
    </rPh>
    <rPh sb="6" eb="8">
      <t>クブン</t>
    </rPh>
    <rPh sb="9" eb="11">
      <t>ニンテイ</t>
    </rPh>
    <rPh sb="11" eb="13">
      <t>シンサ</t>
    </rPh>
    <phoneticPr fontId="11"/>
  </si>
  <si>
    <t>(16)障害者福祉（その他）</t>
    <rPh sb="4" eb="7">
      <t>ショウガイシャ</t>
    </rPh>
    <rPh sb="7" eb="9">
      <t>フクシ</t>
    </rPh>
    <rPh sb="12" eb="13">
      <t>タ</t>
    </rPh>
    <phoneticPr fontId="11"/>
  </si>
  <si>
    <t>(17)看護学校</t>
    <rPh sb="4" eb="6">
      <t>カンゴ</t>
    </rPh>
    <rPh sb="6" eb="8">
      <t>ガッコウ</t>
    </rPh>
    <phoneticPr fontId="11"/>
  </si>
  <si>
    <t>(18)国民健康
保険</t>
    <rPh sb="4" eb="6">
      <t>コクミン</t>
    </rPh>
    <rPh sb="6" eb="8">
      <t>ケンコウ</t>
    </rPh>
    <rPh sb="9" eb="11">
      <t>ホケン</t>
    </rPh>
    <phoneticPr fontId="11"/>
  </si>
  <si>
    <t>(20)救急・土日医療</t>
    <rPh sb="4" eb="6">
      <t>キュウキュウ</t>
    </rPh>
    <rPh sb="7" eb="9">
      <t>ドニチ</t>
    </rPh>
    <rPh sb="9" eb="11">
      <t>イリョウ</t>
    </rPh>
    <phoneticPr fontId="11"/>
  </si>
  <si>
    <t>(21)その他</t>
    <rPh sb="4" eb="7">
      <t>ソノタ</t>
    </rPh>
    <phoneticPr fontId="11"/>
  </si>
  <si>
    <t>(1)上水道</t>
    <rPh sb="3" eb="6">
      <t>ジョウスイドウ</t>
    </rPh>
    <phoneticPr fontId="11"/>
  </si>
  <si>
    <t>(2)下水道</t>
    <rPh sb="3" eb="6">
      <t>ゲスイドウ</t>
    </rPh>
    <phoneticPr fontId="11"/>
  </si>
  <si>
    <t>(3)ごみ処理</t>
    <rPh sb="5" eb="7">
      <t>ショリ</t>
    </rPh>
    <phoneticPr fontId="11"/>
  </si>
  <si>
    <t>(4)リサイクル
施設</t>
    <rPh sb="9" eb="11">
      <t>シセツ</t>
    </rPh>
    <phoneticPr fontId="11"/>
  </si>
  <si>
    <t>(5)し尿処理</t>
    <rPh sb="3" eb="5">
      <t>シニョウ</t>
    </rPh>
    <rPh sb="5" eb="7">
      <t>ショリ</t>
    </rPh>
    <phoneticPr fontId="11"/>
  </si>
  <si>
    <t>(6)火葬場</t>
    <rPh sb="3" eb="6">
      <t>カソウバ</t>
    </rPh>
    <phoneticPr fontId="11"/>
  </si>
  <si>
    <t>(7)墓地</t>
    <rPh sb="3" eb="5">
      <t>ボチ</t>
    </rPh>
    <phoneticPr fontId="11"/>
  </si>
  <si>
    <t>(8)と畜場</t>
    <rPh sb="4" eb="5">
      <t>チク</t>
    </rPh>
    <rPh sb="5" eb="6">
      <t>バ</t>
    </rPh>
    <phoneticPr fontId="11"/>
  </si>
  <si>
    <t>(9)公害</t>
    <rPh sb="3" eb="5">
      <t>コウガイ</t>
    </rPh>
    <phoneticPr fontId="11"/>
  </si>
  <si>
    <t>(10)その他</t>
    <rPh sb="4" eb="7">
      <t>ソノタ</t>
    </rPh>
    <phoneticPr fontId="11"/>
  </si>
  <si>
    <t>(1)小学校</t>
    <rPh sb="3" eb="6">
      <t>ショウガッコウ</t>
    </rPh>
    <phoneticPr fontId="11"/>
  </si>
  <si>
    <t>(2)中学校</t>
    <rPh sb="3" eb="6">
      <t>チュウガッコウ</t>
    </rPh>
    <phoneticPr fontId="11"/>
  </si>
  <si>
    <t>(3)高等学校</t>
    <rPh sb="3" eb="5">
      <t>コウトウ</t>
    </rPh>
    <rPh sb="5" eb="7">
      <t>ガッコウ</t>
    </rPh>
    <phoneticPr fontId="11"/>
  </si>
  <si>
    <t>(6)視聴覚教育</t>
    <rPh sb="3" eb="6">
      <t>シチョウカク</t>
    </rPh>
    <rPh sb="6" eb="8">
      <t>キョウイク</t>
    </rPh>
    <phoneticPr fontId="11"/>
  </si>
  <si>
    <t>(8)学校給食</t>
    <rPh sb="3" eb="5">
      <t>ガッコウ</t>
    </rPh>
    <rPh sb="5" eb="7">
      <t>キュウショク</t>
    </rPh>
    <phoneticPr fontId="11"/>
  </si>
  <si>
    <t>(9)その他</t>
    <rPh sb="3" eb="6">
      <t>ソノタ</t>
    </rPh>
    <phoneticPr fontId="11"/>
  </si>
  <si>
    <t>(1)宅地造成</t>
    <rPh sb="3" eb="5">
      <t>タクチ</t>
    </rPh>
    <rPh sb="5" eb="7">
      <t>ゾウセイ</t>
    </rPh>
    <phoneticPr fontId="11"/>
  </si>
  <si>
    <t>(2)その他</t>
    <rPh sb="5" eb="6">
      <t>タ</t>
    </rPh>
    <phoneticPr fontId="11"/>
  </si>
  <si>
    <t>(1)街路</t>
    <rPh sb="3" eb="5">
      <t>ガイロ</t>
    </rPh>
    <phoneticPr fontId="11"/>
  </si>
  <si>
    <t>(2)公園</t>
    <rPh sb="3" eb="5">
      <t>コウエン</t>
    </rPh>
    <phoneticPr fontId="11"/>
  </si>
  <si>
    <t>(3)駐車場</t>
    <rPh sb="3" eb="6">
      <t>チュウシャジョウ</t>
    </rPh>
    <phoneticPr fontId="11"/>
  </si>
  <si>
    <t>(4)区画整理</t>
    <rPh sb="3" eb="5">
      <t>クカク</t>
    </rPh>
    <rPh sb="5" eb="7">
      <t>セイリ</t>
    </rPh>
    <phoneticPr fontId="11"/>
  </si>
  <si>
    <t>(5)その他</t>
    <rPh sb="5" eb="6">
      <t>タ</t>
    </rPh>
    <phoneticPr fontId="11"/>
  </si>
  <si>
    <t>(1)消防</t>
    <rPh sb="3" eb="5">
      <t>ショウボウ</t>
    </rPh>
    <phoneticPr fontId="11"/>
  </si>
  <si>
    <t>(2)救急</t>
    <rPh sb="3" eb="5">
      <t>キュウキュウ</t>
    </rPh>
    <phoneticPr fontId="11"/>
  </si>
  <si>
    <t>(3)水防</t>
    <rPh sb="3" eb="5">
      <t>スイボウ</t>
    </rPh>
    <phoneticPr fontId="11"/>
  </si>
  <si>
    <t>(4)消防災害補償</t>
    <rPh sb="3" eb="5">
      <t>ショウボウ</t>
    </rPh>
    <rPh sb="5" eb="7">
      <t>サイガイ</t>
    </rPh>
    <rPh sb="7" eb="9">
      <t>ホショウ</t>
    </rPh>
    <phoneticPr fontId="11"/>
  </si>
  <si>
    <t>(5)消防団員退職金・賞じゅつ金</t>
    <rPh sb="3" eb="6">
      <t>ショウボウダン</t>
    </rPh>
    <rPh sb="6" eb="7">
      <t>イン</t>
    </rPh>
    <rPh sb="7" eb="10">
      <t>タイショクキン</t>
    </rPh>
    <rPh sb="11" eb="12">
      <t>ショウ</t>
    </rPh>
    <rPh sb="15" eb="16">
      <t>キン</t>
    </rPh>
    <phoneticPr fontId="11"/>
  </si>
  <si>
    <t>(7)その他</t>
    <rPh sb="3" eb="6">
      <t>ソノタ</t>
    </rPh>
    <phoneticPr fontId="11"/>
  </si>
  <si>
    <t>(1)職員の採用試験</t>
    <rPh sb="3" eb="5">
      <t>ショクイン</t>
    </rPh>
    <rPh sb="6" eb="8">
      <t>サイヨウ</t>
    </rPh>
    <rPh sb="8" eb="10">
      <t>シケン</t>
    </rPh>
    <phoneticPr fontId="11"/>
  </si>
  <si>
    <t>(2)職員研修</t>
    <rPh sb="3" eb="5">
      <t>ショクイン</t>
    </rPh>
    <rPh sb="5" eb="7">
      <t>ケンシュウ</t>
    </rPh>
    <phoneticPr fontId="11"/>
  </si>
  <si>
    <t>(3)計算事務</t>
    <rPh sb="3" eb="5">
      <t>ケイサン</t>
    </rPh>
    <rPh sb="5" eb="7">
      <t>ジム</t>
    </rPh>
    <phoneticPr fontId="11"/>
  </si>
  <si>
    <t>(4)退職手当</t>
    <rPh sb="3" eb="5">
      <t>タイショク</t>
    </rPh>
    <rPh sb="5" eb="7">
      <t>テアテ</t>
    </rPh>
    <phoneticPr fontId="11"/>
  </si>
  <si>
    <t>(5)公務災害</t>
    <rPh sb="3" eb="5">
      <t>コウム</t>
    </rPh>
    <rPh sb="5" eb="7">
      <t>サイガイ</t>
    </rPh>
    <phoneticPr fontId="11"/>
  </si>
  <si>
    <t>(6)公平委員会</t>
    <rPh sb="3" eb="5">
      <t>コウヘイ</t>
    </rPh>
    <rPh sb="5" eb="8">
      <t>イインカイ</t>
    </rPh>
    <phoneticPr fontId="11"/>
  </si>
  <si>
    <t>(7)税の滞納処分</t>
    <rPh sb="3" eb="4">
      <t>ゼイ</t>
    </rPh>
    <rPh sb="5" eb="7">
      <t>タイノウ</t>
    </rPh>
    <rPh sb="7" eb="9">
      <t>ショブン</t>
    </rPh>
    <phoneticPr fontId="11"/>
  </si>
  <si>
    <t>(8)交通災害共済</t>
    <rPh sb="3" eb="5">
      <t>コウツウ</t>
    </rPh>
    <rPh sb="5" eb="7">
      <t>サイガイ</t>
    </rPh>
    <rPh sb="7" eb="9">
      <t>キョウサイ</t>
    </rPh>
    <phoneticPr fontId="11"/>
  </si>
  <si>
    <t>(9)競輪</t>
    <rPh sb="3" eb="4">
      <t>キソ</t>
    </rPh>
    <rPh sb="4" eb="5">
      <t>リン</t>
    </rPh>
    <phoneticPr fontId="11"/>
  </si>
  <si>
    <t>(10)競馬</t>
    <rPh sb="4" eb="6">
      <t>ケイバ</t>
    </rPh>
    <phoneticPr fontId="11"/>
  </si>
  <si>
    <t>(11)競艇</t>
    <rPh sb="4" eb="6">
      <t>キョウテイ</t>
    </rPh>
    <phoneticPr fontId="11"/>
  </si>
  <si>
    <t>(12)会館・共有財産等の維持・管理</t>
    <rPh sb="4" eb="6">
      <t>カイカン</t>
    </rPh>
    <rPh sb="7" eb="9">
      <t>キョウユウ</t>
    </rPh>
    <rPh sb="9" eb="11">
      <t>ザイサン</t>
    </rPh>
    <rPh sb="11" eb="12">
      <t>トウ</t>
    </rPh>
    <rPh sb="13" eb="15">
      <t>イジ</t>
    </rPh>
    <rPh sb="16" eb="18">
      <t>カンリ</t>
    </rPh>
    <phoneticPr fontId="11"/>
  </si>
  <si>
    <t>(13)住民票写し等の交付</t>
    <rPh sb="4" eb="7">
      <t>ジュウミンヒョウ</t>
    </rPh>
    <rPh sb="7" eb="8">
      <t>ウツ</t>
    </rPh>
    <rPh sb="9" eb="10">
      <t>トウ</t>
    </rPh>
    <rPh sb="11" eb="13">
      <t>コウフ</t>
    </rPh>
    <phoneticPr fontId="11"/>
  </si>
  <si>
    <t>(14)市町村合併</t>
    <rPh sb="4" eb="7">
      <t>シチョウソン</t>
    </rPh>
    <rPh sb="7" eb="9">
      <t>ガッペイ</t>
    </rPh>
    <phoneticPr fontId="11"/>
  </si>
  <si>
    <t>(15)情報基盤整備</t>
    <rPh sb="4" eb="6">
      <t>ジョウホウ</t>
    </rPh>
    <rPh sb="6" eb="8">
      <t>キバン</t>
    </rPh>
    <rPh sb="8" eb="10">
      <t>セイビ</t>
    </rPh>
    <phoneticPr fontId="11"/>
  </si>
  <si>
    <t>(16)情報公開・個人情報保護</t>
    <rPh sb="4" eb="6">
      <t>ジョウホウ</t>
    </rPh>
    <rPh sb="6" eb="8">
      <t>コウカイ</t>
    </rPh>
    <rPh sb="9" eb="11">
      <t>コジン</t>
    </rPh>
    <rPh sb="11" eb="13">
      <t>ジョウホウ</t>
    </rPh>
    <rPh sb="13" eb="15">
      <t>ホゴ</t>
    </rPh>
    <phoneticPr fontId="11"/>
  </si>
  <si>
    <t>(17)調査研究</t>
    <rPh sb="4" eb="6">
      <t>チョウサ</t>
    </rPh>
    <rPh sb="6" eb="8">
      <t>ケンキュウ</t>
    </rPh>
    <phoneticPr fontId="1"/>
  </si>
  <si>
    <t>第１２表　一部事務組合の構成団体数別状況</t>
    <rPh sb="0" eb="1">
      <t>ダイ</t>
    </rPh>
    <rPh sb="3" eb="4">
      <t>ヒョウ</t>
    </rPh>
    <rPh sb="5" eb="7">
      <t>イチブ</t>
    </rPh>
    <rPh sb="7" eb="9">
      <t>ジム</t>
    </rPh>
    <rPh sb="9" eb="11">
      <t>クミアイ</t>
    </rPh>
    <rPh sb="12" eb="14">
      <t>コウセイ</t>
    </rPh>
    <rPh sb="14" eb="17">
      <t>ダンタイスウ</t>
    </rPh>
    <rPh sb="17" eb="18">
      <t>ベツ</t>
    </rPh>
    <rPh sb="18" eb="20">
      <t>ジョウキョウ</t>
    </rPh>
    <phoneticPr fontId="1"/>
  </si>
  <si>
    <t>構成団体数</t>
    <rPh sb="0" eb="2">
      <t>コウセイ</t>
    </rPh>
    <rPh sb="2" eb="5">
      <t>ダンタイスウ</t>
    </rPh>
    <phoneticPr fontId="1"/>
  </si>
  <si>
    <t>構成比</t>
    <rPh sb="0" eb="3">
      <t>コウセイヒ</t>
    </rPh>
    <phoneticPr fontId="1"/>
  </si>
  <si>
    <t>累計</t>
    <rPh sb="0" eb="2">
      <t>ルイケイ</t>
    </rPh>
    <phoneticPr fontId="1"/>
  </si>
  <si>
    <t>３</t>
    <phoneticPr fontId="1"/>
  </si>
  <si>
    <t>５</t>
    <phoneticPr fontId="1"/>
  </si>
  <si>
    <t>６</t>
    <phoneticPr fontId="1"/>
  </si>
  <si>
    <t>７</t>
    <phoneticPr fontId="1"/>
  </si>
  <si>
    <t>８</t>
    <phoneticPr fontId="1"/>
  </si>
  <si>
    <t>９</t>
    <phoneticPr fontId="1"/>
  </si>
  <si>
    <t>１０～１９</t>
    <phoneticPr fontId="1"/>
  </si>
  <si>
    <t>２０～２９</t>
    <phoneticPr fontId="1"/>
  </si>
  <si>
    <t>３０～３９</t>
    <phoneticPr fontId="1"/>
  </si>
  <si>
    <t>４０～４９</t>
    <phoneticPr fontId="1"/>
  </si>
  <si>
    <t>５０～９９</t>
    <phoneticPr fontId="1"/>
  </si>
  <si>
    <t>１００～　</t>
    <phoneticPr fontId="1"/>
  </si>
  <si>
    <t>－</t>
    <phoneticPr fontId="1"/>
  </si>
  <si>
    <t>※構成団体が１００以上の一部事務組合（括弧内は構成団体数）</t>
    <rPh sb="1" eb="3">
      <t>コウセイ</t>
    </rPh>
    <rPh sb="3" eb="5">
      <t>ダンタイ</t>
    </rPh>
    <rPh sb="9" eb="11">
      <t>イジョウ</t>
    </rPh>
    <rPh sb="12" eb="14">
      <t>イチブ</t>
    </rPh>
    <rPh sb="14" eb="16">
      <t>ジム</t>
    </rPh>
    <rPh sb="16" eb="18">
      <t>クミアイ</t>
    </rPh>
    <rPh sb="19" eb="21">
      <t>カッコ</t>
    </rPh>
    <rPh sb="21" eb="22">
      <t>ナイ</t>
    </rPh>
    <rPh sb="23" eb="25">
      <t>コウセイ</t>
    </rPh>
    <rPh sb="25" eb="28">
      <t>ダンタイスウ</t>
    </rPh>
    <phoneticPr fontId="1"/>
  </si>
  <si>
    <t>●北海道市町村備荒資金組合（１７９）</t>
    <rPh sb="1" eb="13">
      <t>ホッカイドウシチョウソンビコウシキンクミアイ</t>
    </rPh>
    <phoneticPr fontId="41"/>
  </si>
  <si>
    <t>第１３表　一部事務組合の事務の種類別状況</t>
    <rPh sb="0" eb="1">
      <t>ダイ</t>
    </rPh>
    <rPh sb="3" eb="4">
      <t>ヒョウ</t>
    </rPh>
    <rPh sb="5" eb="7">
      <t>イチブ</t>
    </rPh>
    <rPh sb="7" eb="9">
      <t>ジム</t>
    </rPh>
    <rPh sb="9" eb="11">
      <t>クミアイ</t>
    </rPh>
    <rPh sb="12" eb="14">
      <t>ジム</t>
    </rPh>
    <rPh sb="15" eb="18">
      <t>シュルイベツ</t>
    </rPh>
    <rPh sb="18" eb="20">
      <t>ジョウキョウ</t>
    </rPh>
    <phoneticPr fontId="1"/>
  </si>
  <si>
    <t>12　防災</t>
    <phoneticPr fontId="1"/>
  </si>
  <si>
    <t>13　その他</t>
    <phoneticPr fontId="1"/>
  </si>
  <si>
    <t>(1)広域行政計画等に関するもの</t>
    <rPh sb="3" eb="5">
      <t>コウイキ</t>
    </rPh>
    <rPh sb="5" eb="7">
      <t>ギョウセイ</t>
    </rPh>
    <rPh sb="7" eb="9">
      <t>ケイカク</t>
    </rPh>
    <rPh sb="9" eb="10">
      <t>トウ</t>
    </rPh>
    <rPh sb="11" eb="12">
      <t>カン</t>
    </rPh>
    <phoneticPr fontId="1"/>
  </si>
  <si>
    <r>
      <t xml:space="preserve">(4)林道・林野
</t>
    </r>
    <r>
      <rPr>
        <sz val="8"/>
        <rFont val="ＭＳ ゴシック"/>
        <family val="3"/>
        <charset val="128"/>
      </rPr>
      <t>（山林の保護管理を含む）</t>
    </r>
    <rPh sb="3" eb="5">
      <t>リンドウ</t>
    </rPh>
    <rPh sb="6" eb="8">
      <t>リンヤ</t>
    </rPh>
    <rPh sb="10" eb="12">
      <t>サンリン</t>
    </rPh>
    <rPh sb="13" eb="15">
      <t>ホゴ</t>
    </rPh>
    <rPh sb="15" eb="17">
      <t>カンリ</t>
    </rPh>
    <rPh sb="18" eb="19">
      <t>フク</t>
    </rPh>
    <phoneticPr fontId="11"/>
  </si>
  <si>
    <t>(3)自動車輸送</t>
    <rPh sb="3" eb="6">
      <t>ジドウシャ</t>
    </rPh>
    <rPh sb="6" eb="8">
      <t>ユソウ</t>
    </rPh>
    <phoneticPr fontId="11"/>
  </si>
  <si>
    <t>（2)海岸</t>
    <rPh sb="3" eb="5">
      <t>カイガン</t>
    </rPh>
    <phoneticPr fontId="11"/>
  </si>
  <si>
    <t>（3)その他</t>
    <rPh sb="3" eb="6">
      <t>ソノタ</t>
    </rPh>
    <phoneticPr fontId="11"/>
  </si>
  <si>
    <t>(7)介護認定審査</t>
    <rPh sb="3" eb="5">
      <t>カイゴ</t>
    </rPh>
    <rPh sb="5" eb="7">
      <t>ニンテイ</t>
    </rPh>
    <rPh sb="7" eb="9">
      <t>シンサ</t>
    </rPh>
    <phoneticPr fontId="11"/>
  </si>
  <si>
    <r>
      <t>(14)障害福祉ｻｰﾋﾞｽ</t>
    </r>
    <r>
      <rPr>
        <sz val="6"/>
        <rFont val="ＭＳ ゴシック"/>
        <family val="3"/>
        <charset val="128"/>
      </rPr>
      <t>（介護給付）</t>
    </r>
    <rPh sb="4" eb="6">
      <t>ショウガイ</t>
    </rPh>
    <rPh sb="6" eb="8">
      <t>フクシ</t>
    </rPh>
    <rPh sb="14" eb="16">
      <t>カイゴ</t>
    </rPh>
    <rPh sb="16" eb="18">
      <t>キュウフ</t>
    </rPh>
    <phoneticPr fontId="11"/>
  </si>
  <si>
    <r>
      <t>(15)障害福祉ｻｰﾋﾞｽ</t>
    </r>
    <r>
      <rPr>
        <sz val="6"/>
        <rFont val="ＭＳ ゴシック"/>
        <family val="3"/>
        <charset val="128"/>
      </rPr>
      <t>（訓練等給付）</t>
    </r>
    <rPh sb="4" eb="6">
      <t>ショウガイ</t>
    </rPh>
    <rPh sb="6" eb="8">
      <t>フクシ</t>
    </rPh>
    <rPh sb="15" eb="16">
      <t>トウ</t>
    </rPh>
    <rPh sb="16" eb="18">
      <t>キュウフ</t>
    </rPh>
    <rPh sb="18" eb="19">
      <t>キュウフ</t>
    </rPh>
    <phoneticPr fontId="11"/>
  </si>
  <si>
    <t>(19)後期高齢者医療</t>
    <rPh sb="4" eb="6">
      <t>コウキ</t>
    </rPh>
    <rPh sb="9" eb="10">
      <t>イ</t>
    </rPh>
    <phoneticPr fontId="11"/>
  </si>
  <si>
    <t>(21)保健所が法律上実施を義務づけられている業務（全て）</t>
    <rPh sb="4" eb="7">
      <t>ホケンジョ</t>
    </rPh>
    <rPh sb="8" eb="11">
      <t>ホウリツジョウ</t>
    </rPh>
    <rPh sb="11" eb="13">
      <t>ジッシ</t>
    </rPh>
    <rPh sb="14" eb="16">
      <t>ギム</t>
    </rPh>
    <rPh sb="23" eb="25">
      <t>ギョウム</t>
    </rPh>
    <rPh sb="26" eb="27">
      <t>スベ</t>
    </rPh>
    <phoneticPr fontId="11"/>
  </si>
  <si>
    <t>(22)その他</t>
    <rPh sb="4" eb="7">
      <t>ソノタ</t>
    </rPh>
    <phoneticPr fontId="11"/>
  </si>
  <si>
    <r>
      <t>(4)学校</t>
    </r>
    <r>
      <rPr>
        <sz val="8"/>
        <rFont val="ＭＳ ゴシック"/>
        <family val="3"/>
        <charset val="128"/>
      </rPr>
      <t>（幼、中等（中高一貫校等）､大学）</t>
    </r>
    <rPh sb="3" eb="5">
      <t>ガッコウ</t>
    </rPh>
    <rPh sb="6" eb="7">
      <t>ヨウ</t>
    </rPh>
    <rPh sb="8" eb="10">
      <t>チュウトウ</t>
    </rPh>
    <rPh sb="11" eb="13">
      <t>チュウコウ</t>
    </rPh>
    <rPh sb="13" eb="15">
      <t>イッカン</t>
    </rPh>
    <rPh sb="15" eb="16">
      <t>コウ</t>
    </rPh>
    <rPh sb="16" eb="17">
      <t>トウ</t>
    </rPh>
    <rPh sb="19" eb="21">
      <t>ダイガク</t>
    </rPh>
    <phoneticPr fontId="11"/>
  </si>
  <si>
    <r>
      <t xml:space="preserve">(5)社会教育
</t>
    </r>
    <r>
      <rPr>
        <sz val="6"/>
        <rFont val="ＭＳ ゴシック"/>
        <family val="3"/>
        <charset val="128"/>
      </rPr>
      <t>（青少年育成施設等の管理運営を含む）</t>
    </r>
    <rPh sb="3" eb="5">
      <t>シャカイ</t>
    </rPh>
    <rPh sb="5" eb="7">
      <t>キョウイク</t>
    </rPh>
    <rPh sb="9" eb="12">
      <t>セイショウネン</t>
    </rPh>
    <rPh sb="12" eb="14">
      <t>イクセイ</t>
    </rPh>
    <rPh sb="14" eb="16">
      <t>シセツ</t>
    </rPh>
    <rPh sb="16" eb="17">
      <t>トウ</t>
    </rPh>
    <rPh sb="18" eb="20">
      <t>カンリ</t>
    </rPh>
    <rPh sb="20" eb="22">
      <t>ウンエイ</t>
    </rPh>
    <rPh sb="23" eb="24">
      <t>フク</t>
    </rPh>
    <phoneticPr fontId="11"/>
  </si>
  <si>
    <r>
      <t xml:space="preserve">(7)教育研修
</t>
    </r>
    <r>
      <rPr>
        <sz val="8"/>
        <rFont val="ＭＳ ゴシック"/>
        <family val="3"/>
        <charset val="128"/>
      </rPr>
      <t>（センター運営含む）</t>
    </r>
    <rPh sb="3" eb="5">
      <t>キョウイク</t>
    </rPh>
    <rPh sb="5" eb="7">
      <t>ケンシュウ</t>
    </rPh>
    <rPh sb="13" eb="15">
      <t>ウンエイ</t>
    </rPh>
    <rPh sb="15" eb="16">
      <t>フク</t>
    </rPh>
    <phoneticPr fontId="11"/>
  </si>
  <si>
    <r>
      <t xml:space="preserve">(6)保安関係
</t>
    </r>
    <r>
      <rPr>
        <sz val="6"/>
        <rFont val="ＭＳ ゴシック"/>
        <family val="3"/>
        <charset val="128"/>
      </rPr>
      <t>（火取法、液石法、高圧ガス法等）</t>
    </r>
    <rPh sb="3" eb="5">
      <t>ホアン</t>
    </rPh>
    <rPh sb="5" eb="7">
      <t>カンケイ</t>
    </rPh>
    <rPh sb="9" eb="10">
      <t>ヒ</t>
    </rPh>
    <rPh sb="10" eb="11">
      <t>トリ</t>
    </rPh>
    <rPh sb="11" eb="12">
      <t>ホウ</t>
    </rPh>
    <rPh sb="13" eb="14">
      <t>エキ</t>
    </rPh>
    <rPh sb="14" eb="15">
      <t>イシ</t>
    </rPh>
    <rPh sb="15" eb="16">
      <t>ホウ</t>
    </rPh>
    <rPh sb="17" eb="19">
      <t>コウアツ</t>
    </rPh>
    <rPh sb="21" eb="22">
      <t>ホウ</t>
    </rPh>
    <rPh sb="22" eb="23">
      <t>トウ</t>
    </rPh>
    <phoneticPr fontId="11"/>
  </si>
  <si>
    <t>(13)住民票の写し等の交付</t>
    <rPh sb="4" eb="7">
      <t>ジュウミンヒョウ</t>
    </rPh>
    <rPh sb="8" eb="9">
      <t>ウツ</t>
    </rPh>
    <rPh sb="10" eb="11">
      <t>トウ</t>
    </rPh>
    <rPh sb="12" eb="14">
      <t>コウフ</t>
    </rPh>
    <phoneticPr fontId="11"/>
  </si>
  <si>
    <t>(18)消費生活相談</t>
    <rPh sb="4" eb="6">
      <t>ショウヒ</t>
    </rPh>
    <rPh sb="6" eb="8">
      <t>セイカツ</t>
    </rPh>
    <rPh sb="8" eb="10">
      <t>ソウダン</t>
    </rPh>
    <phoneticPr fontId="1"/>
  </si>
  <si>
    <t>(19)監査委員事務局</t>
    <rPh sb="4" eb="6">
      <t>カンサ</t>
    </rPh>
    <rPh sb="6" eb="8">
      <t>イイン</t>
    </rPh>
    <rPh sb="8" eb="11">
      <t>ジムキョク</t>
    </rPh>
    <phoneticPr fontId="11"/>
  </si>
  <si>
    <t>(20)行政不服審査法上の付属機関</t>
    <rPh sb="4" eb="6">
      <t>ギョウセイ</t>
    </rPh>
    <rPh sb="6" eb="8">
      <t>フフク</t>
    </rPh>
    <rPh sb="8" eb="11">
      <t>シンサホウ</t>
    </rPh>
    <rPh sb="11" eb="12">
      <t>ジョウ</t>
    </rPh>
    <rPh sb="13" eb="15">
      <t>フゾク</t>
    </rPh>
    <rPh sb="15" eb="17">
      <t>キカン</t>
    </rPh>
    <phoneticPr fontId="11"/>
  </si>
  <si>
    <t>０１０１</t>
    <phoneticPr fontId="1"/>
  </si>
  <si>
    <t>０１０２</t>
    <phoneticPr fontId="1"/>
  </si>
  <si>
    <t>０２０１</t>
    <phoneticPr fontId="1"/>
  </si>
  <si>
    <t>０２０２</t>
    <phoneticPr fontId="1"/>
  </si>
  <si>
    <t>０２０３</t>
    <phoneticPr fontId="1"/>
  </si>
  <si>
    <t>０２０４</t>
    <phoneticPr fontId="1"/>
  </si>
  <si>
    <t>０２０５</t>
    <phoneticPr fontId="1"/>
  </si>
  <si>
    <t>０２０６</t>
    <phoneticPr fontId="1"/>
  </si>
  <si>
    <t>０３０１</t>
    <phoneticPr fontId="1"/>
  </si>
  <si>
    <t>０３０２</t>
    <phoneticPr fontId="1"/>
  </si>
  <si>
    <t>０３０３</t>
    <phoneticPr fontId="1"/>
  </si>
  <si>
    <t>０４０１</t>
    <phoneticPr fontId="1"/>
  </si>
  <si>
    <t>０４０２</t>
    <phoneticPr fontId="1"/>
  </si>
  <si>
    <t>０５０１</t>
    <phoneticPr fontId="1"/>
  </si>
  <si>
    <t>０５０２</t>
    <phoneticPr fontId="1"/>
  </si>
  <si>
    <t>０５０３</t>
    <phoneticPr fontId="1"/>
  </si>
  <si>
    <t>０５０４</t>
    <phoneticPr fontId="1"/>
  </si>
  <si>
    <t>０５０５</t>
    <phoneticPr fontId="1"/>
  </si>
  <si>
    <t>０６０１</t>
    <phoneticPr fontId="1"/>
  </si>
  <si>
    <t>０６０２</t>
    <phoneticPr fontId="1"/>
  </si>
  <si>
    <t>０６０３</t>
    <phoneticPr fontId="1"/>
  </si>
  <si>
    <t>０７０１</t>
    <phoneticPr fontId="1"/>
  </si>
  <si>
    <t>０７０２</t>
    <phoneticPr fontId="1"/>
  </si>
  <si>
    <t>０７０３</t>
    <phoneticPr fontId="1"/>
  </si>
  <si>
    <t>０７０４</t>
    <phoneticPr fontId="1"/>
  </si>
  <si>
    <t>０７０５</t>
    <phoneticPr fontId="1"/>
  </si>
  <si>
    <t>０７０６</t>
    <phoneticPr fontId="1"/>
  </si>
  <si>
    <t>０７０７</t>
    <phoneticPr fontId="1"/>
  </si>
  <si>
    <t>０７０８</t>
    <phoneticPr fontId="1"/>
  </si>
  <si>
    <t>０７０９</t>
    <phoneticPr fontId="1"/>
  </si>
  <si>
    <t>０７１０</t>
    <phoneticPr fontId="1"/>
  </si>
  <si>
    <t>０７１１</t>
    <phoneticPr fontId="1"/>
  </si>
  <si>
    <t>０７１２</t>
    <phoneticPr fontId="1"/>
  </si>
  <si>
    <t>０７１３</t>
    <phoneticPr fontId="1"/>
  </si>
  <si>
    <t>０７１４</t>
    <phoneticPr fontId="1"/>
  </si>
  <si>
    <t>０７１５</t>
    <phoneticPr fontId="1"/>
  </si>
  <si>
    <t>０７１６</t>
    <phoneticPr fontId="1"/>
  </si>
  <si>
    <t>０７１７</t>
    <phoneticPr fontId="1"/>
  </si>
  <si>
    <t>０７１８</t>
    <phoneticPr fontId="1"/>
  </si>
  <si>
    <t>０７１９</t>
    <phoneticPr fontId="1"/>
  </si>
  <si>
    <t>０７２０</t>
    <phoneticPr fontId="1"/>
  </si>
  <si>
    <t>０７２１</t>
    <phoneticPr fontId="1"/>
  </si>
  <si>
    <t>０８０１</t>
    <phoneticPr fontId="1"/>
  </si>
  <si>
    <t>０８０２</t>
    <phoneticPr fontId="1"/>
  </si>
  <si>
    <t>０８０３</t>
    <phoneticPr fontId="1"/>
  </si>
  <si>
    <t>０８０４</t>
    <phoneticPr fontId="1"/>
  </si>
  <si>
    <t>０８０５</t>
    <phoneticPr fontId="1"/>
  </si>
  <si>
    <t>０８０６</t>
    <phoneticPr fontId="1"/>
  </si>
  <si>
    <t>０８０７</t>
    <phoneticPr fontId="1"/>
  </si>
  <si>
    <t>０８０８</t>
    <phoneticPr fontId="1"/>
  </si>
  <si>
    <t>０８０９</t>
    <phoneticPr fontId="1"/>
  </si>
  <si>
    <t>０８１０</t>
    <phoneticPr fontId="1"/>
  </si>
  <si>
    <t>０９０１</t>
    <phoneticPr fontId="1"/>
  </si>
  <si>
    <t>０９０２</t>
  </si>
  <si>
    <t>０９０３</t>
  </si>
  <si>
    <t>０９０４</t>
  </si>
  <si>
    <t>０９０５</t>
    <phoneticPr fontId="1"/>
  </si>
  <si>
    <t>０９０６</t>
    <phoneticPr fontId="1"/>
  </si>
  <si>
    <t>０９０７</t>
    <phoneticPr fontId="1"/>
  </si>
  <si>
    <t>０９０８</t>
    <phoneticPr fontId="1"/>
  </si>
  <si>
    <t>０９０９</t>
    <phoneticPr fontId="1"/>
  </si>
  <si>
    <t>１００１</t>
    <phoneticPr fontId="1"/>
  </si>
  <si>
    <t>１００２</t>
    <phoneticPr fontId="1"/>
  </si>
  <si>
    <t>１１０１</t>
    <phoneticPr fontId="11"/>
  </si>
  <si>
    <t>１１０２</t>
    <phoneticPr fontId="1"/>
  </si>
  <si>
    <t>１１０３</t>
    <phoneticPr fontId="1"/>
  </si>
  <si>
    <t>１１０４</t>
    <phoneticPr fontId="1"/>
  </si>
  <si>
    <t>１１０５</t>
    <phoneticPr fontId="1"/>
  </si>
  <si>
    <t>１２０１</t>
    <phoneticPr fontId="1"/>
  </si>
  <si>
    <t>１２０２</t>
    <phoneticPr fontId="1"/>
  </si>
  <si>
    <t>１２０３</t>
    <phoneticPr fontId="1"/>
  </si>
  <si>
    <t>１２０４</t>
    <phoneticPr fontId="1"/>
  </si>
  <si>
    <t>１２０５</t>
    <phoneticPr fontId="1"/>
  </si>
  <si>
    <t>１２０６</t>
    <phoneticPr fontId="1"/>
  </si>
  <si>
    <t>１２０７</t>
    <phoneticPr fontId="1"/>
  </si>
  <si>
    <t>１３０１</t>
    <phoneticPr fontId="1"/>
  </si>
  <si>
    <t>１３０２</t>
    <phoneticPr fontId="1"/>
  </si>
  <si>
    <t>１３０３</t>
    <phoneticPr fontId="1"/>
  </si>
  <si>
    <t>１３０４</t>
    <phoneticPr fontId="1"/>
  </si>
  <si>
    <t>１３０５</t>
    <phoneticPr fontId="1"/>
  </si>
  <si>
    <t>１３０６</t>
    <phoneticPr fontId="1"/>
  </si>
  <si>
    <t>１３０７</t>
    <phoneticPr fontId="1"/>
  </si>
  <si>
    <t>１３０８</t>
    <phoneticPr fontId="1"/>
  </si>
  <si>
    <t>１３０９</t>
    <phoneticPr fontId="1"/>
  </si>
  <si>
    <t>１３１０</t>
    <phoneticPr fontId="1"/>
  </si>
  <si>
    <t>１３１１</t>
    <phoneticPr fontId="1"/>
  </si>
  <si>
    <t>１３１２</t>
    <phoneticPr fontId="1"/>
  </si>
  <si>
    <t>１３１３</t>
    <phoneticPr fontId="1"/>
  </si>
  <si>
    <t>１３１４</t>
    <phoneticPr fontId="1"/>
  </si>
  <si>
    <t>１３１５</t>
    <phoneticPr fontId="1"/>
  </si>
  <si>
    <t>１３１６</t>
    <phoneticPr fontId="1"/>
  </si>
  <si>
    <t>１３１７</t>
    <phoneticPr fontId="1"/>
  </si>
  <si>
    <t>１３１９</t>
    <phoneticPr fontId="1"/>
  </si>
  <si>
    <t>１３２０</t>
    <phoneticPr fontId="1"/>
  </si>
  <si>
    <t>１３１８</t>
    <phoneticPr fontId="1"/>
  </si>
  <si>
    <t>設置数</t>
    <phoneticPr fontId="1"/>
  </si>
  <si>
    <t>処理団体数</t>
    <rPh sb="0" eb="2">
      <t>ショリ</t>
    </rPh>
    <rPh sb="2" eb="5">
      <t>ダンタイスウ</t>
    </rPh>
    <phoneticPr fontId="11"/>
  </si>
  <si>
    <t>青森県</t>
    <rPh sb="0" eb="3">
      <t>アオモリケン</t>
    </rPh>
    <phoneticPr fontId="1"/>
  </si>
  <si>
    <t>岩手県</t>
    <rPh sb="0" eb="3">
      <t>イワテケン</t>
    </rPh>
    <phoneticPr fontId="1"/>
  </si>
  <si>
    <t>山形県</t>
    <rPh sb="0" eb="3">
      <t>ヤマガタケン</t>
    </rPh>
    <phoneticPr fontId="1"/>
  </si>
  <si>
    <t>群馬県</t>
    <rPh sb="0" eb="3">
      <t>グンマケン</t>
    </rPh>
    <phoneticPr fontId="1"/>
  </si>
  <si>
    <t>埼玉県</t>
    <rPh sb="0" eb="3">
      <t>サイタマケン</t>
    </rPh>
    <phoneticPr fontId="1"/>
  </si>
  <si>
    <t>熊本県</t>
    <rPh sb="0" eb="2">
      <t>クマモト</t>
    </rPh>
    <rPh sb="2" eb="3">
      <t>ケン</t>
    </rPh>
    <phoneticPr fontId="1"/>
  </si>
  <si>
    <t>(注）件数については、1つの一部事務組合で複数の事務を行っている場合は事務ごとに件数に計上しているため重複がある。</t>
    <rPh sb="1" eb="2">
      <t>チュウ</t>
    </rPh>
    <rPh sb="3" eb="5">
      <t>ケンスウ</t>
    </rPh>
    <rPh sb="14" eb="16">
      <t>イチブ</t>
    </rPh>
    <rPh sb="16" eb="18">
      <t>ジム</t>
    </rPh>
    <rPh sb="18" eb="20">
      <t>クミアイ</t>
    </rPh>
    <rPh sb="21" eb="23">
      <t>フクスウ</t>
    </rPh>
    <rPh sb="24" eb="26">
      <t>ジム</t>
    </rPh>
    <rPh sb="27" eb="28">
      <t>オコナ</t>
    </rPh>
    <rPh sb="32" eb="34">
      <t>バアイ</t>
    </rPh>
    <rPh sb="35" eb="37">
      <t>ジム</t>
    </rPh>
    <rPh sb="40" eb="42">
      <t>ケンスウ</t>
    </rPh>
    <rPh sb="43" eb="45">
      <t>ケイジョウ</t>
    </rPh>
    <rPh sb="51" eb="53">
      <t>チョウフク</t>
    </rPh>
    <phoneticPr fontId="1"/>
  </si>
  <si>
    <t>第１９表　一部事務組合の管理者の選任方法</t>
    <rPh sb="0" eb="1">
      <t>ダイ</t>
    </rPh>
    <rPh sb="3" eb="4">
      <t>ヒョウ</t>
    </rPh>
    <rPh sb="5" eb="7">
      <t>イチブ</t>
    </rPh>
    <rPh sb="7" eb="9">
      <t>ジム</t>
    </rPh>
    <rPh sb="9" eb="11">
      <t>クミアイ</t>
    </rPh>
    <rPh sb="12" eb="15">
      <t>カンリシャ</t>
    </rPh>
    <rPh sb="16" eb="18">
      <t>センニン</t>
    </rPh>
    <rPh sb="18" eb="20">
      <t>ホウホウ</t>
    </rPh>
    <phoneticPr fontId="1"/>
  </si>
  <si>
    <t>選　　任　　の　　方　　法</t>
    <rPh sb="0" eb="1">
      <t>セン</t>
    </rPh>
    <rPh sb="3" eb="4">
      <t>ニン</t>
    </rPh>
    <rPh sb="9" eb="10">
      <t>カタ</t>
    </rPh>
    <rPh sb="12" eb="13">
      <t>ホウ</t>
    </rPh>
    <phoneticPr fontId="1"/>
  </si>
  <si>
    <t>組合数</t>
    <rPh sb="0" eb="2">
      <t>クミアイ</t>
    </rPh>
    <rPh sb="2" eb="3">
      <t>スウ</t>
    </rPh>
    <phoneticPr fontId="1"/>
  </si>
  <si>
    <t>番号</t>
    <rPh sb="0" eb="2">
      <t>バンゴウ</t>
    </rPh>
    <phoneticPr fontId="1"/>
  </si>
  <si>
    <t>１０</t>
    <phoneticPr fontId="1"/>
  </si>
  <si>
    <t>一部事務組合の構成団体の住民による直接選挙</t>
    <rPh sb="0" eb="2">
      <t>イチブ</t>
    </rPh>
    <rPh sb="2" eb="4">
      <t>ジム</t>
    </rPh>
    <rPh sb="4" eb="6">
      <t>クミアイ</t>
    </rPh>
    <rPh sb="7" eb="9">
      <t>コウセイ</t>
    </rPh>
    <rPh sb="9" eb="11">
      <t>ダンタイ</t>
    </rPh>
    <rPh sb="12" eb="14">
      <t>ジュウミン</t>
    </rPh>
    <rPh sb="17" eb="19">
      <t>チョクセツ</t>
    </rPh>
    <rPh sb="19" eb="21">
      <t>センキョ</t>
    </rPh>
    <phoneticPr fontId="1"/>
  </si>
  <si>
    <t>１１</t>
    <phoneticPr fontId="1"/>
  </si>
  <si>
    <t>構成団体の長の中から</t>
    <rPh sb="0" eb="2">
      <t>コウセイ</t>
    </rPh>
    <rPh sb="2" eb="4">
      <t>ダンタイ</t>
    </rPh>
    <rPh sb="5" eb="6">
      <t>チョウ</t>
    </rPh>
    <rPh sb="7" eb="8">
      <t>ナカ</t>
    </rPh>
    <phoneticPr fontId="1"/>
  </si>
  <si>
    <t>あて職によるもの</t>
    <rPh sb="2" eb="3">
      <t>ショク</t>
    </rPh>
    <phoneticPr fontId="1"/>
  </si>
  <si>
    <t>１２</t>
    <phoneticPr fontId="1"/>
  </si>
  <si>
    <t>互選によるもの</t>
    <rPh sb="0" eb="2">
      <t>ゴセン</t>
    </rPh>
    <phoneticPr fontId="1"/>
  </si>
  <si>
    <t>１３</t>
    <phoneticPr fontId="1"/>
  </si>
  <si>
    <t>その他の方法</t>
    <rPh sb="2" eb="3">
      <t>タ</t>
    </rPh>
    <rPh sb="4" eb="6">
      <t>ホウホウ</t>
    </rPh>
    <phoneticPr fontId="1"/>
  </si>
  <si>
    <t>２１</t>
    <phoneticPr fontId="1"/>
  </si>
  <si>
    <t>構成団体の議会の議員の中から</t>
    <rPh sb="0" eb="2">
      <t>コウセイ</t>
    </rPh>
    <rPh sb="2" eb="4">
      <t>ダンタイ</t>
    </rPh>
    <rPh sb="5" eb="7">
      <t>ギカイ</t>
    </rPh>
    <rPh sb="8" eb="10">
      <t>ギイン</t>
    </rPh>
    <rPh sb="11" eb="12">
      <t>ナカ</t>
    </rPh>
    <phoneticPr fontId="1"/>
  </si>
  <si>
    <t>２２</t>
    <phoneticPr fontId="1"/>
  </si>
  <si>
    <t>２３</t>
    <phoneticPr fontId="1"/>
  </si>
  <si>
    <t>３１</t>
    <phoneticPr fontId="1"/>
  </si>
  <si>
    <t>一部事務組合の議会の議員の中から</t>
    <rPh sb="0" eb="2">
      <t>イチブ</t>
    </rPh>
    <rPh sb="2" eb="4">
      <t>ジム</t>
    </rPh>
    <rPh sb="4" eb="6">
      <t>クミアイ</t>
    </rPh>
    <rPh sb="7" eb="9">
      <t>ギカイ</t>
    </rPh>
    <rPh sb="10" eb="12">
      <t>ギイン</t>
    </rPh>
    <rPh sb="13" eb="14">
      <t>ナカ</t>
    </rPh>
    <phoneticPr fontId="1"/>
  </si>
  <si>
    <t>３２</t>
    <phoneticPr fontId="1"/>
  </si>
  <si>
    <t>３３</t>
    <phoneticPr fontId="1"/>
  </si>
  <si>
    <t>４１</t>
    <phoneticPr fontId="1"/>
  </si>
  <si>
    <t>上記以外の構成団体の特別職たる職員の中から</t>
    <rPh sb="0" eb="2">
      <t>ジョウキ</t>
    </rPh>
    <rPh sb="2" eb="4">
      <t>イガイ</t>
    </rPh>
    <rPh sb="5" eb="7">
      <t>コウセイ</t>
    </rPh>
    <rPh sb="7" eb="9">
      <t>ダンタイ</t>
    </rPh>
    <rPh sb="10" eb="12">
      <t>トクベツ</t>
    </rPh>
    <rPh sb="12" eb="13">
      <t>ショク</t>
    </rPh>
    <rPh sb="15" eb="17">
      <t>ショクイン</t>
    </rPh>
    <rPh sb="18" eb="19">
      <t>ナカ</t>
    </rPh>
    <phoneticPr fontId="1"/>
  </si>
  <si>
    <t>４２</t>
    <phoneticPr fontId="1"/>
  </si>
  <si>
    <t>４３</t>
    <phoneticPr fontId="1"/>
  </si>
  <si>
    <t>５１</t>
    <phoneticPr fontId="1"/>
  </si>
  <si>
    <t>構成団体の一般職たる職員の中から</t>
    <rPh sb="0" eb="2">
      <t>コウセイ</t>
    </rPh>
    <rPh sb="2" eb="4">
      <t>ダンタイ</t>
    </rPh>
    <rPh sb="5" eb="7">
      <t>イッパン</t>
    </rPh>
    <rPh sb="7" eb="8">
      <t>ショク</t>
    </rPh>
    <rPh sb="10" eb="12">
      <t>ショクイン</t>
    </rPh>
    <rPh sb="13" eb="14">
      <t>ナカ</t>
    </rPh>
    <phoneticPr fontId="1"/>
  </si>
  <si>
    <t>５２</t>
    <phoneticPr fontId="1"/>
  </si>
  <si>
    <t>５３</t>
    <phoneticPr fontId="1"/>
  </si>
  <si>
    <t>６１</t>
    <phoneticPr fontId="1"/>
  </si>
  <si>
    <t>上記以外の者の中から</t>
    <rPh sb="0" eb="2">
      <t>ジョウキ</t>
    </rPh>
    <rPh sb="2" eb="4">
      <t>イガイ</t>
    </rPh>
    <rPh sb="5" eb="6">
      <t>モノ</t>
    </rPh>
    <rPh sb="7" eb="8">
      <t>ナカ</t>
    </rPh>
    <phoneticPr fontId="1"/>
  </si>
  <si>
    <t>６２</t>
    <phoneticPr fontId="1"/>
  </si>
  <si>
    <t>６３</t>
    <phoneticPr fontId="1"/>
  </si>
  <si>
    <t>合　　　　　　　　　　計</t>
    <rPh sb="0" eb="1">
      <t>ゴウ</t>
    </rPh>
    <rPh sb="11" eb="12">
      <t>ケイ</t>
    </rPh>
    <phoneticPr fontId="1"/>
  </si>
  <si>
    <t>※理事会制度（地方自治法第287条の３第２項）を導入している一部事務組合　４２組合</t>
    <rPh sb="1" eb="4">
      <t>リジカイ</t>
    </rPh>
    <rPh sb="4" eb="6">
      <t>セイド</t>
    </rPh>
    <rPh sb="7" eb="9">
      <t>チホウ</t>
    </rPh>
    <rPh sb="9" eb="12">
      <t>ジチホウ</t>
    </rPh>
    <rPh sb="12" eb="13">
      <t>ダイ</t>
    </rPh>
    <rPh sb="16" eb="17">
      <t>ジョウ</t>
    </rPh>
    <rPh sb="19" eb="20">
      <t>ダイ</t>
    </rPh>
    <rPh sb="21" eb="22">
      <t>コウ</t>
    </rPh>
    <rPh sb="24" eb="26">
      <t>ドウニュウ</t>
    </rPh>
    <rPh sb="30" eb="32">
      <t>イチブ</t>
    </rPh>
    <rPh sb="32" eb="34">
      <t>ジム</t>
    </rPh>
    <rPh sb="34" eb="36">
      <t>クミアイ</t>
    </rPh>
    <rPh sb="39" eb="41">
      <t>クミアイ</t>
    </rPh>
    <phoneticPr fontId="1"/>
  </si>
  <si>
    <t>第２０表　一部事務組合の議会議員の選任方法</t>
    <rPh sb="0" eb="1">
      <t>ダイ</t>
    </rPh>
    <rPh sb="3" eb="4">
      <t>ヒョウ</t>
    </rPh>
    <rPh sb="5" eb="7">
      <t>イチブ</t>
    </rPh>
    <rPh sb="7" eb="9">
      <t>ジム</t>
    </rPh>
    <rPh sb="9" eb="11">
      <t>クミアイ</t>
    </rPh>
    <rPh sb="12" eb="14">
      <t>ギカイ</t>
    </rPh>
    <rPh sb="14" eb="16">
      <t>ギイン</t>
    </rPh>
    <rPh sb="17" eb="19">
      <t>センニン</t>
    </rPh>
    <rPh sb="19" eb="21">
      <t>ホウホウ</t>
    </rPh>
    <phoneticPr fontId="1"/>
  </si>
  <si>
    <t>構成団体の議会での選挙</t>
    <rPh sb="0" eb="2">
      <t>コウセイ</t>
    </rPh>
    <rPh sb="2" eb="4">
      <t>ダンタイ</t>
    </rPh>
    <rPh sb="5" eb="7">
      <t>ギカイ</t>
    </rPh>
    <rPh sb="9" eb="11">
      <t>センキョ</t>
    </rPh>
    <phoneticPr fontId="1"/>
  </si>
  <si>
    <t>上記方法の組み合わせ　※</t>
    <rPh sb="0" eb="2">
      <t>ジョウキ</t>
    </rPh>
    <rPh sb="2" eb="4">
      <t>ホウホウ</t>
    </rPh>
    <rPh sb="5" eb="6">
      <t>ク</t>
    </rPh>
    <rPh sb="7" eb="8">
      <t>ア</t>
    </rPh>
    <phoneticPr fontId="1"/>
  </si>
  <si>
    <t>※選任方法の組み合わせで多いものは、次のとおり。</t>
    <rPh sb="1" eb="3">
      <t>センニン</t>
    </rPh>
    <rPh sb="3" eb="5">
      <t>ホウホウ</t>
    </rPh>
    <rPh sb="6" eb="7">
      <t>ク</t>
    </rPh>
    <rPh sb="8" eb="9">
      <t>ア</t>
    </rPh>
    <rPh sb="12" eb="13">
      <t>オオ</t>
    </rPh>
    <rPh sb="18" eb="19">
      <t>ツギ</t>
    </rPh>
    <phoneticPr fontId="1"/>
  </si>
  <si>
    <t>①「１１」と「２２」</t>
  </si>
  <si>
    <t>７２組合</t>
    <rPh sb="2" eb="4">
      <t>クミアイ</t>
    </rPh>
    <phoneticPr fontId="1"/>
  </si>
  <si>
    <t>②「２１」と「２２」</t>
    <phoneticPr fontId="1"/>
  </si>
  <si>
    <t>６７組合</t>
    <rPh sb="2" eb="4">
      <t>クミアイ</t>
    </rPh>
    <phoneticPr fontId="1"/>
  </si>
  <si>
    <t>③「１１」と「２１」</t>
    <phoneticPr fontId="1"/>
  </si>
  <si>
    <t>３５組合</t>
    <rPh sb="2" eb="4">
      <t>クミアイ</t>
    </rPh>
    <phoneticPr fontId="1"/>
  </si>
  <si>
    <t>第２１表　一部事務組合の副管理者等に関する調</t>
    <rPh sb="0" eb="1">
      <t>ダイ</t>
    </rPh>
    <rPh sb="3" eb="4">
      <t>ヒョウ</t>
    </rPh>
    <rPh sb="5" eb="7">
      <t>イチブ</t>
    </rPh>
    <rPh sb="7" eb="9">
      <t>ジム</t>
    </rPh>
    <rPh sb="9" eb="11">
      <t>クミアイ</t>
    </rPh>
    <rPh sb="12" eb="13">
      <t>フク</t>
    </rPh>
    <rPh sb="13" eb="15">
      <t>カンリ</t>
    </rPh>
    <rPh sb="15" eb="16">
      <t>シャ</t>
    </rPh>
    <rPh sb="16" eb="17">
      <t>トウ</t>
    </rPh>
    <rPh sb="18" eb="19">
      <t>カン</t>
    </rPh>
    <rPh sb="21" eb="22">
      <t>シラベ</t>
    </rPh>
    <phoneticPr fontId="1"/>
  </si>
  <si>
    <t>「副管理者等」とは・・副管理者、副組合長等の名称の如何を問わず、一部事務
                      組合の管理者を補佐する職にあるものをいう。</t>
    <rPh sb="1" eb="2">
      <t>フク</t>
    </rPh>
    <rPh sb="2" eb="5">
      <t>カンリシャ</t>
    </rPh>
    <rPh sb="5" eb="6">
      <t>トウ</t>
    </rPh>
    <rPh sb="11" eb="12">
      <t>フク</t>
    </rPh>
    <rPh sb="12" eb="15">
      <t>カンリシャ</t>
    </rPh>
    <rPh sb="16" eb="17">
      <t>フク</t>
    </rPh>
    <rPh sb="17" eb="20">
      <t>クミアイチョウ</t>
    </rPh>
    <rPh sb="20" eb="21">
      <t>トウ</t>
    </rPh>
    <rPh sb="22" eb="24">
      <t>メイショウ</t>
    </rPh>
    <rPh sb="25" eb="27">
      <t>イカン</t>
    </rPh>
    <rPh sb="28" eb="29">
      <t>ト</t>
    </rPh>
    <rPh sb="32" eb="34">
      <t>イチブ</t>
    </rPh>
    <rPh sb="34" eb="36">
      <t>ジム</t>
    </rPh>
    <rPh sb="59" eb="61">
      <t>クミアイ</t>
    </rPh>
    <rPh sb="62" eb="65">
      <t>カンリシャ</t>
    </rPh>
    <rPh sb="66" eb="68">
      <t>ホサ</t>
    </rPh>
    <rPh sb="70" eb="71">
      <t>ショク</t>
    </rPh>
    <phoneticPr fontId="1"/>
  </si>
  <si>
    <t>１　副管理者等の設置・非設置</t>
    <rPh sb="2" eb="3">
      <t>フク</t>
    </rPh>
    <rPh sb="3" eb="5">
      <t>カンリ</t>
    </rPh>
    <rPh sb="5" eb="6">
      <t>シャ</t>
    </rPh>
    <rPh sb="6" eb="7">
      <t>ナド</t>
    </rPh>
    <rPh sb="8" eb="10">
      <t>セッチ</t>
    </rPh>
    <rPh sb="11" eb="12">
      <t>ヒ</t>
    </rPh>
    <rPh sb="12" eb="14">
      <t>セッチ</t>
    </rPh>
    <phoneticPr fontId="1"/>
  </si>
  <si>
    <t>区分番号</t>
    <rPh sb="0" eb="2">
      <t>クブン</t>
    </rPh>
    <rPh sb="2" eb="4">
      <t>バンゴウ</t>
    </rPh>
    <phoneticPr fontId="1"/>
  </si>
  <si>
    <t>区　　　　　分</t>
    <rPh sb="0" eb="1">
      <t>ク</t>
    </rPh>
    <rPh sb="6" eb="7">
      <t>ブン</t>
    </rPh>
    <phoneticPr fontId="1"/>
  </si>
  <si>
    <t>組合数</t>
    <rPh sb="0" eb="3">
      <t>クミアイスウ</t>
    </rPh>
    <phoneticPr fontId="1"/>
  </si>
  <si>
    <t>０１</t>
    <phoneticPr fontId="1"/>
  </si>
  <si>
    <t>　　設置している組合の数</t>
    <rPh sb="2" eb="4">
      <t>セッチ</t>
    </rPh>
    <rPh sb="8" eb="10">
      <t>クミアイ</t>
    </rPh>
    <rPh sb="11" eb="12">
      <t>カズ</t>
    </rPh>
    <phoneticPr fontId="1"/>
  </si>
  <si>
    <t>０２</t>
    <phoneticPr fontId="1"/>
  </si>
  <si>
    <t>　　設置していない組合の数</t>
    <phoneticPr fontId="1"/>
  </si>
  <si>
    <t>２　副管理者等の数</t>
    <rPh sb="2" eb="3">
      <t>フク</t>
    </rPh>
    <rPh sb="3" eb="5">
      <t>カンリ</t>
    </rPh>
    <rPh sb="5" eb="6">
      <t>シャ</t>
    </rPh>
    <rPh sb="6" eb="7">
      <t>トウ</t>
    </rPh>
    <rPh sb="8" eb="9">
      <t>カズ</t>
    </rPh>
    <phoneticPr fontId="1"/>
  </si>
  <si>
    <t>　　１人</t>
    <rPh sb="3" eb="4">
      <t>ニン</t>
    </rPh>
    <phoneticPr fontId="1"/>
  </si>
  <si>
    <t>　　２人</t>
    <rPh sb="3" eb="4">
      <t>ニン</t>
    </rPh>
    <phoneticPr fontId="1"/>
  </si>
  <si>
    <t>０３</t>
    <phoneticPr fontId="1"/>
  </si>
  <si>
    <t>　　３人</t>
    <rPh sb="3" eb="4">
      <t>ニン</t>
    </rPh>
    <phoneticPr fontId="1"/>
  </si>
  <si>
    <t>０４</t>
    <phoneticPr fontId="1"/>
  </si>
  <si>
    <t>　　４人</t>
    <rPh sb="3" eb="4">
      <t>ニン</t>
    </rPh>
    <phoneticPr fontId="1"/>
  </si>
  <si>
    <t>０５</t>
    <phoneticPr fontId="1"/>
  </si>
  <si>
    <t>　　５人</t>
    <rPh sb="3" eb="4">
      <t>ニン</t>
    </rPh>
    <phoneticPr fontId="1"/>
  </si>
  <si>
    <t>０６</t>
    <phoneticPr fontId="1"/>
  </si>
  <si>
    <t>　　６人</t>
    <rPh sb="3" eb="4">
      <t>ニン</t>
    </rPh>
    <phoneticPr fontId="1"/>
  </si>
  <si>
    <t>０７</t>
    <phoneticPr fontId="1"/>
  </si>
  <si>
    <t>　　７人</t>
    <rPh sb="3" eb="4">
      <t>ニン</t>
    </rPh>
    <phoneticPr fontId="1"/>
  </si>
  <si>
    <t>０８</t>
    <phoneticPr fontId="1"/>
  </si>
  <si>
    <t>　　８人</t>
    <rPh sb="3" eb="4">
      <t>ニン</t>
    </rPh>
    <phoneticPr fontId="1"/>
  </si>
  <si>
    <t>０９</t>
    <phoneticPr fontId="1"/>
  </si>
  <si>
    <t>　　９人</t>
    <rPh sb="3" eb="4">
      <t>ニン</t>
    </rPh>
    <phoneticPr fontId="1"/>
  </si>
  <si>
    <t>　　10人以上</t>
    <rPh sb="4" eb="5">
      <t>ニン</t>
    </rPh>
    <rPh sb="5" eb="7">
      <t>イジョウ</t>
    </rPh>
    <phoneticPr fontId="1"/>
  </si>
  <si>
    <t>３　設置している組合について設置の根拠</t>
    <rPh sb="2" eb="4">
      <t>セッチ</t>
    </rPh>
    <rPh sb="8" eb="10">
      <t>クミアイ</t>
    </rPh>
    <rPh sb="14" eb="16">
      <t>セッチ</t>
    </rPh>
    <rPh sb="17" eb="19">
      <t>コンキョ</t>
    </rPh>
    <phoneticPr fontId="1"/>
  </si>
  <si>
    <t>　　規約</t>
    <rPh sb="2" eb="4">
      <t>キヤク</t>
    </rPh>
    <phoneticPr fontId="1"/>
  </si>
  <si>
    <t>　　条例</t>
    <rPh sb="2" eb="4">
      <t>ジョウレイ</t>
    </rPh>
    <phoneticPr fontId="1"/>
  </si>
  <si>
    <t>　　組織規則</t>
    <rPh sb="2" eb="4">
      <t>ソシキ</t>
    </rPh>
    <rPh sb="4" eb="6">
      <t>キソク</t>
    </rPh>
    <phoneticPr fontId="1"/>
  </si>
  <si>
    <t>　　その他</t>
    <rPh sb="4" eb="5">
      <t>タ</t>
    </rPh>
    <phoneticPr fontId="1"/>
  </si>
  <si>
    <t>４　設置している組合について副管理者等の主な権限</t>
    <rPh sb="2" eb="4">
      <t>セッチ</t>
    </rPh>
    <rPh sb="8" eb="10">
      <t>クミアイ</t>
    </rPh>
    <rPh sb="14" eb="15">
      <t>フク</t>
    </rPh>
    <rPh sb="15" eb="17">
      <t>カンリ</t>
    </rPh>
    <rPh sb="17" eb="18">
      <t>シャ</t>
    </rPh>
    <rPh sb="18" eb="19">
      <t>トウ</t>
    </rPh>
    <rPh sb="20" eb="21">
      <t>オモ</t>
    </rPh>
    <rPh sb="22" eb="24">
      <t>ケンゲン</t>
    </rPh>
    <phoneticPr fontId="1"/>
  </si>
  <si>
    <t>　　管理者に事故があるときの代理</t>
    <rPh sb="2" eb="5">
      <t>カンリシャ</t>
    </rPh>
    <rPh sb="6" eb="8">
      <t>ジコ</t>
    </rPh>
    <rPh sb="14" eb="16">
      <t>ダイリ</t>
    </rPh>
    <phoneticPr fontId="1"/>
  </si>
  <si>
    <t>　　管理者の補佐</t>
    <rPh sb="2" eb="5">
      <t>カンリシャ</t>
    </rPh>
    <rPh sb="6" eb="8">
      <t>ホサ</t>
    </rPh>
    <phoneticPr fontId="1"/>
  </si>
  <si>
    <t>　　管理者の権限に属する事務の受任</t>
    <rPh sb="2" eb="5">
      <t>カンリシャ</t>
    </rPh>
    <rPh sb="6" eb="8">
      <t>ケンゲン</t>
    </rPh>
    <rPh sb="9" eb="10">
      <t>ゾク</t>
    </rPh>
    <rPh sb="12" eb="14">
      <t>ジム</t>
    </rPh>
    <rPh sb="15" eb="17">
      <t>ジュニン</t>
    </rPh>
    <phoneticPr fontId="1"/>
  </si>
  <si>
    <t>　　職員の服務、一定範囲の契約等決裁上の権限
　　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0" eb="22">
      <t>ケンゲン</t>
    </rPh>
    <rPh sb="26" eb="27">
      <t>アタ</t>
    </rPh>
    <phoneticPr fontId="1"/>
  </si>
  <si>
    <t>　　固有の事務・権限のないもの</t>
    <rPh sb="2" eb="4">
      <t>コユウ</t>
    </rPh>
    <rPh sb="5" eb="7">
      <t>ジム</t>
    </rPh>
    <rPh sb="8" eb="10">
      <t>ケンゲン</t>
    </rPh>
    <phoneticPr fontId="1"/>
  </si>
  <si>
    <t>　　上記権限の組み合わせ　※</t>
    <rPh sb="2" eb="4">
      <t>ジョウキ</t>
    </rPh>
    <rPh sb="4" eb="6">
      <t>ケンゲン</t>
    </rPh>
    <rPh sb="7" eb="8">
      <t>ク</t>
    </rPh>
    <rPh sb="9" eb="10">
      <t>ア</t>
    </rPh>
    <phoneticPr fontId="1"/>
  </si>
  <si>
    <t>※権限の組み合わせで多いものは、次のとおり。</t>
    <rPh sb="1" eb="3">
      <t>ケンゲン</t>
    </rPh>
    <rPh sb="4" eb="5">
      <t>ク</t>
    </rPh>
    <rPh sb="6" eb="7">
      <t>ア</t>
    </rPh>
    <rPh sb="10" eb="11">
      <t>オオ</t>
    </rPh>
    <rPh sb="16" eb="17">
      <t>ツギ</t>
    </rPh>
    <phoneticPr fontId="1"/>
  </si>
  <si>
    <t>①「０１」と「０２」</t>
    <phoneticPr fontId="1"/>
  </si>
  <si>
    <t>３４３組合</t>
    <rPh sb="3" eb="5">
      <t>クミアイ</t>
    </rPh>
    <phoneticPr fontId="1"/>
  </si>
  <si>
    <t>②「０１」と「０４」</t>
    <phoneticPr fontId="1"/>
  </si>
  <si>
    <t>４９組合</t>
    <rPh sb="2" eb="4">
      <t>クミアイ</t>
    </rPh>
    <phoneticPr fontId="1"/>
  </si>
  <si>
    <t>③「０１」と「０２」と「０４」</t>
    <phoneticPr fontId="1"/>
  </si>
  <si>
    <t>４１組合</t>
    <rPh sb="2" eb="4">
      <t>クミアイ</t>
    </rPh>
    <phoneticPr fontId="1"/>
  </si>
  <si>
    <t>５　副管理者等の選任の方法</t>
    <rPh sb="8" eb="10">
      <t>センニン</t>
    </rPh>
    <rPh sb="11" eb="13">
      <t>ホウホウ</t>
    </rPh>
    <phoneticPr fontId="1"/>
  </si>
  <si>
    <t>選任の方法</t>
    <rPh sb="0" eb="2">
      <t>センニン</t>
    </rPh>
    <rPh sb="3" eb="5">
      <t>ホウホウ</t>
    </rPh>
    <phoneticPr fontId="1"/>
  </si>
  <si>
    <t>議会の同意</t>
    <rPh sb="0" eb="2">
      <t>ギカイ</t>
    </rPh>
    <rPh sb="3" eb="5">
      <t>ドウイ</t>
    </rPh>
    <phoneticPr fontId="1"/>
  </si>
  <si>
    <t>要</t>
    <rPh sb="0" eb="1">
      <t>ヨウ</t>
    </rPh>
    <phoneticPr fontId="1"/>
  </si>
  <si>
    <t>不要</t>
    <rPh sb="0" eb="2">
      <t>フヨウ</t>
    </rPh>
    <phoneticPr fontId="1"/>
  </si>
  <si>
    <t>管理者の指定</t>
    <rPh sb="0" eb="3">
      <t>カンリシャ</t>
    </rPh>
    <rPh sb="4" eb="6">
      <t>シテイ</t>
    </rPh>
    <phoneticPr fontId="1"/>
  </si>
  <si>
    <t>１４</t>
    <phoneticPr fontId="1"/>
  </si>
  <si>
    <t>構成団体の長以外の執行機関たる委員会の委員又は委員の中から</t>
    <rPh sb="0" eb="2">
      <t>コウセイ</t>
    </rPh>
    <rPh sb="2" eb="4">
      <t>ダンタイ</t>
    </rPh>
    <rPh sb="5" eb="6">
      <t>チョウ</t>
    </rPh>
    <rPh sb="6" eb="8">
      <t>イガイ</t>
    </rPh>
    <rPh sb="9" eb="11">
      <t>シッコウ</t>
    </rPh>
    <rPh sb="11" eb="13">
      <t>キカン</t>
    </rPh>
    <rPh sb="15" eb="18">
      <t>イインカイ</t>
    </rPh>
    <rPh sb="19" eb="21">
      <t>イイン</t>
    </rPh>
    <rPh sb="21" eb="22">
      <t>マタ</t>
    </rPh>
    <rPh sb="23" eb="25">
      <t>イイン</t>
    </rPh>
    <rPh sb="26" eb="27">
      <t>ナカ</t>
    </rPh>
    <phoneticPr fontId="1"/>
  </si>
  <si>
    <t>２４</t>
    <phoneticPr fontId="1"/>
  </si>
  <si>
    <t>３４</t>
    <phoneticPr fontId="1"/>
  </si>
  <si>
    <t>４４</t>
    <phoneticPr fontId="1"/>
  </si>
  <si>
    <t>５４</t>
    <phoneticPr fontId="1"/>
  </si>
  <si>
    <t>６４</t>
    <phoneticPr fontId="1"/>
  </si>
  <si>
    <t>７１</t>
    <phoneticPr fontId="1"/>
  </si>
  <si>
    <t>７２</t>
    <phoneticPr fontId="1"/>
  </si>
  <si>
    <t>７３</t>
    <phoneticPr fontId="1"/>
  </si>
  <si>
    <t>７４</t>
    <phoneticPr fontId="1"/>
  </si>
  <si>
    <t>上記の方法の組み合わせ　※</t>
    <rPh sb="0" eb="2">
      <t>ジョウキ</t>
    </rPh>
    <rPh sb="3" eb="5">
      <t>ホウホウ</t>
    </rPh>
    <rPh sb="6" eb="7">
      <t>ク</t>
    </rPh>
    <rPh sb="8" eb="9">
      <t>ア</t>
    </rPh>
    <phoneticPr fontId="1"/>
  </si>
  <si>
    <t>①「１１」と「５１」（議会同意不要）</t>
    <rPh sb="11" eb="13">
      <t>ギカイ</t>
    </rPh>
    <rPh sb="13" eb="15">
      <t>ドウイ</t>
    </rPh>
    <rPh sb="15" eb="17">
      <t>フヨウ</t>
    </rPh>
    <phoneticPr fontId="1"/>
  </si>
  <si>
    <t>１８１組合</t>
    <rPh sb="3" eb="5">
      <t>クミアイ</t>
    </rPh>
    <phoneticPr fontId="1"/>
  </si>
  <si>
    <t>②「１２」と「５１」（議会同意不要）</t>
    <rPh sb="11" eb="13">
      <t>ギカイ</t>
    </rPh>
    <rPh sb="13" eb="15">
      <t>ドウイ</t>
    </rPh>
    <rPh sb="15" eb="17">
      <t>フヨウ</t>
    </rPh>
    <phoneticPr fontId="1"/>
  </si>
  <si>
    <t>１１組合</t>
    <rPh sb="2" eb="4">
      <t>クミアイ</t>
    </rPh>
    <phoneticPr fontId="1"/>
  </si>
  <si>
    <t>③「１１」と「７３」（議会同意要）</t>
    <rPh sb="11" eb="13">
      <t>ギカイ</t>
    </rPh>
    <rPh sb="13" eb="15">
      <t>ドウイ</t>
    </rPh>
    <rPh sb="15" eb="16">
      <t>ヨウ</t>
    </rPh>
    <phoneticPr fontId="1"/>
  </si>
  <si>
    <t>１３組合</t>
    <rPh sb="2" eb="4">
      <t>クミアイ</t>
    </rPh>
    <phoneticPr fontId="1"/>
  </si>
  <si>
    <t>第２２表　一部事務組合の監査委員に関する調</t>
    <rPh sb="0" eb="1">
      <t>ダイ</t>
    </rPh>
    <rPh sb="3" eb="4">
      <t>ヒョウ</t>
    </rPh>
    <rPh sb="5" eb="7">
      <t>イチブ</t>
    </rPh>
    <rPh sb="7" eb="9">
      <t>ジム</t>
    </rPh>
    <rPh sb="9" eb="11">
      <t>クミアイ</t>
    </rPh>
    <rPh sb="12" eb="14">
      <t>カンサ</t>
    </rPh>
    <rPh sb="14" eb="16">
      <t>イイン</t>
    </rPh>
    <rPh sb="17" eb="18">
      <t>カン</t>
    </rPh>
    <rPh sb="20" eb="21">
      <t>シラベ</t>
    </rPh>
    <phoneticPr fontId="1"/>
  </si>
  <si>
    <t>１　監査委員の数</t>
    <rPh sb="2" eb="4">
      <t>カンサ</t>
    </rPh>
    <rPh sb="4" eb="6">
      <t>イイン</t>
    </rPh>
    <rPh sb="7" eb="8">
      <t>カズ</t>
    </rPh>
    <phoneticPr fontId="1"/>
  </si>
  <si>
    <t>人数</t>
    <rPh sb="0" eb="2">
      <t>ニンズウ</t>
    </rPh>
    <phoneticPr fontId="1"/>
  </si>
  <si>
    <t>一部事務組合数</t>
    <rPh sb="0" eb="2">
      <t>イチブ</t>
    </rPh>
    <rPh sb="2" eb="4">
      <t>ジム</t>
    </rPh>
    <rPh sb="4" eb="6">
      <t>クミアイ</t>
    </rPh>
    <rPh sb="6" eb="7">
      <t>スウ</t>
    </rPh>
    <phoneticPr fontId="1"/>
  </si>
  <si>
    <t>１人</t>
    <rPh sb="1" eb="2">
      <t>ヒト</t>
    </rPh>
    <phoneticPr fontId="1"/>
  </si>
  <si>
    <t>２人</t>
    <rPh sb="1" eb="2">
      <t>ヒト</t>
    </rPh>
    <phoneticPr fontId="1"/>
  </si>
  <si>
    <t>３人</t>
    <rPh sb="1" eb="2">
      <t>ヒト</t>
    </rPh>
    <phoneticPr fontId="1"/>
  </si>
  <si>
    <t>４人</t>
    <rPh sb="1" eb="2">
      <t>ヒト</t>
    </rPh>
    <phoneticPr fontId="1"/>
  </si>
  <si>
    <t>２　監査委員の選任の方法</t>
    <rPh sb="2" eb="4">
      <t>カンサ</t>
    </rPh>
    <rPh sb="4" eb="6">
      <t>イイン</t>
    </rPh>
    <rPh sb="7" eb="9">
      <t>センニン</t>
    </rPh>
    <rPh sb="10" eb="12">
      <t>ホウホウ</t>
    </rPh>
    <phoneticPr fontId="1"/>
  </si>
  <si>
    <t>構成団体の監査委員の中から</t>
    <rPh sb="0" eb="2">
      <t>コウセイ</t>
    </rPh>
    <rPh sb="2" eb="4">
      <t>ダンタイ</t>
    </rPh>
    <rPh sb="5" eb="7">
      <t>カンサ</t>
    </rPh>
    <rPh sb="7" eb="9">
      <t>イイン</t>
    </rPh>
    <rPh sb="10" eb="11">
      <t>ナカ</t>
    </rPh>
    <phoneticPr fontId="1"/>
  </si>
  <si>
    <t>２５</t>
  </si>
  <si>
    <t>構成団体の監査委員が監査を行う</t>
    <rPh sb="0" eb="2">
      <t>コウセイ</t>
    </rPh>
    <rPh sb="2" eb="4">
      <t>ダンタイ</t>
    </rPh>
    <rPh sb="5" eb="7">
      <t>カンサ</t>
    </rPh>
    <rPh sb="7" eb="9">
      <t>イイン</t>
    </rPh>
    <rPh sb="10" eb="12">
      <t>カンサ</t>
    </rPh>
    <rPh sb="13" eb="14">
      <t>オコナ</t>
    </rPh>
    <phoneticPr fontId="1"/>
  </si>
  <si>
    <r>
      <t xml:space="preserve">一部事務組合の職員の中から
</t>
    </r>
    <r>
      <rPr>
        <sz val="9"/>
        <rFont val="ＭＳ ゴシック"/>
        <family val="3"/>
        <charset val="128"/>
      </rPr>
      <t>※　当該職員が構成団体の職員を
　　兼ねている場合を除く</t>
    </r>
    <rPh sb="0" eb="2">
      <t>イチブ</t>
    </rPh>
    <rPh sb="2" eb="4">
      <t>ジム</t>
    </rPh>
    <rPh sb="4" eb="6">
      <t>クミアイ</t>
    </rPh>
    <rPh sb="7" eb="9">
      <t>ショクイン</t>
    </rPh>
    <rPh sb="10" eb="11">
      <t>ナカ</t>
    </rPh>
    <rPh sb="17" eb="19">
      <t>トウガイ</t>
    </rPh>
    <rPh sb="19" eb="21">
      <t>ショクイン</t>
    </rPh>
    <rPh sb="22" eb="24">
      <t>コウセイ</t>
    </rPh>
    <rPh sb="24" eb="26">
      <t>ダンタイ</t>
    </rPh>
    <rPh sb="27" eb="29">
      <t>ショクイン</t>
    </rPh>
    <rPh sb="33" eb="34">
      <t>カ</t>
    </rPh>
    <rPh sb="38" eb="40">
      <t>バアイ</t>
    </rPh>
    <rPh sb="41" eb="42">
      <t>ノゾ</t>
    </rPh>
    <phoneticPr fontId="1"/>
  </si>
  <si>
    <t>８１</t>
    <phoneticPr fontId="1"/>
  </si>
  <si>
    <t>８２</t>
    <phoneticPr fontId="1"/>
  </si>
  <si>
    <t>８３</t>
    <phoneticPr fontId="1"/>
  </si>
  <si>
    <t>８４</t>
    <phoneticPr fontId="1"/>
  </si>
  <si>
    <t>上記の組み合わせ　※</t>
    <rPh sb="0" eb="2">
      <t>ジョウキ</t>
    </rPh>
    <rPh sb="3" eb="4">
      <t>ク</t>
    </rPh>
    <rPh sb="5" eb="6">
      <t>ア</t>
    </rPh>
    <phoneticPr fontId="1"/>
  </si>
  <si>
    <t>　　※選任方法の組み合わせで多いものは、次のとおり。</t>
    <rPh sb="3" eb="5">
      <t>センニン</t>
    </rPh>
    <rPh sb="5" eb="7">
      <t>ホウホウ</t>
    </rPh>
    <rPh sb="8" eb="9">
      <t>ク</t>
    </rPh>
    <rPh sb="10" eb="11">
      <t>ア</t>
    </rPh>
    <rPh sb="14" eb="15">
      <t>オオ</t>
    </rPh>
    <rPh sb="20" eb="21">
      <t>ツギ</t>
    </rPh>
    <phoneticPr fontId="1"/>
  </si>
  <si>
    <t>①「４３」と「８３」（議会の同意要）</t>
    <rPh sb="11" eb="13">
      <t>ギカイ</t>
    </rPh>
    <rPh sb="14" eb="16">
      <t>ドウイ</t>
    </rPh>
    <rPh sb="16" eb="17">
      <t>ヨウ</t>
    </rPh>
    <phoneticPr fontId="1"/>
  </si>
  <si>
    <t>７６１組合</t>
    <rPh sb="3" eb="5">
      <t>クミアイ</t>
    </rPh>
    <phoneticPr fontId="1"/>
  </si>
  <si>
    <t>②「２３」と「４３」（議会の同意要）</t>
    <rPh sb="11" eb="13">
      <t>ギカイ</t>
    </rPh>
    <rPh sb="14" eb="16">
      <t>ドウイ</t>
    </rPh>
    <rPh sb="16" eb="17">
      <t>ヨウ</t>
    </rPh>
    <phoneticPr fontId="1"/>
  </si>
  <si>
    <t>３１５組合</t>
    <rPh sb="3" eb="5">
      <t>クミアイ</t>
    </rPh>
    <phoneticPr fontId="1"/>
  </si>
  <si>
    <t>③「４２」と「８３」（議会の同意要）</t>
    <rPh sb="11" eb="13">
      <t>ギカイ</t>
    </rPh>
    <rPh sb="14" eb="16">
      <t>ドウイ</t>
    </rPh>
    <rPh sb="16" eb="17">
      <t>ヨウ</t>
    </rPh>
    <phoneticPr fontId="1"/>
  </si>
  <si>
    <t>　１７組合</t>
    <rPh sb="3" eb="5">
      <t>クミアイ</t>
    </rPh>
    <phoneticPr fontId="1"/>
  </si>
  <si>
    <t>第２３表　一部事務組合の会計管理者に関する調</t>
    <rPh sb="0" eb="1">
      <t>ダイ</t>
    </rPh>
    <rPh sb="3" eb="4">
      <t>ヒョウ</t>
    </rPh>
    <rPh sb="5" eb="7">
      <t>イチブ</t>
    </rPh>
    <rPh sb="7" eb="9">
      <t>ジム</t>
    </rPh>
    <rPh sb="9" eb="11">
      <t>クミアイ</t>
    </rPh>
    <rPh sb="12" eb="14">
      <t>カイケイ</t>
    </rPh>
    <rPh sb="14" eb="17">
      <t>カンリシャ</t>
    </rPh>
    <rPh sb="18" eb="19">
      <t>カン</t>
    </rPh>
    <rPh sb="21" eb="22">
      <t>シラベ</t>
    </rPh>
    <phoneticPr fontId="1"/>
  </si>
  <si>
    <t>１　会計管理者の設置・非設置</t>
    <rPh sb="2" eb="4">
      <t>カイケイ</t>
    </rPh>
    <rPh sb="4" eb="7">
      <t>カンリシャ</t>
    </rPh>
    <rPh sb="8" eb="10">
      <t>セッチ</t>
    </rPh>
    <rPh sb="11" eb="12">
      <t>ヒ</t>
    </rPh>
    <rPh sb="12" eb="14">
      <t>セッチ</t>
    </rPh>
    <phoneticPr fontId="1"/>
  </si>
  <si>
    <t>組合数</t>
    <rPh sb="0" eb="2">
      <t>クミアイ</t>
    </rPh>
    <rPh sb="2" eb="3">
      <t>カズ</t>
    </rPh>
    <phoneticPr fontId="1"/>
  </si>
  <si>
    <t>　　設置している組合の数</t>
    <rPh sb="2" eb="4">
      <t>セッチ</t>
    </rPh>
    <rPh sb="8" eb="9">
      <t>クミ</t>
    </rPh>
    <rPh sb="9" eb="10">
      <t>ゴウ</t>
    </rPh>
    <rPh sb="11" eb="12">
      <t>カズ</t>
    </rPh>
    <phoneticPr fontId="1"/>
  </si>
  <si>
    <t>　　設置していない組合の数</t>
    <rPh sb="9" eb="10">
      <t>クミ</t>
    </rPh>
    <rPh sb="10" eb="11">
      <t>ゴウ</t>
    </rPh>
    <phoneticPr fontId="1"/>
  </si>
  <si>
    <t>２　設置している一部事務組合について設置の根拠</t>
    <rPh sb="2" eb="4">
      <t>セッチ</t>
    </rPh>
    <rPh sb="8" eb="10">
      <t>イチブ</t>
    </rPh>
    <rPh sb="10" eb="12">
      <t>ジム</t>
    </rPh>
    <rPh sb="12" eb="14">
      <t>クミアイ</t>
    </rPh>
    <rPh sb="18" eb="20">
      <t>セッチ</t>
    </rPh>
    <rPh sb="21" eb="23">
      <t>コンキョ</t>
    </rPh>
    <phoneticPr fontId="1"/>
  </si>
  <si>
    <t>３　会計管理者の選任の方法</t>
    <rPh sb="2" eb="4">
      <t>カイケイ</t>
    </rPh>
    <rPh sb="4" eb="7">
      <t>カンリシャ</t>
    </rPh>
    <rPh sb="8" eb="10">
      <t>センニン</t>
    </rPh>
    <rPh sb="11" eb="13">
      <t>ホウホウ</t>
    </rPh>
    <phoneticPr fontId="1"/>
  </si>
  <si>
    <t>１４</t>
  </si>
  <si>
    <t>構成団体の会計管理者の中から</t>
    <rPh sb="0" eb="2">
      <t>コウセイ</t>
    </rPh>
    <rPh sb="2" eb="4">
      <t>ダンタイ</t>
    </rPh>
    <rPh sb="5" eb="7">
      <t>カイケイ</t>
    </rPh>
    <rPh sb="7" eb="10">
      <t>カンリシャ</t>
    </rPh>
    <rPh sb="11" eb="12">
      <t>ナカ</t>
    </rPh>
    <phoneticPr fontId="1"/>
  </si>
  <si>
    <t>２４</t>
  </si>
  <si>
    <t>３４</t>
  </si>
  <si>
    <t>４４</t>
  </si>
  <si>
    <t>上記以外の構成団体の特別職たる職員の中から</t>
    <rPh sb="0" eb="2">
      <t>ジョウキ</t>
    </rPh>
    <rPh sb="2" eb="4">
      <t>イガイ</t>
    </rPh>
    <rPh sb="5" eb="7">
      <t>コウセイ</t>
    </rPh>
    <rPh sb="7" eb="9">
      <t>ダンタイ</t>
    </rPh>
    <rPh sb="10" eb="13">
      <t>トクベツショク</t>
    </rPh>
    <rPh sb="15" eb="17">
      <t>ショクイン</t>
    </rPh>
    <rPh sb="18" eb="19">
      <t>ナカ</t>
    </rPh>
    <phoneticPr fontId="1"/>
  </si>
  <si>
    <t>構成団体の一般職たる職員の中から</t>
    <rPh sb="0" eb="2">
      <t>コウセイ</t>
    </rPh>
    <rPh sb="2" eb="4">
      <t>ダンタイ</t>
    </rPh>
    <rPh sb="5" eb="8">
      <t>イッパンショク</t>
    </rPh>
    <rPh sb="10" eb="12">
      <t>ショクイン</t>
    </rPh>
    <rPh sb="13" eb="14">
      <t>ナカ</t>
    </rPh>
    <phoneticPr fontId="1"/>
  </si>
  <si>
    <t>第２４表　一部事務組合の事務局職員に関する調</t>
    <rPh sb="0" eb="1">
      <t>ダイ</t>
    </rPh>
    <rPh sb="3" eb="4">
      <t>ヒョウ</t>
    </rPh>
    <rPh sb="5" eb="7">
      <t>イチブ</t>
    </rPh>
    <rPh sb="7" eb="9">
      <t>ジム</t>
    </rPh>
    <rPh sb="9" eb="11">
      <t>クミアイ</t>
    </rPh>
    <rPh sb="12" eb="15">
      <t>ジムキョク</t>
    </rPh>
    <rPh sb="15" eb="17">
      <t>ショクイン</t>
    </rPh>
    <rPh sb="18" eb="19">
      <t>カン</t>
    </rPh>
    <rPh sb="21" eb="22">
      <t>シラベ</t>
    </rPh>
    <phoneticPr fontId="1"/>
  </si>
  <si>
    <t>１　事務局長の設置・非設置</t>
    <rPh sb="2" eb="4">
      <t>ジム</t>
    </rPh>
    <rPh sb="4" eb="6">
      <t>キョクチョウ</t>
    </rPh>
    <rPh sb="7" eb="9">
      <t>セッチ</t>
    </rPh>
    <rPh sb="10" eb="11">
      <t>ヒ</t>
    </rPh>
    <rPh sb="11" eb="13">
      <t>セッチ</t>
    </rPh>
    <phoneticPr fontId="1"/>
  </si>
  <si>
    <t>３　事務局長の選任の方法</t>
    <rPh sb="2" eb="4">
      <t>ジム</t>
    </rPh>
    <rPh sb="4" eb="6">
      <t>キョクチョウ</t>
    </rPh>
    <rPh sb="7" eb="9">
      <t>センニン</t>
    </rPh>
    <rPh sb="10" eb="12">
      <t>ホウホウ</t>
    </rPh>
    <phoneticPr fontId="1"/>
  </si>
  <si>
    <t>一部事務組合の専任の職員の中から</t>
    <rPh sb="0" eb="2">
      <t>イチブ</t>
    </rPh>
    <rPh sb="2" eb="4">
      <t>ジム</t>
    </rPh>
    <rPh sb="4" eb="6">
      <t>クミアイ</t>
    </rPh>
    <rPh sb="7" eb="9">
      <t>センニン</t>
    </rPh>
    <rPh sb="10" eb="12">
      <t>ショクイン</t>
    </rPh>
    <rPh sb="13" eb="14">
      <t>ナカ</t>
    </rPh>
    <phoneticPr fontId="1"/>
  </si>
  <si>
    <t>かつて構成団体の一般職たる職員であった者の中から</t>
    <rPh sb="3" eb="5">
      <t>コウセイ</t>
    </rPh>
    <rPh sb="5" eb="7">
      <t>ダンタイ</t>
    </rPh>
    <rPh sb="8" eb="10">
      <t>イッパン</t>
    </rPh>
    <rPh sb="10" eb="11">
      <t>ショク</t>
    </rPh>
    <rPh sb="13" eb="15">
      <t>ショクイン</t>
    </rPh>
    <rPh sb="19" eb="20">
      <t>モノ</t>
    </rPh>
    <rPh sb="21" eb="22">
      <t>ナカ</t>
    </rPh>
    <phoneticPr fontId="1"/>
  </si>
  <si>
    <t>４　事務局長の主な権限</t>
    <rPh sb="2" eb="4">
      <t>ジム</t>
    </rPh>
    <rPh sb="4" eb="6">
      <t>キョクチョウ</t>
    </rPh>
    <rPh sb="7" eb="8">
      <t>オモ</t>
    </rPh>
    <rPh sb="9" eb="11">
      <t>ケンゲン</t>
    </rPh>
    <phoneticPr fontId="1"/>
  </si>
  <si>
    <t>　　管理者に事故あるときの代理</t>
    <rPh sb="2" eb="5">
      <t>カンリシャ</t>
    </rPh>
    <rPh sb="6" eb="8">
      <t>ジコ</t>
    </rPh>
    <rPh sb="13" eb="15">
      <t>ダイリ</t>
    </rPh>
    <phoneticPr fontId="1"/>
  </si>
  <si>
    <t>※主な権限の組み合わせで多いものは、次のとおり。</t>
    <rPh sb="1" eb="2">
      <t>オモ</t>
    </rPh>
    <rPh sb="3" eb="5">
      <t>ケンゲン</t>
    </rPh>
    <rPh sb="6" eb="7">
      <t>ク</t>
    </rPh>
    <rPh sb="8" eb="9">
      <t>ア</t>
    </rPh>
    <rPh sb="12" eb="13">
      <t>オオ</t>
    </rPh>
    <rPh sb="18" eb="19">
      <t>ツギ</t>
    </rPh>
    <phoneticPr fontId="1"/>
  </si>
  <si>
    <t>①「０３」と「０４」</t>
    <phoneticPr fontId="1"/>
  </si>
  <si>
    <t>１２４組合</t>
    <rPh sb="3" eb="5">
      <t>クミアイ</t>
    </rPh>
    <phoneticPr fontId="1"/>
  </si>
  <si>
    <t>３１組合</t>
    <rPh sb="2" eb="4">
      <t>クミアイ</t>
    </rPh>
    <phoneticPr fontId="1"/>
  </si>
  <si>
    <t>③「０１」と「０３」と「０４」</t>
    <phoneticPr fontId="1"/>
  </si>
  <si>
    <t>５　事務局長の専任・兼任</t>
    <rPh sb="2" eb="4">
      <t>ジム</t>
    </rPh>
    <rPh sb="4" eb="6">
      <t>キョクチョウ</t>
    </rPh>
    <rPh sb="7" eb="9">
      <t>センニン</t>
    </rPh>
    <rPh sb="10" eb="12">
      <t>ケンニン</t>
    </rPh>
    <phoneticPr fontId="1"/>
  </si>
  <si>
    <t>　　専任</t>
    <rPh sb="2" eb="4">
      <t>センニン</t>
    </rPh>
    <phoneticPr fontId="1"/>
  </si>
  <si>
    <t>　　兼任</t>
    <rPh sb="2" eb="4">
      <t>ケンニン</t>
    </rPh>
    <phoneticPr fontId="1"/>
  </si>
  <si>
    <t>６　専任の事務局長のうち構成団体職員としての身分の有無</t>
    <rPh sb="2" eb="4">
      <t>センニン</t>
    </rPh>
    <rPh sb="5" eb="7">
      <t>ジム</t>
    </rPh>
    <rPh sb="7" eb="9">
      <t>キョクチョウ</t>
    </rPh>
    <rPh sb="12" eb="14">
      <t>コウセイ</t>
    </rPh>
    <rPh sb="14" eb="16">
      <t>ダンタイ</t>
    </rPh>
    <rPh sb="16" eb="18">
      <t>ショクイン</t>
    </rPh>
    <rPh sb="22" eb="24">
      <t>ミブン</t>
    </rPh>
    <rPh sb="25" eb="27">
      <t>ウム</t>
    </rPh>
    <phoneticPr fontId="1"/>
  </si>
  <si>
    <t>　　有</t>
    <rPh sb="2" eb="3">
      <t>ユウ</t>
    </rPh>
    <phoneticPr fontId="1"/>
  </si>
  <si>
    <t>　　無</t>
    <rPh sb="2" eb="3">
      <t>ム</t>
    </rPh>
    <phoneticPr fontId="1"/>
  </si>
  <si>
    <t>７　構成団体の職員として身分を有する専任事務局長の給与の支払方法</t>
    <rPh sb="2" eb="4">
      <t>コウセイ</t>
    </rPh>
    <rPh sb="4" eb="6">
      <t>ダンタイ</t>
    </rPh>
    <rPh sb="7" eb="9">
      <t>ショクイン</t>
    </rPh>
    <rPh sb="12" eb="14">
      <t>ミブン</t>
    </rPh>
    <rPh sb="15" eb="16">
      <t>ユウ</t>
    </rPh>
    <rPh sb="18" eb="20">
      <t>センニン</t>
    </rPh>
    <rPh sb="20" eb="22">
      <t>ジム</t>
    </rPh>
    <rPh sb="22" eb="24">
      <t>キョクチョウ</t>
    </rPh>
    <rPh sb="25" eb="27">
      <t>キュウヨ</t>
    </rPh>
    <rPh sb="28" eb="30">
      <t>シハラ</t>
    </rPh>
    <rPh sb="30" eb="32">
      <t>ホウホウ</t>
    </rPh>
    <phoneticPr fontId="1"/>
  </si>
  <si>
    <t>　　構成団体から</t>
    <rPh sb="2" eb="4">
      <t>コウセイ</t>
    </rPh>
    <rPh sb="4" eb="6">
      <t>ダンタイ</t>
    </rPh>
    <phoneticPr fontId="1"/>
  </si>
  <si>
    <t>　　一部事務組合から</t>
    <rPh sb="2" eb="4">
      <t>イチブ</t>
    </rPh>
    <rPh sb="4" eb="6">
      <t>ジム</t>
    </rPh>
    <rPh sb="6" eb="8">
      <t>クミアイ</t>
    </rPh>
    <phoneticPr fontId="1"/>
  </si>
  <si>
    <t>８　職員の数</t>
    <rPh sb="2" eb="4">
      <t>ショクイン</t>
    </rPh>
    <rPh sb="5" eb="6">
      <t>カズ</t>
    </rPh>
    <phoneticPr fontId="1"/>
  </si>
  <si>
    <t>組合数</t>
    <rPh sb="0" eb="1">
      <t>クミ</t>
    </rPh>
    <rPh sb="1" eb="2">
      <t>アワス</t>
    </rPh>
    <rPh sb="2" eb="3">
      <t>カズ</t>
    </rPh>
    <phoneticPr fontId="1"/>
  </si>
  <si>
    <t>職員数</t>
    <rPh sb="0" eb="3">
      <t>ショクインスウ</t>
    </rPh>
    <phoneticPr fontId="1"/>
  </si>
  <si>
    <t>専任職員数</t>
    <rPh sb="0" eb="2">
      <t>センニン</t>
    </rPh>
    <rPh sb="2" eb="5">
      <t>ショクインスウ</t>
    </rPh>
    <phoneticPr fontId="1"/>
  </si>
  <si>
    <t>専任職員のうち構成団体職員の身分あり</t>
    <rPh sb="0" eb="2">
      <t>センニン</t>
    </rPh>
    <rPh sb="2" eb="4">
      <t>ショクイン</t>
    </rPh>
    <rPh sb="7" eb="9">
      <t>コウセイ</t>
    </rPh>
    <rPh sb="9" eb="11">
      <t>ダンタイ</t>
    </rPh>
    <rPh sb="11" eb="13">
      <t>ショクイン</t>
    </rPh>
    <rPh sb="14" eb="16">
      <t>ミブン</t>
    </rPh>
    <phoneticPr fontId="1"/>
  </si>
  <si>
    <t>専任職員のうち構成団体職員の身分なし</t>
    <rPh sb="0" eb="2">
      <t>センニン</t>
    </rPh>
    <rPh sb="2" eb="4">
      <t>ショクイン</t>
    </rPh>
    <rPh sb="7" eb="9">
      <t>コウセイ</t>
    </rPh>
    <rPh sb="9" eb="11">
      <t>ダンタイ</t>
    </rPh>
    <rPh sb="11" eb="13">
      <t>ショクイン</t>
    </rPh>
    <rPh sb="14" eb="16">
      <t>ミブン</t>
    </rPh>
    <phoneticPr fontId="1"/>
  </si>
  <si>
    <t>専任職員のうち現業職員数</t>
    <rPh sb="0" eb="2">
      <t>センニン</t>
    </rPh>
    <rPh sb="2" eb="4">
      <t>ショクイン</t>
    </rPh>
    <rPh sb="7" eb="9">
      <t>ゲンギョウ</t>
    </rPh>
    <rPh sb="9" eb="11">
      <t>ショクイン</t>
    </rPh>
    <rPh sb="11" eb="12">
      <t>スウ</t>
    </rPh>
    <phoneticPr fontId="1"/>
  </si>
  <si>
    <t xml:space="preserve">   ～１０人</t>
    <rPh sb="6" eb="7">
      <t>ニン</t>
    </rPh>
    <phoneticPr fontId="1"/>
  </si>
  <si>
    <t>１１～２０人</t>
    <rPh sb="5" eb="6">
      <t>ニン</t>
    </rPh>
    <phoneticPr fontId="1"/>
  </si>
  <si>
    <t>２１～５０人</t>
    <rPh sb="5" eb="6">
      <t>ニン</t>
    </rPh>
    <phoneticPr fontId="1"/>
  </si>
  <si>
    <t>　５１～１００人</t>
    <rPh sb="7" eb="8">
      <t>ニン</t>
    </rPh>
    <phoneticPr fontId="1"/>
  </si>
  <si>
    <t>１０１～２００人</t>
    <rPh sb="7" eb="8">
      <t>ニン</t>
    </rPh>
    <phoneticPr fontId="1"/>
  </si>
  <si>
    <t>２０１～３００人</t>
    <rPh sb="7" eb="8">
      <t>ニン</t>
    </rPh>
    <phoneticPr fontId="1"/>
  </si>
  <si>
    <t>３０１～４００人</t>
    <rPh sb="7" eb="8">
      <t>ニン</t>
    </rPh>
    <phoneticPr fontId="1"/>
  </si>
  <si>
    <t>４００人超　　　　　</t>
    <rPh sb="3" eb="4">
      <t>ニン</t>
    </rPh>
    <rPh sb="4" eb="5">
      <t>コ</t>
    </rPh>
    <phoneticPr fontId="1"/>
  </si>
  <si>
    <t>第１５表　広域連合の設置状況</t>
    <rPh sb="0" eb="1">
      <t>ダイ</t>
    </rPh>
    <rPh sb="3" eb="4">
      <t>ヒョウ</t>
    </rPh>
    <rPh sb="5" eb="7">
      <t>コウイキ</t>
    </rPh>
    <rPh sb="7" eb="9">
      <t>レンゴウ</t>
    </rPh>
    <rPh sb="10" eb="12">
      <t>セッチ</t>
    </rPh>
    <rPh sb="12" eb="14">
      <t>ジョウキョウ</t>
    </rPh>
    <phoneticPr fontId="1"/>
  </si>
  <si>
    <t>広域連合の名称</t>
    <rPh sb="0" eb="2">
      <t>コウイキ</t>
    </rPh>
    <rPh sb="2" eb="4">
      <t>レンゴウ</t>
    </rPh>
    <rPh sb="5" eb="7">
      <t>メイショウ</t>
    </rPh>
    <phoneticPr fontId="1"/>
  </si>
  <si>
    <t>２　都道府県・市町村
　相互間</t>
    <rPh sb="2" eb="6">
      <t>トドウフケン</t>
    </rPh>
    <rPh sb="7" eb="10">
      <t>シチョウソン</t>
    </rPh>
    <rPh sb="12" eb="15">
      <t>ソウゴカン</t>
    </rPh>
    <phoneticPr fontId="1"/>
  </si>
  <si>
    <t>関西広域連合</t>
    <rPh sb="0" eb="2">
      <t>カンサイ</t>
    </rPh>
    <rPh sb="2" eb="4">
      <t>コウイキ</t>
    </rPh>
    <rPh sb="4" eb="6">
      <t>レンゴウ</t>
    </rPh>
    <phoneticPr fontId="1"/>
  </si>
  <si>
    <t>防災、観光・文化、産業、医療、環境、資格、職員研修等</t>
    <rPh sb="0" eb="2">
      <t>ボウサイ</t>
    </rPh>
    <rPh sb="3" eb="5">
      <t>カンコウ</t>
    </rPh>
    <rPh sb="6" eb="8">
      <t>ブンカ</t>
    </rPh>
    <rPh sb="9" eb="11">
      <t>サンギョウ</t>
    </rPh>
    <rPh sb="12" eb="14">
      <t>イリョウ</t>
    </rPh>
    <rPh sb="15" eb="17">
      <t>カンキョウ</t>
    </rPh>
    <rPh sb="18" eb="20">
      <t>シカク</t>
    </rPh>
    <rPh sb="21" eb="23">
      <t>ショクイン</t>
    </rPh>
    <rPh sb="23" eb="25">
      <t>ケンシュウ</t>
    </rPh>
    <rPh sb="25" eb="26">
      <t>トウ</t>
    </rPh>
    <phoneticPr fontId="1"/>
  </si>
  <si>
    <t>②都道府県内
のもの</t>
    <rPh sb="1" eb="5">
      <t>トドウフケン</t>
    </rPh>
    <rPh sb="5" eb="6">
      <t>ナイ</t>
    </rPh>
    <phoneticPr fontId="1"/>
  </si>
  <si>
    <t>彩の国さいたま人づくり広域連合</t>
    <rPh sb="0" eb="3">
      <t>サイノクニ</t>
    </rPh>
    <rPh sb="7" eb="8">
      <t>ヒト</t>
    </rPh>
    <rPh sb="11" eb="13">
      <t>コウイキ</t>
    </rPh>
    <rPh sb="13" eb="15">
      <t>レンゴウ</t>
    </rPh>
    <phoneticPr fontId="1"/>
  </si>
  <si>
    <t>職員研修</t>
    <rPh sb="0" eb="2">
      <t>ショクイン</t>
    </rPh>
    <rPh sb="2" eb="4">
      <t>ケンシュウ</t>
    </rPh>
    <phoneticPr fontId="1"/>
  </si>
  <si>
    <t>埼玉県、県内全市町村</t>
  </si>
  <si>
    <t>長野県地方税滞納整理機構</t>
    <phoneticPr fontId="1"/>
  </si>
  <si>
    <t>税の滞納整理処分</t>
    <rPh sb="0" eb="1">
      <t>ゼイ</t>
    </rPh>
    <rPh sb="2" eb="4">
      <t>タイノウ</t>
    </rPh>
    <rPh sb="4" eb="6">
      <t>セイリ</t>
    </rPh>
    <rPh sb="6" eb="8">
      <t>ショブン</t>
    </rPh>
    <phoneticPr fontId="1"/>
  </si>
  <si>
    <t>長野県、県内全市町村</t>
    <rPh sb="0" eb="3">
      <t>ナガノケン</t>
    </rPh>
    <rPh sb="4" eb="5">
      <t>ケン</t>
    </rPh>
    <rPh sb="5" eb="6">
      <t>ナイ</t>
    </rPh>
    <rPh sb="6" eb="7">
      <t>ゼン</t>
    </rPh>
    <rPh sb="7" eb="10">
      <t>シチョウソン</t>
    </rPh>
    <phoneticPr fontId="1"/>
  </si>
  <si>
    <t>静岡地方税滞納整理機構</t>
    <rPh sb="0" eb="2">
      <t>シズオカ</t>
    </rPh>
    <phoneticPr fontId="1"/>
  </si>
  <si>
    <t>税の滞納整理処分、職員研修</t>
    <rPh sb="0" eb="1">
      <t>ゼイ</t>
    </rPh>
    <rPh sb="2" eb="4">
      <t>タイノウ</t>
    </rPh>
    <rPh sb="4" eb="6">
      <t>セイリ</t>
    </rPh>
    <rPh sb="6" eb="8">
      <t>ショブン</t>
    </rPh>
    <rPh sb="9" eb="11">
      <t>ショクイン</t>
    </rPh>
    <rPh sb="11" eb="13">
      <t>ケンシュウ</t>
    </rPh>
    <phoneticPr fontId="1"/>
  </si>
  <si>
    <t>静岡県、県内全市町</t>
    <rPh sb="0" eb="3">
      <t>シズオカケン</t>
    </rPh>
    <phoneticPr fontId="1"/>
  </si>
  <si>
    <t>かずさ水道広域連合企業団</t>
    <rPh sb="3" eb="5">
      <t>スイドウ</t>
    </rPh>
    <rPh sb="5" eb="7">
      <t>コウイキ</t>
    </rPh>
    <rPh sb="7" eb="9">
      <t>レンゴウ</t>
    </rPh>
    <rPh sb="9" eb="12">
      <t>キギョウダン</t>
    </rPh>
    <phoneticPr fontId="1"/>
  </si>
  <si>
    <t>上水道</t>
    <rPh sb="0" eb="3">
      <t>ジョウスイドウ</t>
    </rPh>
    <phoneticPr fontId="1"/>
  </si>
  <si>
    <t>千葉県、木更津市、君津市、富津市、袖ケ浦市</t>
    <rPh sb="0" eb="2">
      <t>チバ</t>
    </rPh>
    <rPh sb="2" eb="3">
      <t>ケン</t>
    </rPh>
    <rPh sb="4" eb="7">
      <t>キサラズ</t>
    </rPh>
    <rPh sb="7" eb="8">
      <t>シ</t>
    </rPh>
    <rPh sb="9" eb="10">
      <t>キミ</t>
    </rPh>
    <rPh sb="10" eb="11">
      <t>ツ</t>
    </rPh>
    <rPh sb="11" eb="12">
      <t>シ</t>
    </rPh>
    <rPh sb="13" eb="14">
      <t>トミ</t>
    </rPh>
    <rPh sb="14" eb="15">
      <t>ツ</t>
    </rPh>
    <rPh sb="15" eb="16">
      <t>シ</t>
    </rPh>
    <phoneticPr fontId="1"/>
  </si>
  <si>
    <t>京都地方税機構</t>
    <rPh sb="0" eb="2">
      <t>キョウト</t>
    </rPh>
    <rPh sb="2" eb="5">
      <t>チホウゼイ</t>
    </rPh>
    <phoneticPr fontId="1"/>
  </si>
  <si>
    <t>税の滞納整理処分、職員研修、情報基盤整備</t>
    <rPh sb="9" eb="11">
      <t>ショクイン</t>
    </rPh>
    <rPh sb="11" eb="13">
      <t>ケンシュウ</t>
    </rPh>
    <rPh sb="14" eb="16">
      <t>ジョウホウ</t>
    </rPh>
    <rPh sb="16" eb="18">
      <t>キバン</t>
    </rPh>
    <rPh sb="18" eb="20">
      <t>セイビ</t>
    </rPh>
    <phoneticPr fontId="1"/>
  </si>
  <si>
    <t>京都府、京都市を除く府内全市町村</t>
    <rPh sb="0" eb="3">
      <t>キョウトフ</t>
    </rPh>
    <rPh sb="4" eb="7">
      <t>キョウトシ</t>
    </rPh>
    <rPh sb="8" eb="9">
      <t>ノゾ</t>
    </rPh>
    <rPh sb="10" eb="12">
      <t>フナイ</t>
    </rPh>
    <rPh sb="12" eb="16">
      <t>ゼンシチョウソン</t>
    </rPh>
    <phoneticPr fontId="1"/>
  </si>
  <si>
    <t>隠岐広域連合</t>
    <rPh sb="0" eb="4">
      <t>オキコウイキ</t>
    </rPh>
    <rPh sb="4" eb="6">
      <t>レンゴウ</t>
    </rPh>
    <phoneticPr fontId="1"/>
  </si>
  <si>
    <t>フェリーの運行管理・運営、病院、介護保険、障害者福祉、救急・土日医療、消防・救急、保安関係</t>
    <rPh sb="13" eb="15">
      <t>ビョウイン</t>
    </rPh>
    <rPh sb="16" eb="18">
      <t>カイゴ</t>
    </rPh>
    <rPh sb="18" eb="20">
      <t>ホケン</t>
    </rPh>
    <rPh sb="21" eb="23">
      <t>ショウガイ</t>
    </rPh>
    <rPh sb="23" eb="24">
      <t>シャ</t>
    </rPh>
    <rPh sb="24" eb="26">
      <t>フクシ</t>
    </rPh>
    <rPh sb="27" eb="29">
      <t>キュウキュウ</t>
    </rPh>
    <rPh sb="30" eb="32">
      <t>ドニチ</t>
    </rPh>
    <rPh sb="32" eb="34">
      <t>イリョウ</t>
    </rPh>
    <rPh sb="35" eb="37">
      <t>ショウボウ</t>
    </rPh>
    <rPh sb="38" eb="40">
      <t>キュウキュウ</t>
    </rPh>
    <rPh sb="41" eb="43">
      <t>ホアン</t>
    </rPh>
    <rPh sb="43" eb="45">
      <t>カンケイ</t>
    </rPh>
    <phoneticPr fontId="1"/>
  </si>
  <si>
    <t>島根県、海士町、西ノ島町、知夫村、隠岐の島町</t>
  </si>
  <si>
    <t>①　都道府県内のもの</t>
    <rPh sb="2" eb="6">
      <t>トドウフケン</t>
    </rPh>
    <rPh sb="6" eb="7">
      <t>ナイ</t>
    </rPh>
    <phoneticPr fontId="1"/>
  </si>
  <si>
    <t>北海道</t>
  </si>
  <si>
    <t>日高中部広域連合</t>
    <rPh sb="0" eb="8">
      <t>ヒダカ</t>
    </rPh>
    <phoneticPr fontId="1"/>
  </si>
  <si>
    <t>介護保険</t>
    <rPh sb="0" eb="2">
      <t>カイゴ</t>
    </rPh>
    <rPh sb="2" eb="4">
      <t>ホケン</t>
    </rPh>
    <phoneticPr fontId="1"/>
  </si>
  <si>
    <t>新冠町、新ひだか町</t>
  </si>
  <si>
    <t>空知中部広域連合</t>
    <rPh sb="0" eb="2">
      <t>ソラチ</t>
    </rPh>
    <rPh sb="2" eb="4">
      <t>チュウブ</t>
    </rPh>
    <rPh sb="4" eb="6">
      <t>コウイキ</t>
    </rPh>
    <rPh sb="6" eb="8">
      <t>レンゴウ</t>
    </rPh>
    <phoneticPr fontId="1"/>
  </si>
  <si>
    <t>介護保険、障害者福祉、国民健康保険</t>
    <rPh sb="5" eb="8">
      <t>ショウガイシャ</t>
    </rPh>
    <rPh sb="8" eb="10">
      <t>フクシ</t>
    </rPh>
    <rPh sb="11" eb="13">
      <t>コクミン</t>
    </rPh>
    <rPh sb="13" eb="15">
      <t>ケンコウ</t>
    </rPh>
    <rPh sb="15" eb="17">
      <t>ホケン</t>
    </rPh>
    <phoneticPr fontId="1"/>
  </si>
  <si>
    <t>歌志内市、奈井江町、上砂川町、浦臼町、新十津川町、雨竜町</t>
    <rPh sb="0" eb="4">
      <t>ウタシナイシ</t>
    </rPh>
    <rPh sb="5" eb="8">
      <t>ナイエ</t>
    </rPh>
    <rPh sb="8" eb="9">
      <t>チョウ</t>
    </rPh>
    <rPh sb="10" eb="13">
      <t>カミスナガワ</t>
    </rPh>
    <rPh sb="13" eb="14">
      <t>チョウ</t>
    </rPh>
    <rPh sb="15" eb="17">
      <t>ウラウス</t>
    </rPh>
    <rPh sb="17" eb="18">
      <t>チョウ</t>
    </rPh>
    <rPh sb="19" eb="23">
      <t>シントツカワ</t>
    </rPh>
    <rPh sb="23" eb="24">
      <t>チョウ</t>
    </rPh>
    <rPh sb="25" eb="27">
      <t>ウリュウ</t>
    </rPh>
    <rPh sb="27" eb="28">
      <t>チョウ</t>
    </rPh>
    <phoneticPr fontId="1"/>
  </si>
  <si>
    <t>根室北部廃棄物処理広域連合</t>
    <rPh sb="0" eb="2">
      <t>ネムロ</t>
    </rPh>
    <rPh sb="2" eb="4">
      <t>ホクブ</t>
    </rPh>
    <rPh sb="4" eb="7">
      <t>ハイキブツ</t>
    </rPh>
    <rPh sb="7" eb="9">
      <t>ショリ</t>
    </rPh>
    <rPh sb="9" eb="11">
      <t>コウイキ</t>
    </rPh>
    <rPh sb="11" eb="13">
      <t>レンゴウ</t>
    </rPh>
    <phoneticPr fontId="1"/>
  </si>
  <si>
    <t>別海町、中標津町、標津町、羅臼町</t>
    <rPh sb="0" eb="3">
      <t>ベッカイチョウ</t>
    </rPh>
    <rPh sb="4" eb="7">
      <t>ナカシベツ</t>
    </rPh>
    <rPh sb="7" eb="8">
      <t>チョウ</t>
    </rPh>
    <rPh sb="9" eb="12">
      <t>シベツチョウ</t>
    </rPh>
    <rPh sb="13" eb="16">
      <t>ラウスチョウ</t>
    </rPh>
    <phoneticPr fontId="1"/>
  </si>
  <si>
    <t>後志広域連合</t>
    <rPh sb="0" eb="2">
      <t>シリベシ</t>
    </rPh>
    <rPh sb="2" eb="4">
      <t>コウイキ</t>
    </rPh>
    <rPh sb="4" eb="6">
      <t>レンゴウ</t>
    </rPh>
    <phoneticPr fontId="1"/>
  </si>
  <si>
    <t>介護保険、国民健康保険、税の滞納整理処分、行政不服審査会</t>
    <rPh sb="0" eb="4">
      <t>カイゴホケン</t>
    </rPh>
    <rPh sb="5" eb="7">
      <t>コクミン</t>
    </rPh>
    <rPh sb="7" eb="9">
      <t>ケンコウ</t>
    </rPh>
    <rPh sb="9" eb="11">
      <t>ホケン</t>
    </rPh>
    <rPh sb="12" eb="13">
      <t>ゼイ</t>
    </rPh>
    <rPh sb="14" eb="16">
      <t>タイノウ</t>
    </rPh>
    <rPh sb="16" eb="18">
      <t>セイリ</t>
    </rPh>
    <rPh sb="18" eb="20">
      <t>ショブン</t>
    </rPh>
    <rPh sb="21" eb="23">
      <t>ギョウセイ</t>
    </rPh>
    <rPh sb="23" eb="25">
      <t>フフク</t>
    </rPh>
    <rPh sb="25" eb="27">
      <t>シンサ</t>
    </rPh>
    <rPh sb="27" eb="28">
      <t>カイ</t>
    </rPh>
    <phoneticPr fontId="1"/>
  </si>
  <si>
    <t>島牧村、黒松内町、蘭越町、ニセコ町、真狩村、留寿都村、喜茂別町、京極町、倶知安町、共和町、泊村、神恵内村、積丹町、古平町、仁木町、赤井川村</t>
    <rPh sb="0" eb="3">
      <t>シママキムラ</t>
    </rPh>
    <rPh sb="4" eb="8">
      <t>クロマツナイチョウ</t>
    </rPh>
    <rPh sb="9" eb="12">
      <t>ランコシチョウ</t>
    </rPh>
    <rPh sb="16" eb="17">
      <t>チョウ</t>
    </rPh>
    <rPh sb="18" eb="21">
      <t>マッカリムラ</t>
    </rPh>
    <rPh sb="22" eb="26">
      <t>ルスツムラ</t>
    </rPh>
    <rPh sb="27" eb="31">
      <t>キモベツチョウ</t>
    </rPh>
    <rPh sb="32" eb="35">
      <t>キョウゴクチョウ</t>
    </rPh>
    <rPh sb="36" eb="40">
      <t>クッチャンチョウ</t>
    </rPh>
    <rPh sb="41" eb="44">
      <t>キョウワチョウ</t>
    </rPh>
    <rPh sb="45" eb="47">
      <t>トマリムラ</t>
    </rPh>
    <rPh sb="48" eb="52">
      <t>カモエナイムラ</t>
    </rPh>
    <rPh sb="53" eb="56">
      <t>シャコタンチョウ</t>
    </rPh>
    <rPh sb="57" eb="60">
      <t>フルビラチョウ</t>
    </rPh>
    <rPh sb="61" eb="64">
      <t>ニキチョウ</t>
    </rPh>
    <rPh sb="65" eb="69">
      <t>アカイガワムラ</t>
    </rPh>
    <phoneticPr fontId="1"/>
  </si>
  <si>
    <t>富良野広域連合</t>
    <rPh sb="0" eb="3">
      <t>フラノ</t>
    </rPh>
    <rPh sb="3" eb="7">
      <t>コウイキ</t>
    </rPh>
    <phoneticPr fontId="1"/>
  </si>
  <si>
    <t>牧場、ごみ処理、し尿処理、学校給食、消防・救急</t>
    <rPh sb="5" eb="7">
      <t>ショリ</t>
    </rPh>
    <rPh sb="13" eb="15">
      <t>ガッコウ</t>
    </rPh>
    <rPh sb="15" eb="17">
      <t>キュウショク</t>
    </rPh>
    <rPh sb="18" eb="20">
      <t>ショウボウ</t>
    </rPh>
    <rPh sb="21" eb="23">
      <t>キュウキュウ</t>
    </rPh>
    <phoneticPr fontId="1"/>
  </si>
  <si>
    <t>富良野市、上富良野町、中富良野町、南富良野町、占冠村</t>
  </si>
  <si>
    <t>大雪地区広域連合</t>
    <rPh sb="0" eb="2">
      <t>タイセツ</t>
    </rPh>
    <rPh sb="2" eb="4">
      <t>チク</t>
    </rPh>
    <rPh sb="4" eb="6">
      <t>コウイキ</t>
    </rPh>
    <rPh sb="6" eb="8">
      <t>レンゴウ</t>
    </rPh>
    <phoneticPr fontId="1"/>
  </si>
  <si>
    <t>母子福祉、介護保険、老人福祉、障害者福祉、国民健康保険、後期高齢者医療制度事務</t>
    <rPh sb="0" eb="2">
      <t>ボシ</t>
    </rPh>
    <rPh sb="2" eb="4">
      <t>フクシ</t>
    </rPh>
    <rPh sb="10" eb="12">
      <t>ロウジン</t>
    </rPh>
    <rPh sb="12" eb="14">
      <t>フクシ</t>
    </rPh>
    <rPh sb="15" eb="18">
      <t>ショウガイシャ</t>
    </rPh>
    <rPh sb="18" eb="20">
      <t>フクシ</t>
    </rPh>
    <rPh sb="28" eb="30">
      <t>コウキ</t>
    </rPh>
    <rPh sb="30" eb="33">
      <t>コウレイシャ</t>
    </rPh>
    <rPh sb="33" eb="35">
      <t>イリョウ</t>
    </rPh>
    <rPh sb="35" eb="37">
      <t>セイド</t>
    </rPh>
    <rPh sb="37" eb="39">
      <t>ジム</t>
    </rPh>
    <phoneticPr fontId="1"/>
  </si>
  <si>
    <t>東川町、美瑛町、東神楽町</t>
    <rPh sb="0" eb="3">
      <t>ヒガシカワチョウ</t>
    </rPh>
    <rPh sb="4" eb="7">
      <t>ビエイチョウ</t>
    </rPh>
    <rPh sb="8" eb="12">
      <t>ヒガシカグラチョウ</t>
    </rPh>
    <phoneticPr fontId="1"/>
  </si>
  <si>
    <t>北しりべし廃棄物処理広域連合</t>
    <rPh sb="0" eb="1">
      <t>キタ</t>
    </rPh>
    <rPh sb="5" eb="8">
      <t>ハイキブツ</t>
    </rPh>
    <rPh sb="8" eb="10">
      <t>ショリ</t>
    </rPh>
    <rPh sb="10" eb="12">
      <t>コウイキ</t>
    </rPh>
    <rPh sb="12" eb="14">
      <t>レンゴウ</t>
    </rPh>
    <phoneticPr fontId="1"/>
  </si>
  <si>
    <t>小樽市、積丹町、古平町、仁木町、余市町、赤井川村</t>
    <rPh sb="0" eb="3">
      <t>オタルシ</t>
    </rPh>
    <rPh sb="4" eb="6">
      <t>シャコタン</t>
    </rPh>
    <rPh sb="6" eb="7">
      <t>チョウ</t>
    </rPh>
    <rPh sb="8" eb="10">
      <t>フルビラ</t>
    </rPh>
    <rPh sb="10" eb="11">
      <t>チョウ</t>
    </rPh>
    <rPh sb="12" eb="14">
      <t>ニキ</t>
    </rPh>
    <rPh sb="14" eb="15">
      <t>チョウ</t>
    </rPh>
    <rPh sb="16" eb="18">
      <t>ヨイチ</t>
    </rPh>
    <rPh sb="18" eb="19">
      <t>チョウ</t>
    </rPh>
    <rPh sb="20" eb="23">
      <t>アカイガワ</t>
    </rPh>
    <rPh sb="23" eb="24">
      <t>ムラ</t>
    </rPh>
    <phoneticPr fontId="1"/>
  </si>
  <si>
    <t>北海道後期高齢者医療広域連合</t>
    <rPh sb="0" eb="3">
      <t>ホッカイドウ</t>
    </rPh>
    <rPh sb="3" eb="5">
      <t>コウキ</t>
    </rPh>
    <rPh sb="5" eb="8">
      <t>コウレイシャ</t>
    </rPh>
    <rPh sb="8" eb="10">
      <t>イリョウ</t>
    </rPh>
    <rPh sb="10" eb="12">
      <t>コウイキ</t>
    </rPh>
    <rPh sb="12" eb="14">
      <t>レンゴウ</t>
    </rPh>
    <phoneticPr fontId="1"/>
  </si>
  <si>
    <t>後期高齢者医療制度事務</t>
    <phoneticPr fontId="1"/>
  </si>
  <si>
    <t>道内全市町村</t>
  </si>
  <si>
    <t>中・北空知廃棄物処理広域連合</t>
    <rPh sb="0" eb="1">
      <t>ナカ</t>
    </rPh>
    <rPh sb="2" eb="3">
      <t>キタ</t>
    </rPh>
    <rPh sb="3" eb="5">
      <t>ソラチ</t>
    </rPh>
    <rPh sb="5" eb="8">
      <t>ハイキブツ</t>
    </rPh>
    <rPh sb="8" eb="10">
      <t>ショリ</t>
    </rPh>
    <rPh sb="10" eb="12">
      <t>コウイキ</t>
    </rPh>
    <rPh sb="12" eb="14">
      <t>レンゴウ</t>
    </rPh>
    <phoneticPr fontId="1"/>
  </si>
  <si>
    <t>赤平市、滝川市、砂川市、歌志内市、深川市、奈井江町、上砂川町、浦臼町、新十津川町、妹背牛町、秩父別町、雨竜町、北竜町、沼田町</t>
    <rPh sb="0" eb="3">
      <t>アカビラシ</t>
    </rPh>
    <rPh sb="4" eb="7">
      <t>タキカワシ</t>
    </rPh>
    <rPh sb="8" eb="11">
      <t>スナガワシ</t>
    </rPh>
    <rPh sb="12" eb="16">
      <t>ウタシナイシ</t>
    </rPh>
    <rPh sb="17" eb="20">
      <t>フカガワシ</t>
    </rPh>
    <rPh sb="21" eb="25">
      <t>ナイエチョウ</t>
    </rPh>
    <rPh sb="26" eb="30">
      <t>カミスナガワチョウ</t>
    </rPh>
    <rPh sb="31" eb="34">
      <t>ウラウスチョウ</t>
    </rPh>
    <rPh sb="35" eb="40">
      <t>シントツカワチョウ</t>
    </rPh>
    <rPh sb="46" eb="50">
      <t>チップベツチョウ</t>
    </rPh>
    <rPh sb="51" eb="53">
      <t>ウリュウ</t>
    </rPh>
    <rPh sb="53" eb="54">
      <t>チョウ</t>
    </rPh>
    <rPh sb="55" eb="57">
      <t>ホクリュウ</t>
    </rPh>
    <rPh sb="57" eb="58">
      <t>チョウ</t>
    </rPh>
    <rPh sb="59" eb="62">
      <t>ヌマタチョウ</t>
    </rPh>
    <phoneticPr fontId="1"/>
  </si>
  <si>
    <t>函館圏公立大学広域連合</t>
    <rPh sb="0" eb="2">
      <t>ハコダテ</t>
    </rPh>
    <rPh sb="2" eb="3">
      <t>ケン</t>
    </rPh>
    <rPh sb="3" eb="5">
      <t>コウリツ</t>
    </rPh>
    <rPh sb="5" eb="7">
      <t>ダイガク</t>
    </rPh>
    <rPh sb="7" eb="9">
      <t>コウイキ</t>
    </rPh>
    <rPh sb="9" eb="11">
      <t>レンゴウ</t>
    </rPh>
    <phoneticPr fontId="1"/>
  </si>
  <si>
    <t>公立大学の設置・管理・運営</t>
    <rPh sb="0" eb="2">
      <t>コウリツ</t>
    </rPh>
    <rPh sb="2" eb="4">
      <t>ダイガク</t>
    </rPh>
    <rPh sb="5" eb="7">
      <t>セッチ</t>
    </rPh>
    <rPh sb="8" eb="10">
      <t>カンリ</t>
    </rPh>
    <rPh sb="11" eb="13">
      <t>ウンエイ</t>
    </rPh>
    <phoneticPr fontId="1"/>
  </si>
  <si>
    <t>函館市、北斗市、七飯町</t>
  </si>
  <si>
    <t>西いぶり広域連合</t>
    <rPh sb="0" eb="1">
      <t>ニシ</t>
    </rPh>
    <rPh sb="4" eb="6">
      <t>コウイキ</t>
    </rPh>
    <rPh sb="6" eb="8">
      <t>レンゴウ</t>
    </rPh>
    <phoneticPr fontId="1"/>
  </si>
  <si>
    <t>室蘭市、登別市、伊達市、豊浦町、壮瞥町、洞爺湖町</t>
  </si>
  <si>
    <t>渡島廃棄物処理広域連合</t>
    <rPh sb="0" eb="2">
      <t>オシマ</t>
    </rPh>
    <rPh sb="2" eb="5">
      <t>ハイキブツ</t>
    </rPh>
    <rPh sb="5" eb="7">
      <t>ショリ</t>
    </rPh>
    <rPh sb="7" eb="9">
      <t>コウイキ</t>
    </rPh>
    <rPh sb="9" eb="11">
      <t>レンゴウ</t>
    </rPh>
    <phoneticPr fontId="1"/>
  </si>
  <si>
    <t>北斗市、松前町、福島町、知内町、木古内町、七飯町、鹿部町、森町、八雲町、長万部町</t>
    <rPh sb="0" eb="3">
      <t>ホクトシ</t>
    </rPh>
    <rPh sb="4" eb="6">
      <t>マツマエ</t>
    </rPh>
    <rPh sb="6" eb="7">
      <t>チョウ</t>
    </rPh>
    <rPh sb="8" eb="10">
      <t>フクシマ</t>
    </rPh>
    <rPh sb="10" eb="11">
      <t>チョウ</t>
    </rPh>
    <rPh sb="12" eb="14">
      <t>シリウチ</t>
    </rPh>
    <rPh sb="14" eb="15">
      <t>チョウ</t>
    </rPh>
    <rPh sb="16" eb="19">
      <t>キコナイ</t>
    </rPh>
    <rPh sb="19" eb="20">
      <t>チョウ</t>
    </rPh>
    <rPh sb="21" eb="23">
      <t>ナナエ</t>
    </rPh>
    <rPh sb="23" eb="24">
      <t>チョウ</t>
    </rPh>
    <rPh sb="25" eb="27">
      <t>シカベ</t>
    </rPh>
    <rPh sb="27" eb="28">
      <t>チョウ</t>
    </rPh>
    <rPh sb="29" eb="30">
      <t>モリ</t>
    </rPh>
    <rPh sb="30" eb="31">
      <t>マチ</t>
    </rPh>
    <rPh sb="32" eb="34">
      <t>ヤクモ</t>
    </rPh>
    <rPh sb="34" eb="35">
      <t>チョウ</t>
    </rPh>
    <rPh sb="36" eb="39">
      <t>オシャマンベ</t>
    </rPh>
    <rPh sb="39" eb="40">
      <t>チョウ</t>
    </rPh>
    <phoneticPr fontId="1"/>
  </si>
  <si>
    <t>釧路広域連合</t>
    <rPh sb="0" eb="2">
      <t>クシロ</t>
    </rPh>
    <rPh sb="2" eb="4">
      <t>コウイキ</t>
    </rPh>
    <rPh sb="4" eb="6">
      <t>レンゴウ</t>
    </rPh>
    <phoneticPr fontId="1"/>
  </si>
  <si>
    <t>釧路市、釧路町、弟子屈町、鶴居村、白糠町、厚岸町</t>
    <rPh sb="0" eb="3">
      <t>クシロシ</t>
    </rPh>
    <rPh sb="4" eb="6">
      <t>クシロ</t>
    </rPh>
    <rPh sb="6" eb="7">
      <t>チョウ</t>
    </rPh>
    <rPh sb="13" eb="15">
      <t>ツルイ</t>
    </rPh>
    <rPh sb="15" eb="16">
      <t>ムラ</t>
    </rPh>
    <rPh sb="17" eb="19">
      <t>シラヌカ</t>
    </rPh>
    <rPh sb="19" eb="20">
      <t>チョウ</t>
    </rPh>
    <phoneticPr fontId="1"/>
  </si>
  <si>
    <t>青森県</t>
  </si>
  <si>
    <t>津軽広域連合</t>
  </si>
  <si>
    <t>地域開発計画、介護保険、障害者福祉、し尿処理</t>
    <rPh sb="0" eb="2">
      <t>チイキ</t>
    </rPh>
    <rPh sb="2" eb="4">
      <t>カイハツ</t>
    </rPh>
    <rPh sb="4" eb="6">
      <t>ケイカク</t>
    </rPh>
    <rPh sb="19" eb="20">
      <t>ニョウ</t>
    </rPh>
    <rPh sb="20" eb="22">
      <t>ショリ</t>
    </rPh>
    <phoneticPr fontId="1"/>
  </si>
  <si>
    <t>弘前市、黒石市、平川市、西目屋村、藤崎町、大鰐町、田舎館村、板柳町</t>
    <rPh sb="0" eb="3">
      <t>ヒロサキシ</t>
    </rPh>
    <rPh sb="4" eb="7">
      <t>クロイシシ</t>
    </rPh>
    <rPh sb="8" eb="10">
      <t>ヒラカワ</t>
    </rPh>
    <rPh sb="10" eb="11">
      <t>シ</t>
    </rPh>
    <rPh sb="17" eb="20">
      <t>フジサキマチ</t>
    </rPh>
    <rPh sb="21" eb="22">
      <t>オオ</t>
    </rPh>
    <rPh sb="22" eb="23">
      <t>ワニ</t>
    </rPh>
    <rPh sb="23" eb="24">
      <t>マチ</t>
    </rPh>
    <rPh sb="25" eb="29">
      <t>イナカダテムラ</t>
    </rPh>
    <phoneticPr fontId="1"/>
  </si>
  <si>
    <t>つがる西北五広域連合</t>
  </si>
  <si>
    <t>地域開発計画、病院、診療所、介護保険、障害者福祉</t>
    <rPh sb="0" eb="2">
      <t>チイキ</t>
    </rPh>
    <rPh sb="2" eb="4">
      <t>カイハツ</t>
    </rPh>
    <rPh sb="4" eb="6">
      <t>ケイカク</t>
    </rPh>
    <rPh sb="7" eb="9">
      <t>ビョウイン</t>
    </rPh>
    <rPh sb="10" eb="13">
      <t>シンリョウジョ</t>
    </rPh>
    <phoneticPr fontId="1"/>
  </si>
  <si>
    <t>五所川原市、つがる市、鰺ヶ沢町、深浦町、鶴田町、中泊町</t>
    <rPh sb="0" eb="5">
      <t>ゴショガワラシ</t>
    </rPh>
    <rPh sb="9" eb="10">
      <t>シ</t>
    </rPh>
    <rPh sb="11" eb="15">
      <t>アジガサワマチ</t>
    </rPh>
    <rPh sb="16" eb="19">
      <t>フカウラマチ</t>
    </rPh>
    <rPh sb="20" eb="21">
      <t>ツル</t>
    </rPh>
    <rPh sb="21" eb="23">
      <t>タマチ</t>
    </rPh>
    <rPh sb="24" eb="26">
      <t>ナカドマリ</t>
    </rPh>
    <rPh sb="26" eb="27">
      <t>マチ</t>
    </rPh>
    <phoneticPr fontId="1"/>
  </si>
  <si>
    <t>青森県後期高齢者医療広域連合</t>
  </si>
  <si>
    <t>後期高齢者医療制度事務</t>
  </si>
  <si>
    <t>県内全市町村</t>
  </si>
  <si>
    <t>気仙広域連合</t>
  </si>
  <si>
    <t>地域開発計画、介護保険、し尿処理、職員研修</t>
    <rPh sb="0" eb="2">
      <t>チイキ</t>
    </rPh>
    <rPh sb="2" eb="4">
      <t>カイハツ</t>
    </rPh>
    <rPh sb="4" eb="6">
      <t>ケイカク</t>
    </rPh>
    <rPh sb="13" eb="14">
      <t>ニョウ</t>
    </rPh>
    <rPh sb="14" eb="16">
      <t>ショリ</t>
    </rPh>
    <phoneticPr fontId="1"/>
  </si>
  <si>
    <t>大船渡市､陸前高田市､住田町</t>
  </si>
  <si>
    <t>久慈広域連合</t>
  </si>
  <si>
    <t>介護保険、ごみ処理、リサイクル施設、し尿処理、火葬場、消防・救急</t>
    <rPh sb="0" eb="2">
      <t>カイゴ</t>
    </rPh>
    <rPh sb="2" eb="4">
      <t>ホケン</t>
    </rPh>
    <rPh sb="7" eb="9">
      <t>ショリ</t>
    </rPh>
    <rPh sb="15" eb="17">
      <t>シセツ</t>
    </rPh>
    <rPh sb="19" eb="20">
      <t>ニョウ</t>
    </rPh>
    <rPh sb="20" eb="22">
      <t>ショリ</t>
    </rPh>
    <rPh sb="23" eb="26">
      <t>カソウバ</t>
    </rPh>
    <rPh sb="27" eb="29">
      <t>ショウボウ</t>
    </rPh>
    <rPh sb="30" eb="32">
      <t>キュウキュウ</t>
    </rPh>
    <phoneticPr fontId="1"/>
  </si>
  <si>
    <t>久慈市、洋野町、野田村、普代村</t>
  </si>
  <si>
    <t>岩手県後期高齢者医療広域連合</t>
  </si>
  <si>
    <t>①　都道府県内のもの</t>
  </si>
  <si>
    <t>宮城県</t>
  </si>
  <si>
    <t>宮城県後期高齢者医療広域連合</t>
  </si>
  <si>
    <t>県内全市町村</t>
    <rPh sb="0" eb="2">
      <t>ケンナイ</t>
    </rPh>
    <rPh sb="2" eb="6">
      <t>ゼンシチョウソン</t>
    </rPh>
    <phoneticPr fontId="1"/>
  </si>
  <si>
    <t>秋田県</t>
  </si>
  <si>
    <t>秋田県後期高齢者医療広域連合</t>
  </si>
  <si>
    <t>山形県</t>
  </si>
  <si>
    <t>最上地区広域連合</t>
  </si>
  <si>
    <t>母子福祉、児童福祉、障害者福祉、国民健康保険</t>
    <rPh sb="0" eb="2">
      <t>ボシ</t>
    </rPh>
    <rPh sb="2" eb="4">
      <t>フクシ</t>
    </rPh>
    <rPh sb="5" eb="7">
      <t>ジドウ</t>
    </rPh>
    <rPh sb="7" eb="9">
      <t>フクシ</t>
    </rPh>
    <rPh sb="10" eb="13">
      <t>ショウガイシャ</t>
    </rPh>
    <rPh sb="13" eb="15">
      <t>フクシ</t>
    </rPh>
    <rPh sb="16" eb="18">
      <t>コクミン</t>
    </rPh>
    <rPh sb="18" eb="20">
      <t>ケンコウ</t>
    </rPh>
    <rPh sb="20" eb="22">
      <t>ホケン</t>
    </rPh>
    <phoneticPr fontId="1"/>
  </si>
  <si>
    <t>金山町、真室川町、鮭川村、戸沢村</t>
  </si>
  <si>
    <t>山形県後期高齢者医療広域連合</t>
  </si>
  <si>
    <t>福島県</t>
  </si>
  <si>
    <t>福島県後期高齢者医療広域連合</t>
  </si>
  <si>
    <t>茨城県</t>
  </si>
  <si>
    <t>茨城県後期高齢者医療広域連合</t>
  </si>
  <si>
    <t>栃木県</t>
  </si>
  <si>
    <t>栃木県後期高齢者医療広域連合</t>
  </si>
  <si>
    <t>県内全市町</t>
  </si>
  <si>
    <t>群馬県</t>
  </si>
  <si>
    <t>群馬県後期高齢者医療広域連合</t>
  </si>
  <si>
    <t>埼玉県</t>
  </si>
  <si>
    <t>埼玉県後期高齢者医療広域連合</t>
  </si>
  <si>
    <t>千葉県</t>
  </si>
  <si>
    <t>千葉県後期高齢者医療広域連合</t>
  </si>
  <si>
    <t>東京都</t>
  </si>
  <si>
    <t>東京都後期高齢者医療広域連合</t>
  </si>
  <si>
    <t>都内全区市町村</t>
  </si>
  <si>
    <t>神奈川県</t>
  </si>
  <si>
    <t>神奈川県後期高齢者医療広域連合</t>
  </si>
  <si>
    <t>新潟県</t>
  </si>
  <si>
    <t>新潟県後期高齢者医療広域連合</t>
  </si>
  <si>
    <t>県内全市町村</t>
    <phoneticPr fontId="1"/>
  </si>
  <si>
    <t>富山県</t>
  </si>
  <si>
    <t>富山県後期高齢者医療広域連合</t>
  </si>
  <si>
    <t>石川県</t>
  </si>
  <si>
    <t>石川県後期高齢者医療広域連合</t>
  </si>
  <si>
    <t>福井県</t>
  </si>
  <si>
    <t>坂井地区広域連合</t>
    <phoneticPr fontId="1"/>
  </si>
  <si>
    <t>介護保険、障害者福祉、上水道、し尿処理、火葬場、墓地</t>
    <rPh sb="5" eb="8">
      <t>ショウガイシャ</t>
    </rPh>
    <rPh sb="8" eb="10">
      <t>フクシ</t>
    </rPh>
    <rPh sb="11" eb="14">
      <t>ジョウスイドウ</t>
    </rPh>
    <rPh sb="16" eb="17">
      <t>ニョウ</t>
    </rPh>
    <rPh sb="17" eb="19">
      <t>ショリ</t>
    </rPh>
    <rPh sb="20" eb="22">
      <t>カソウ</t>
    </rPh>
    <rPh sb="22" eb="23">
      <t>ジョウ</t>
    </rPh>
    <rPh sb="24" eb="26">
      <t>ボチ</t>
    </rPh>
    <phoneticPr fontId="1"/>
  </si>
  <si>
    <t>あわら市、坂井市</t>
  </si>
  <si>
    <t>福井県後期高齢者医療広域連合</t>
  </si>
  <si>
    <t>山梨県</t>
    <phoneticPr fontId="1"/>
  </si>
  <si>
    <t>山梨県後期高齢者医療広域連合</t>
  </si>
  <si>
    <t>長野県</t>
    <phoneticPr fontId="1"/>
  </si>
  <si>
    <t>松本広域連合</t>
  </si>
  <si>
    <t>観光、介護保険、障害者福祉、ごみ処理、消防・救急、保安関係、職員研修</t>
    <rPh sb="0" eb="2">
      <t>カンコウ</t>
    </rPh>
    <rPh sb="3" eb="5">
      <t>カイゴ</t>
    </rPh>
    <rPh sb="16" eb="18">
      <t>ショリ</t>
    </rPh>
    <rPh sb="19" eb="21">
      <t>ショウボウ</t>
    </rPh>
    <rPh sb="22" eb="24">
      <t>キュウキュウ</t>
    </rPh>
    <rPh sb="25" eb="27">
      <t>ホアン</t>
    </rPh>
    <rPh sb="27" eb="29">
      <t>カンケイ</t>
    </rPh>
    <rPh sb="30" eb="32">
      <t>ショクイン</t>
    </rPh>
    <rPh sb="32" eb="34">
      <t>ケンシュウ</t>
    </rPh>
    <phoneticPr fontId="1"/>
  </si>
  <si>
    <t>松本市、塩尻市、安曇野市、麻績村、生坂村、山形村、朝日村、筑北村</t>
    <rPh sb="0" eb="3">
      <t>マツモトシ</t>
    </rPh>
    <rPh sb="4" eb="7">
      <t>シオジリシ</t>
    </rPh>
    <rPh sb="8" eb="11">
      <t>アズミノ</t>
    </rPh>
    <rPh sb="11" eb="12">
      <t>シ</t>
    </rPh>
    <rPh sb="13" eb="15">
      <t>オミ</t>
    </rPh>
    <rPh sb="15" eb="16">
      <t>ムラ</t>
    </rPh>
    <rPh sb="17" eb="19">
      <t>イクサカ</t>
    </rPh>
    <rPh sb="19" eb="20">
      <t>ムラ</t>
    </rPh>
    <rPh sb="21" eb="23">
      <t>ヤマガタ</t>
    </rPh>
    <rPh sb="23" eb="24">
      <t>ムラ</t>
    </rPh>
    <rPh sb="25" eb="27">
      <t>アサヒ</t>
    </rPh>
    <rPh sb="27" eb="28">
      <t>ムラ</t>
    </rPh>
    <rPh sb="29" eb="30">
      <t>チク</t>
    </rPh>
    <rPh sb="30" eb="31">
      <t>キタ</t>
    </rPh>
    <rPh sb="31" eb="32">
      <t>ムラ</t>
    </rPh>
    <phoneticPr fontId="1"/>
  </si>
  <si>
    <t>長野広域連合</t>
  </si>
  <si>
    <t>地域開発計画、介護保険、老人福祉、障害者福祉、ごみ処理、職員研修</t>
    <rPh sb="0" eb="2">
      <t>チイキ</t>
    </rPh>
    <rPh sb="2" eb="4">
      <t>カイハツ</t>
    </rPh>
    <rPh sb="4" eb="6">
      <t>ケイカク</t>
    </rPh>
    <rPh sb="12" eb="14">
      <t>ロウジン</t>
    </rPh>
    <rPh sb="14" eb="16">
      <t>フクシ</t>
    </rPh>
    <rPh sb="25" eb="27">
      <t>ショリ</t>
    </rPh>
    <phoneticPr fontId="1"/>
  </si>
  <si>
    <t>長野市、須坂市、千曲市、坂城町、小布施町、高山村、信濃町、小川村、飯綱町</t>
    <rPh sb="0" eb="3">
      <t>ナガノシ</t>
    </rPh>
    <rPh sb="4" eb="7">
      <t>スザカシ</t>
    </rPh>
    <rPh sb="8" eb="11">
      <t>チクマシ</t>
    </rPh>
    <rPh sb="12" eb="14">
      <t>サカキ</t>
    </rPh>
    <rPh sb="14" eb="15">
      <t>マチ</t>
    </rPh>
    <rPh sb="16" eb="19">
      <t>オブセ</t>
    </rPh>
    <rPh sb="19" eb="20">
      <t>マチ</t>
    </rPh>
    <rPh sb="21" eb="23">
      <t>タカヤマ</t>
    </rPh>
    <rPh sb="23" eb="24">
      <t>ムラ</t>
    </rPh>
    <rPh sb="25" eb="27">
      <t>シナノ</t>
    </rPh>
    <rPh sb="27" eb="28">
      <t>マチ</t>
    </rPh>
    <rPh sb="29" eb="31">
      <t>オガワ</t>
    </rPh>
    <rPh sb="31" eb="32">
      <t>ムラ</t>
    </rPh>
    <rPh sb="33" eb="34">
      <t>イイ</t>
    </rPh>
    <rPh sb="34" eb="35">
      <t>ヅナ</t>
    </rPh>
    <rPh sb="35" eb="36">
      <t>マチ</t>
    </rPh>
    <phoneticPr fontId="1"/>
  </si>
  <si>
    <t>北アルプス広域連合</t>
  </si>
  <si>
    <t>観光、道路、河川、診療所、介護保険、老人福祉、障害者福祉、救急・土日医療、ごみ処理、リサイクル施設、火葬場、消防・救急、保安関係、視聴覚教育、職員研修、情報基盤整備、情報公開・個人情報保護</t>
    <rPh sb="0" eb="2">
      <t>カンコウ</t>
    </rPh>
    <rPh sb="3" eb="5">
      <t>ドウロ</t>
    </rPh>
    <rPh sb="6" eb="8">
      <t>カセン</t>
    </rPh>
    <rPh sb="9" eb="12">
      <t>シンリョウジョ</t>
    </rPh>
    <rPh sb="29" eb="31">
      <t>キュウキュウ</t>
    </rPh>
    <rPh sb="32" eb="34">
      <t>ドニチ</t>
    </rPh>
    <rPh sb="34" eb="36">
      <t>イリョウ</t>
    </rPh>
    <rPh sb="39" eb="41">
      <t>ショリ</t>
    </rPh>
    <rPh sb="47" eb="49">
      <t>シセツ</t>
    </rPh>
    <rPh sb="50" eb="53">
      <t>カソウバ</t>
    </rPh>
    <rPh sb="54" eb="56">
      <t>ショウボウ</t>
    </rPh>
    <rPh sb="57" eb="59">
      <t>キュウキュウ</t>
    </rPh>
    <rPh sb="65" eb="68">
      <t>シチョウカク</t>
    </rPh>
    <rPh sb="68" eb="70">
      <t>キョウイク</t>
    </rPh>
    <rPh sb="71" eb="73">
      <t>ショクイン</t>
    </rPh>
    <rPh sb="73" eb="75">
      <t>ケンシュウ</t>
    </rPh>
    <rPh sb="76" eb="78">
      <t>ジョウホウ</t>
    </rPh>
    <rPh sb="78" eb="80">
      <t>キバン</t>
    </rPh>
    <rPh sb="80" eb="82">
      <t>セイビ</t>
    </rPh>
    <rPh sb="83" eb="85">
      <t>ジョウホウ</t>
    </rPh>
    <rPh sb="85" eb="87">
      <t>コウカイ</t>
    </rPh>
    <rPh sb="88" eb="90">
      <t>コジン</t>
    </rPh>
    <rPh sb="90" eb="92">
      <t>ジョウホウ</t>
    </rPh>
    <rPh sb="92" eb="94">
      <t>ホゴ</t>
    </rPh>
    <phoneticPr fontId="1"/>
  </si>
  <si>
    <t>大町市、池田町、松川村、白馬村、小谷村</t>
    <rPh sb="0" eb="3">
      <t>オオマチシ</t>
    </rPh>
    <rPh sb="4" eb="7">
      <t>イケダマチ</t>
    </rPh>
    <rPh sb="8" eb="10">
      <t>マツカワ</t>
    </rPh>
    <rPh sb="10" eb="11">
      <t>ムラ</t>
    </rPh>
    <rPh sb="12" eb="14">
      <t>ハクバ</t>
    </rPh>
    <rPh sb="14" eb="15">
      <t>ムラ</t>
    </rPh>
    <rPh sb="16" eb="18">
      <t>オタリ</t>
    </rPh>
    <rPh sb="18" eb="19">
      <t>ムラ</t>
    </rPh>
    <phoneticPr fontId="1"/>
  </si>
  <si>
    <t>佐久広域連合</t>
  </si>
  <si>
    <t>観光、生活保護、介護保険、老人福祉、障害者福祉、火葬場、救急・土日医療、視聴覚教育、消防・救急、保安関係、職員研修</t>
    <rPh sb="0" eb="2">
      <t>カンコウ</t>
    </rPh>
    <rPh sb="13" eb="15">
      <t>ロウジン</t>
    </rPh>
    <rPh sb="15" eb="17">
      <t>フクシ</t>
    </rPh>
    <rPh sb="18" eb="21">
      <t>ショウガイシャ</t>
    </rPh>
    <rPh sb="21" eb="23">
      <t>フクシ</t>
    </rPh>
    <rPh sb="24" eb="26">
      <t>カソウ</t>
    </rPh>
    <rPh sb="26" eb="27">
      <t>ジョウ</t>
    </rPh>
    <rPh sb="28" eb="30">
      <t>キュウキュウ</t>
    </rPh>
    <rPh sb="31" eb="33">
      <t>ドニチ</t>
    </rPh>
    <rPh sb="33" eb="35">
      <t>イリョウ</t>
    </rPh>
    <rPh sb="36" eb="39">
      <t>シチョウカク</t>
    </rPh>
    <rPh sb="39" eb="41">
      <t>キョウイク</t>
    </rPh>
    <rPh sb="42" eb="44">
      <t>ショウボウ</t>
    </rPh>
    <rPh sb="45" eb="47">
      <t>キュウキュウ</t>
    </rPh>
    <rPh sb="48" eb="50">
      <t>ホアン</t>
    </rPh>
    <rPh sb="50" eb="52">
      <t>カンケイ</t>
    </rPh>
    <rPh sb="53" eb="55">
      <t>ショクイン</t>
    </rPh>
    <rPh sb="55" eb="57">
      <t>ケンシュウ</t>
    </rPh>
    <phoneticPr fontId="1"/>
  </si>
  <si>
    <t>小諸市、佐久市、小海町、川上村、南牧村、南相木村、北相木村、佐久穂町、軽井沢町、御代田町、立科町</t>
  </si>
  <si>
    <t>木曽広域連合</t>
  </si>
  <si>
    <t>地域開発計画、林道・林野、観光、道路、介護保険、老人福祉、障害者福祉、救急・土日医療、下水道、ごみ処理、リサイクル施設、し尿処理、火葬場、社会教育、消防・救急、保安関係、情報基盤整備、情報公開・個人情報保護、行政不服審査会</t>
    <rPh sb="0" eb="2">
      <t>チイキ</t>
    </rPh>
    <rPh sb="2" eb="4">
      <t>カイハツ</t>
    </rPh>
    <rPh sb="4" eb="6">
      <t>ケイカク</t>
    </rPh>
    <rPh sb="7" eb="9">
      <t>リンドウ</t>
    </rPh>
    <rPh sb="10" eb="12">
      <t>リンヤ</t>
    </rPh>
    <rPh sb="13" eb="15">
      <t>カンコウ</t>
    </rPh>
    <rPh sb="16" eb="18">
      <t>ドウロ</t>
    </rPh>
    <rPh sb="24" eb="26">
      <t>ロウジン</t>
    </rPh>
    <rPh sb="35" eb="37">
      <t>キュウキュウ</t>
    </rPh>
    <rPh sb="38" eb="40">
      <t>ドニチ</t>
    </rPh>
    <rPh sb="40" eb="42">
      <t>イリョウ</t>
    </rPh>
    <rPh sb="49" eb="51">
      <t>ショリ</t>
    </rPh>
    <rPh sb="57" eb="59">
      <t>シセツ</t>
    </rPh>
    <rPh sb="61" eb="62">
      <t>ニョウ</t>
    </rPh>
    <rPh sb="62" eb="64">
      <t>ショリ</t>
    </rPh>
    <rPh sb="65" eb="67">
      <t>カソウ</t>
    </rPh>
    <rPh sb="67" eb="68">
      <t>ジョウ</t>
    </rPh>
    <rPh sb="69" eb="71">
      <t>シャカイ</t>
    </rPh>
    <rPh sb="71" eb="73">
      <t>キョウイク</t>
    </rPh>
    <rPh sb="74" eb="76">
      <t>ショウボウ</t>
    </rPh>
    <rPh sb="77" eb="79">
      <t>キュウキュウ</t>
    </rPh>
    <rPh sb="80" eb="82">
      <t>ホアン</t>
    </rPh>
    <rPh sb="82" eb="84">
      <t>カンケイ</t>
    </rPh>
    <rPh sb="85" eb="87">
      <t>ジョウホウ</t>
    </rPh>
    <rPh sb="87" eb="89">
      <t>キバン</t>
    </rPh>
    <rPh sb="89" eb="91">
      <t>セイビ</t>
    </rPh>
    <rPh sb="92" eb="94">
      <t>ジョウホウ</t>
    </rPh>
    <rPh sb="94" eb="96">
      <t>コウカイ</t>
    </rPh>
    <rPh sb="97" eb="99">
      <t>コジン</t>
    </rPh>
    <rPh sb="99" eb="101">
      <t>ジョウホウ</t>
    </rPh>
    <rPh sb="101" eb="103">
      <t>ホゴ</t>
    </rPh>
    <rPh sb="104" eb="106">
      <t>ギョウセイ</t>
    </rPh>
    <rPh sb="106" eb="108">
      <t>フフク</t>
    </rPh>
    <rPh sb="108" eb="111">
      <t>シンサカイ</t>
    </rPh>
    <phoneticPr fontId="1"/>
  </si>
  <si>
    <t>木曽町、上松町、南木曽町、木祖村、王滝村、大桑村</t>
  </si>
  <si>
    <t>南信州広域連合</t>
  </si>
  <si>
    <t>地域開発計画、観光、道路、介護保険、老人福祉、障害者福祉、ごみ処理、リサイクル施設、し尿処理、消防・救急、保安関係</t>
    <rPh sb="0" eb="2">
      <t>チイキ</t>
    </rPh>
    <rPh sb="2" eb="4">
      <t>カイハツ</t>
    </rPh>
    <rPh sb="4" eb="6">
      <t>ケイカク</t>
    </rPh>
    <rPh sb="7" eb="9">
      <t>カンコウ</t>
    </rPh>
    <rPh sb="10" eb="12">
      <t>ドウロ</t>
    </rPh>
    <rPh sb="31" eb="33">
      <t>ショリ</t>
    </rPh>
    <rPh sb="39" eb="41">
      <t>シセツ</t>
    </rPh>
    <rPh sb="43" eb="44">
      <t>ニョウ</t>
    </rPh>
    <rPh sb="44" eb="46">
      <t>ショリ</t>
    </rPh>
    <rPh sb="47" eb="49">
      <t>ショウボウ</t>
    </rPh>
    <rPh sb="50" eb="52">
      <t>キュウキュウ</t>
    </rPh>
    <rPh sb="53" eb="55">
      <t>ホアン</t>
    </rPh>
    <rPh sb="55" eb="57">
      <t>カンケイ</t>
    </rPh>
    <phoneticPr fontId="1"/>
  </si>
  <si>
    <t>飯田市、松川町、高森町、阿南町、阿智村、平谷村、根羽村、下條村、売木村、天龍村、泰阜村、喬木村、豊丘村、大鹿村</t>
    <rPh sb="0" eb="3">
      <t>イイダシ</t>
    </rPh>
    <phoneticPr fontId="1"/>
  </si>
  <si>
    <t>３　市町村相互間</t>
  </si>
  <si>
    <t>上伊那広域連合</t>
  </si>
  <si>
    <t>地域開発計画、観光、道路、河川、介護保険、障害者福祉、救急・土日医療、ごみ処理、消防・救急、保安関係、情報基盤整備</t>
    <rPh sb="0" eb="2">
      <t>チイキ</t>
    </rPh>
    <rPh sb="2" eb="4">
      <t>カイハツ</t>
    </rPh>
    <rPh sb="4" eb="6">
      <t>ケイカク</t>
    </rPh>
    <rPh sb="7" eb="9">
      <t>カンコウ</t>
    </rPh>
    <rPh sb="10" eb="12">
      <t>ドウロ</t>
    </rPh>
    <rPh sb="13" eb="15">
      <t>カセン</t>
    </rPh>
    <rPh sb="21" eb="24">
      <t>ショウガイシャ</t>
    </rPh>
    <rPh sb="27" eb="29">
      <t>キュウキュウ</t>
    </rPh>
    <rPh sb="30" eb="32">
      <t>ドニチ</t>
    </rPh>
    <rPh sb="32" eb="34">
      <t>イリョウ</t>
    </rPh>
    <rPh sb="40" eb="42">
      <t>ショウボウ</t>
    </rPh>
    <rPh sb="43" eb="45">
      <t>キュウキュウ</t>
    </rPh>
    <rPh sb="46" eb="48">
      <t>ホアン</t>
    </rPh>
    <rPh sb="48" eb="50">
      <t>カンケイ</t>
    </rPh>
    <rPh sb="51" eb="53">
      <t>ジョウホウ</t>
    </rPh>
    <rPh sb="53" eb="55">
      <t>キバン</t>
    </rPh>
    <rPh sb="55" eb="57">
      <t>セイビ</t>
    </rPh>
    <phoneticPr fontId="1"/>
  </si>
  <si>
    <t>伊那市、駒ヶ根市、辰野町、箕輪町、飯島町、南箕輪村、中川村、宮田村</t>
    <rPh sb="0" eb="3">
      <t>イナシ</t>
    </rPh>
    <rPh sb="4" eb="8">
      <t>コマガネシ</t>
    </rPh>
    <rPh sb="9" eb="12">
      <t>タツノマチ</t>
    </rPh>
    <rPh sb="13" eb="16">
      <t>ミノワマチ</t>
    </rPh>
    <rPh sb="17" eb="20">
      <t>イイジママチ</t>
    </rPh>
    <rPh sb="21" eb="22">
      <t>ミナミ</t>
    </rPh>
    <rPh sb="22" eb="24">
      <t>ミノワ</t>
    </rPh>
    <rPh sb="24" eb="25">
      <t>ムラ</t>
    </rPh>
    <rPh sb="26" eb="29">
      <t>ナカガワムラ</t>
    </rPh>
    <rPh sb="30" eb="33">
      <t>ミヤダムラ</t>
    </rPh>
    <phoneticPr fontId="1"/>
  </si>
  <si>
    <t>上田地域広域連合</t>
  </si>
  <si>
    <t>地域開発計画、観光、道路、介護保険、障害者福祉、救急・土日医療、ごみ処理、し尿処理、火葬場、社会教育、消防・救急、保安関係</t>
    <rPh sb="0" eb="2">
      <t>チイキ</t>
    </rPh>
    <rPh sb="2" eb="4">
      <t>カイハツ</t>
    </rPh>
    <rPh sb="4" eb="6">
      <t>ケイカク</t>
    </rPh>
    <rPh sb="7" eb="9">
      <t>カンコウ</t>
    </rPh>
    <rPh sb="10" eb="12">
      <t>ドウロ</t>
    </rPh>
    <rPh sb="24" eb="26">
      <t>キュウキュウ</t>
    </rPh>
    <rPh sb="27" eb="29">
      <t>ドニチ</t>
    </rPh>
    <rPh sb="29" eb="31">
      <t>イリョウ</t>
    </rPh>
    <rPh sb="34" eb="36">
      <t>ショリ</t>
    </rPh>
    <rPh sb="38" eb="39">
      <t>ニョウ</t>
    </rPh>
    <rPh sb="39" eb="41">
      <t>ショリ</t>
    </rPh>
    <rPh sb="42" eb="44">
      <t>カソウ</t>
    </rPh>
    <rPh sb="44" eb="45">
      <t>ジョウ</t>
    </rPh>
    <rPh sb="46" eb="48">
      <t>シャカイ</t>
    </rPh>
    <rPh sb="48" eb="50">
      <t>キョウイク</t>
    </rPh>
    <rPh sb="51" eb="53">
      <t>ショウボウ</t>
    </rPh>
    <rPh sb="54" eb="56">
      <t>キュウキュウ</t>
    </rPh>
    <rPh sb="57" eb="59">
      <t>ホアン</t>
    </rPh>
    <rPh sb="59" eb="61">
      <t>カンケイ</t>
    </rPh>
    <phoneticPr fontId="1"/>
  </si>
  <si>
    <t>上田市、東御市、青木村、長和町、坂城町</t>
  </si>
  <si>
    <t>長野県後期高齢者医療広域連合</t>
  </si>
  <si>
    <t>北信広域連合</t>
  </si>
  <si>
    <t>地域開発計画、介護保険、老人福祉、障害者福祉、救急・土日医療、職員研修、公平委員会</t>
    <rPh sb="0" eb="2">
      <t>チイキ</t>
    </rPh>
    <rPh sb="2" eb="4">
      <t>カイハツ</t>
    </rPh>
    <rPh sb="4" eb="6">
      <t>ケイカク</t>
    </rPh>
    <rPh sb="12" eb="14">
      <t>ロウジン</t>
    </rPh>
    <rPh sb="14" eb="16">
      <t>フクシ</t>
    </rPh>
    <rPh sb="17" eb="20">
      <t>ショウガイシャ</t>
    </rPh>
    <rPh sb="20" eb="22">
      <t>フクシ</t>
    </rPh>
    <rPh sb="23" eb="25">
      <t>キュウキュウ</t>
    </rPh>
    <rPh sb="26" eb="28">
      <t>ドニチ</t>
    </rPh>
    <rPh sb="28" eb="30">
      <t>イリョウ</t>
    </rPh>
    <rPh sb="31" eb="33">
      <t>ショクイン</t>
    </rPh>
    <rPh sb="33" eb="35">
      <t>ケンシュウ</t>
    </rPh>
    <rPh sb="36" eb="38">
      <t>コウヘイ</t>
    </rPh>
    <rPh sb="38" eb="41">
      <t>イインカイ</t>
    </rPh>
    <phoneticPr fontId="1"/>
  </si>
  <si>
    <t>中野市、飯山市、山ノ内町、木島平村、野沢温泉村、栄村、北信保健衛生施設組合、岳北広域行政組合、岳南広域消防組合</t>
    <rPh sb="0" eb="3">
      <t>ナカノシ</t>
    </rPh>
    <rPh sb="4" eb="7">
      <t>イイヤマシ</t>
    </rPh>
    <rPh sb="8" eb="9">
      <t>ヤマ</t>
    </rPh>
    <rPh sb="10" eb="11">
      <t>ウチ</t>
    </rPh>
    <rPh sb="11" eb="12">
      <t>マチ</t>
    </rPh>
    <rPh sb="13" eb="16">
      <t>キジマダイラ</t>
    </rPh>
    <rPh sb="16" eb="17">
      <t>ムラ</t>
    </rPh>
    <rPh sb="18" eb="20">
      <t>ノザワ</t>
    </rPh>
    <rPh sb="20" eb="22">
      <t>オンセン</t>
    </rPh>
    <rPh sb="22" eb="23">
      <t>ムラ</t>
    </rPh>
    <rPh sb="24" eb="26">
      <t>サカエムラ</t>
    </rPh>
    <rPh sb="27" eb="29">
      <t>ホクシン</t>
    </rPh>
    <rPh sb="29" eb="31">
      <t>ホケン</t>
    </rPh>
    <rPh sb="31" eb="33">
      <t>エイセイ</t>
    </rPh>
    <rPh sb="33" eb="35">
      <t>シセツ</t>
    </rPh>
    <rPh sb="35" eb="37">
      <t>クミアイ</t>
    </rPh>
    <rPh sb="38" eb="39">
      <t>ガク</t>
    </rPh>
    <rPh sb="39" eb="40">
      <t>ホク</t>
    </rPh>
    <rPh sb="40" eb="42">
      <t>コウイキ</t>
    </rPh>
    <rPh sb="42" eb="44">
      <t>ギョウセイ</t>
    </rPh>
    <rPh sb="44" eb="46">
      <t>クミアイ</t>
    </rPh>
    <rPh sb="47" eb="48">
      <t>ガク</t>
    </rPh>
    <rPh sb="48" eb="49">
      <t>ミナミ</t>
    </rPh>
    <rPh sb="49" eb="51">
      <t>コウイキ</t>
    </rPh>
    <rPh sb="51" eb="53">
      <t>ショウボウ</t>
    </rPh>
    <rPh sb="53" eb="55">
      <t>クミアイ</t>
    </rPh>
    <phoneticPr fontId="1"/>
  </si>
  <si>
    <t>諏訪広域連合</t>
  </si>
  <si>
    <t>地域開発計画、診療所、生活保護、介護保険、障害者福祉、救急・土日医療、ごみ処理、消防・救急、保安関係、職員研修</t>
    <rPh sb="0" eb="2">
      <t>チイキ</t>
    </rPh>
    <rPh sb="2" eb="4">
      <t>カイハツ</t>
    </rPh>
    <rPh sb="4" eb="6">
      <t>ケイカク</t>
    </rPh>
    <rPh sb="7" eb="10">
      <t>シンリョウジョ</t>
    </rPh>
    <rPh sb="11" eb="13">
      <t>セイカツ</t>
    </rPh>
    <rPh sb="13" eb="15">
      <t>ホゴ</t>
    </rPh>
    <rPh sb="27" eb="29">
      <t>キュウキュウ</t>
    </rPh>
    <rPh sb="30" eb="32">
      <t>ドニチ</t>
    </rPh>
    <rPh sb="32" eb="34">
      <t>イリョウ</t>
    </rPh>
    <rPh sb="37" eb="39">
      <t>ショリ</t>
    </rPh>
    <rPh sb="40" eb="42">
      <t>ショウボウ</t>
    </rPh>
    <rPh sb="43" eb="45">
      <t>キュウキュウ</t>
    </rPh>
    <rPh sb="46" eb="48">
      <t>ホアン</t>
    </rPh>
    <rPh sb="48" eb="50">
      <t>カンケイ</t>
    </rPh>
    <rPh sb="51" eb="53">
      <t>ショクイン</t>
    </rPh>
    <rPh sb="53" eb="55">
      <t>ケンシュウ</t>
    </rPh>
    <phoneticPr fontId="1"/>
  </si>
  <si>
    <t>岡谷市、諏訪市、茅野市、下諏訪町、富士見町、原村</t>
  </si>
  <si>
    <t>岐阜県</t>
  </si>
  <si>
    <t>安八郡広域連合</t>
  </si>
  <si>
    <t>介護保険、障害者福祉、国民健康保険、後期高齢者医療制度事務</t>
    <rPh sb="11" eb="13">
      <t>コクミン</t>
    </rPh>
    <rPh sb="13" eb="15">
      <t>ケンコウ</t>
    </rPh>
    <rPh sb="15" eb="17">
      <t>ホケン</t>
    </rPh>
    <rPh sb="18" eb="20">
      <t>コウキ</t>
    </rPh>
    <rPh sb="20" eb="23">
      <t>コウレイシャ</t>
    </rPh>
    <rPh sb="23" eb="25">
      <t>イリョウ</t>
    </rPh>
    <rPh sb="25" eb="27">
      <t>セイド</t>
    </rPh>
    <rPh sb="27" eb="29">
      <t>ジム</t>
    </rPh>
    <phoneticPr fontId="1"/>
  </si>
  <si>
    <t>安八町、神戸町、輪之内町</t>
    <rPh sb="0" eb="3">
      <t>アンパチチョウ</t>
    </rPh>
    <rPh sb="4" eb="7">
      <t>ゴウドチョウ</t>
    </rPh>
    <rPh sb="8" eb="11">
      <t>ワノウチ</t>
    </rPh>
    <rPh sb="11" eb="12">
      <t>チョウ</t>
    </rPh>
    <phoneticPr fontId="2"/>
  </si>
  <si>
    <t>揖斐広域連合</t>
  </si>
  <si>
    <t>地域開発計画、林道・林野、介護保険、老人福祉、障害者福祉、国民健康保険、後期高齢者医療、火葬場、公平委員会</t>
    <rPh sb="0" eb="2">
      <t>チイキ</t>
    </rPh>
    <rPh sb="2" eb="4">
      <t>カイハツ</t>
    </rPh>
    <rPh sb="4" eb="6">
      <t>ケイカク</t>
    </rPh>
    <rPh sb="7" eb="9">
      <t>リンドウ</t>
    </rPh>
    <rPh sb="10" eb="12">
      <t>リンヤ</t>
    </rPh>
    <rPh sb="23" eb="26">
      <t>ショウガイシャ</t>
    </rPh>
    <rPh sb="26" eb="28">
      <t>フクシ</t>
    </rPh>
    <rPh sb="29" eb="31">
      <t>コクミン</t>
    </rPh>
    <rPh sb="31" eb="33">
      <t>ケンコウ</t>
    </rPh>
    <rPh sb="33" eb="35">
      <t>ホケン</t>
    </rPh>
    <rPh sb="36" eb="38">
      <t>コウキ</t>
    </rPh>
    <rPh sb="38" eb="41">
      <t>コウレイシャ</t>
    </rPh>
    <rPh sb="41" eb="43">
      <t>イリョウ</t>
    </rPh>
    <rPh sb="44" eb="47">
      <t>カソウバ</t>
    </rPh>
    <rPh sb="48" eb="50">
      <t>コウヘイ</t>
    </rPh>
    <rPh sb="50" eb="53">
      <t>イインカイ</t>
    </rPh>
    <phoneticPr fontId="1"/>
  </si>
  <si>
    <t>揖斐川町、大野町、池田町</t>
  </si>
  <si>
    <t>もとす広域連合</t>
  </si>
  <si>
    <t>林道・林野、児童福祉、介護保険、老人福祉、障害者福祉、国民健康保険、後期高齢者医療、救急・土日医療、し尿処理、公平委員会</t>
    <rPh sb="0" eb="2">
      <t>リンドウ</t>
    </rPh>
    <rPh sb="3" eb="5">
      <t>リンヤ</t>
    </rPh>
    <rPh sb="6" eb="8">
      <t>ジドウ</t>
    </rPh>
    <rPh sb="8" eb="10">
      <t>フクシ</t>
    </rPh>
    <rPh sb="21" eb="24">
      <t>ショウガイシャ</t>
    </rPh>
    <rPh sb="24" eb="26">
      <t>フクシ</t>
    </rPh>
    <rPh sb="42" eb="44">
      <t>キュウキュウ</t>
    </rPh>
    <rPh sb="45" eb="47">
      <t>ドニチ</t>
    </rPh>
    <rPh sb="47" eb="49">
      <t>イリョウ</t>
    </rPh>
    <rPh sb="51" eb="52">
      <t>ニョウ</t>
    </rPh>
    <rPh sb="55" eb="57">
      <t>コウヘイ</t>
    </rPh>
    <rPh sb="57" eb="60">
      <t>イインカイ</t>
    </rPh>
    <phoneticPr fontId="1"/>
  </si>
  <si>
    <t>瑞穂市、本巣市、北方町</t>
  </si>
  <si>
    <t>羽島郡広域連合</t>
  </si>
  <si>
    <t>消防・救急、保安関係、公平委員会</t>
    <rPh sb="3" eb="5">
      <t>キュウキュウ</t>
    </rPh>
    <rPh sb="6" eb="8">
      <t>ホアン</t>
    </rPh>
    <rPh sb="8" eb="10">
      <t>カンケイ</t>
    </rPh>
    <rPh sb="11" eb="13">
      <t>コウヘイ</t>
    </rPh>
    <rPh sb="13" eb="16">
      <t>イインカイ</t>
    </rPh>
    <phoneticPr fontId="1"/>
  </si>
  <si>
    <t>岐南町、笠松町</t>
  </si>
  <si>
    <t>岐阜県後期高齢者医療広域連合</t>
  </si>
  <si>
    <t>静岡県</t>
  </si>
  <si>
    <t>静岡県後期高齢者医療広域連合</t>
  </si>
  <si>
    <t>愛知県</t>
  </si>
  <si>
    <t>衣浦東部広域連合</t>
  </si>
  <si>
    <t>消防・救急、消防団員退職金・賞じゅつ金、保安関係</t>
    <rPh sb="0" eb="2">
      <t>ショウボウ</t>
    </rPh>
    <rPh sb="3" eb="5">
      <t>キュウキュウ</t>
    </rPh>
    <rPh sb="6" eb="8">
      <t>ショウボウ</t>
    </rPh>
    <rPh sb="8" eb="10">
      <t>ダンイン</t>
    </rPh>
    <rPh sb="10" eb="13">
      <t>タイショクキン</t>
    </rPh>
    <rPh sb="14" eb="15">
      <t>ショウ</t>
    </rPh>
    <rPh sb="18" eb="19">
      <t>キン</t>
    </rPh>
    <rPh sb="20" eb="22">
      <t>ホアン</t>
    </rPh>
    <rPh sb="22" eb="24">
      <t>カンケイ</t>
    </rPh>
    <phoneticPr fontId="1"/>
  </si>
  <si>
    <t>碧南市、刈谷市、安城市、知立市、高浜市</t>
  </si>
  <si>
    <t>知多北部広域連合</t>
  </si>
  <si>
    <t>東海市、大府市、知多市、東浦町</t>
  </si>
  <si>
    <t>愛知県後期高齢者医療広域連合</t>
  </si>
  <si>
    <t>東三河広域連合</t>
    <phoneticPr fontId="1"/>
  </si>
  <si>
    <t>介護保険、老人福祉、障害者福祉、税の滞納処分、消費生活相談</t>
    <rPh sb="0" eb="2">
      <t>カイゴ</t>
    </rPh>
    <rPh sb="2" eb="4">
      <t>ホケン</t>
    </rPh>
    <rPh sb="5" eb="7">
      <t>ロウジン</t>
    </rPh>
    <rPh sb="7" eb="9">
      <t>フクシ</t>
    </rPh>
    <rPh sb="10" eb="13">
      <t>ショウガイシャ</t>
    </rPh>
    <rPh sb="13" eb="15">
      <t>フクシ</t>
    </rPh>
    <rPh sb="16" eb="17">
      <t>ゼイ</t>
    </rPh>
    <rPh sb="18" eb="20">
      <t>タイノウ</t>
    </rPh>
    <rPh sb="20" eb="22">
      <t>ショブン</t>
    </rPh>
    <rPh sb="23" eb="25">
      <t>ショウヒ</t>
    </rPh>
    <rPh sb="25" eb="27">
      <t>セイカツ</t>
    </rPh>
    <rPh sb="27" eb="29">
      <t>ソウダン</t>
    </rPh>
    <phoneticPr fontId="1"/>
  </si>
  <si>
    <t>豊橋市、豊川市、蒲郡市、新城市、田原市、設楽町、東栄町、豊根村</t>
    <phoneticPr fontId="1"/>
  </si>
  <si>
    <t>三重県</t>
  </si>
  <si>
    <t>香肌奥伊勢資源化広域連合</t>
  </si>
  <si>
    <t>多気町、大台町、大紀町</t>
    <phoneticPr fontId="1"/>
  </si>
  <si>
    <t>鳥羽志勢広域連合</t>
  </si>
  <si>
    <t>介護保険、ごみ処理、リサイクル施設、し尿処理</t>
    <rPh sb="15" eb="17">
      <t>シセツ</t>
    </rPh>
    <phoneticPr fontId="1"/>
  </si>
  <si>
    <t>鳥羽市、志摩市、南伊勢町</t>
  </si>
  <si>
    <t>紀北広域連合</t>
  </si>
  <si>
    <t>介護保険、障害者福祉、視聴覚教室</t>
    <rPh sb="0" eb="2">
      <t>カイゴ</t>
    </rPh>
    <rPh sb="2" eb="4">
      <t>ホケン</t>
    </rPh>
    <rPh sb="5" eb="8">
      <t>ショウガイシャ</t>
    </rPh>
    <rPh sb="8" eb="10">
      <t>フクシ</t>
    </rPh>
    <rPh sb="11" eb="14">
      <t>シチョウカク</t>
    </rPh>
    <rPh sb="14" eb="16">
      <t>キョウシツ</t>
    </rPh>
    <phoneticPr fontId="1"/>
  </si>
  <si>
    <t>尾鷲市、紀北町</t>
  </si>
  <si>
    <t>紀南介護保険広域連合</t>
  </si>
  <si>
    <t>熊野市、御浜町、紀宝町</t>
  </si>
  <si>
    <t>度会広域連合</t>
  </si>
  <si>
    <t>介護保険、障害者福祉</t>
    <rPh sb="5" eb="8">
      <t>ショウガイシャ</t>
    </rPh>
    <rPh sb="8" eb="10">
      <t>フクシ</t>
    </rPh>
    <phoneticPr fontId="1"/>
  </si>
  <si>
    <t>度会町、南伊勢町、大紀町</t>
  </si>
  <si>
    <t>鈴鹿亀山地区広域連合</t>
  </si>
  <si>
    <t>介護保険、消費生活相談</t>
    <rPh sb="0" eb="2">
      <t>カイゴ</t>
    </rPh>
    <rPh sb="2" eb="4">
      <t>ホケン</t>
    </rPh>
    <rPh sb="5" eb="7">
      <t>ショウヒ</t>
    </rPh>
    <rPh sb="7" eb="9">
      <t>セイカツ</t>
    </rPh>
    <rPh sb="9" eb="11">
      <t>ソウダン</t>
    </rPh>
    <phoneticPr fontId="1"/>
  </si>
  <si>
    <t>鈴鹿市、亀山市</t>
  </si>
  <si>
    <t>桑名・員弁広域連合</t>
  </si>
  <si>
    <t>し尿処理</t>
    <rPh sb="1" eb="2">
      <t>ニョウ</t>
    </rPh>
    <rPh sb="2" eb="4">
      <t>ショリ</t>
    </rPh>
    <phoneticPr fontId="1"/>
  </si>
  <si>
    <t>桑名市、いなべ市、木曽岬町、東員町</t>
  </si>
  <si>
    <t>三重県後期高齢者医療広域連合</t>
  </si>
  <si>
    <t>県内全市町</t>
    <phoneticPr fontId="1"/>
  </si>
  <si>
    <t>滋賀県</t>
  </si>
  <si>
    <t>滋賀県後期高齢者医療広域連合</t>
  </si>
  <si>
    <t>京都府</t>
  </si>
  <si>
    <t>京都府後期高齢者医療広域連合</t>
  </si>
  <si>
    <t>府内全市町村</t>
    <rPh sb="0" eb="2">
      <t>フナイ</t>
    </rPh>
    <rPh sb="2" eb="5">
      <t>ゼンシチョウ</t>
    </rPh>
    <rPh sb="5" eb="6">
      <t>ソン</t>
    </rPh>
    <phoneticPr fontId="1"/>
  </si>
  <si>
    <t>相楽東部広域連合</t>
  </si>
  <si>
    <t>笠置町、和束町、南山城村</t>
  </si>
  <si>
    <t>くすのき広域連合</t>
  </si>
  <si>
    <t>介護保険</t>
    <rPh sb="0" eb="4">
      <t>カイゴホケン</t>
    </rPh>
    <phoneticPr fontId="1"/>
  </si>
  <si>
    <t>守口市、門真市、四條畷市</t>
  </si>
  <si>
    <t>大阪府後期高齢者医療広域連合</t>
  </si>
  <si>
    <t>府内全市町村</t>
  </si>
  <si>
    <t>兵庫県</t>
  </si>
  <si>
    <t>兵庫県後期高齢者医療広域連合</t>
  </si>
  <si>
    <t>①　都道府県内のもの</t>
    <phoneticPr fontId="1"/>
  </si>
  <si>
    <t>桜井宇陀広域連合</t>
  </si>
  <si>
    <t>地域開発計画、介護保険、障害者福祉</t>
    <rPh sb="0" eb="2">
      <t>チイキ</t>
    </rPh>
    <rPh sb="2" eb="4">
      <t>カイハツ</t>
    </rPh>
    <rPh sb="4" eb="6">
      <t>ケイカク</t>
    </rPh>
    <phoneticPr fontId="1"/>
  </si>
  <si>
    <t>桜井市、宇陀市、曽爾村、御杖村</t>
  </si>
  <si>
    <t>奈良県後期高齢者医療広域連合</t>
  </si>
  <si>
    <t>和歌山県</t>
  </si>
  <si>
    <t>和歌山県後期高齢者医療広域連合</t>
  </si>
  <si>
    <t>鳥取県</t>
    <phoneticPr fontId="1"/>
  </si>
  <si>
    <t>鳥取中部ふるさと広域連合</t>
  </si>
  <si>
    <t>地域開発計画、観光、介護保険、障害者福祉、救急・土日医療、ごみ処理、リサイクル施設、し尿処理、火葬場、消防・救急、保安関係、税の滞納整理処分、交通災害共済、消費生活相談</t>
    <rPh sb="0" eb="2">
      <t>チイキ</t>
    </rPh>
    <rPh sb="2" eb="4">
      <t>カイハツ</t>
    </rPh>
    <rPh sb="4" eb="6">
      <t>ケイカク</t>
    </rPh>
    <rPh sb="7" eb="9">
      <t>カンコウ</t>
    </rPh>
    <rPh sb="15" eb="18">
      <t>ショウガイシャ</t>
    </rPh>
    <rPh sb="18" eb="20">
      <t>フクシ</t>
    </rPh>
    <rPh sb="21" eb="23">
      <t>キュウキュウ</t>
    </rPh>
    <rPh sb="24" eb="26">
      <t>ドニチ</t>
    </rPh>
    <rPh sb="26" eb="28">
      <t>イリョウ</t>
    </rPh>
    <rPh sb="31" eb="33">
      <t>ショリ</t>
    </rPh>
    <rPh sb="39" eb="41">
      <t>シセツ</t>
    </rPh>
    <rPh sb="43" eb="44">
      <t>ニョウ</t>
    </rPh>
    <rPh sb="44" eb="46">
      <t>ショリ</t>
    </rPh>
    <rPh sb="47" eb="49">
      <t>カソウ</t>
    </rPh>
    <rPh sb="49" eb="50">
      <t>ジョウ</t>
    </rPh>
    <rPh sb="51" eb="53">
      <t>ショウボウ</t>
    </rPh>
    <rPh sb="54" eb="56">
      <t>キュウキュウ</t>
    </rPh>
    <rPh sb="57" eb="59">
      <t>ホアン</t>
    </rPh>
    <rPh sb="59" eb="61">
      <t>カンケイ</t>
    </rPh>
    <rPh sb="62" eb="63">
      <t>ホゼイ</t>
    </rPh>
    <rPh sb="63" eb="64">
      <t>カンゼイ</t>
    </rPh>
    <rPh sb="68" eb="70">
      <t>ショブン</t>
    </rPh>
    <rPh sb="78" eb="80">
      <t>ショウヒ</t>
    </rPh>
    <rPh sb="80" eb="82">
      <t>セイカツ</t>
    </rPh>
    <rPh sb="82" eb="84">
      <t>ソウダン</t>
    </rPh>
    <phoneticPr fontId="1"/>
  </si>
  <si>
    <t>倉吉市、三朝町、湯梨浜町、琴浦町、北栄町</t>
    <rPh sb="0" eb="3">
      <t>クラヨシシ</t>
    </rPh>
    <rPh sb="4" eb="7">
      <t>ミササチョウ</t>
    </rPh>
    <rPh sb="8" eb="12">
      <t>ユリハマチョウ</t>
    </rPh>
    <rPh sb="13" eb="16">
      <t>コトウラチョウ</t>
    </rPh>
    <rPh sb="17" eb="20">
      <t>ホクエイチョウ</t>
    </rPh>
    <phoneticPr fontId="1"/>
  </si>
  <si>
    <t>Ｈ10.4.1</t>
  </si>
  <si>
    <t>南部箕蚊屋広域連合</t>
  </si>
  <si>
    <t>南部町、伯耆町、日吉津村</t>
  </si>
  <si>
    <t>鳥取県後期高齢者医療広域連合</t>
  </si>
  <si>
    <t>島根県</t>
  </si>
  <si>
    <t>雲南広域連合</t>
  </si>
  <si>
    <t>地域開発計画、介護保険、下水道、し尿処理、消防・救急、保安関係</t>
    <rPh sb="0" eb="2">
      <t>チイキ</t>
    </rPh>
    <rPh sb="2" eb="4">
      <t>カイハツ</t>
    </rPh>
    <rPh sb="4" eb="6">
      <t>ケイカク</t>
    </rPh>
    <rPh sb="7" eb="9">
      <t>カイゴ</t>
    </rPh>
    <rPh sb="9" eb="11">
      <t>ホケン</t>
    </rPh>
    <rPh sb="12" eb="15">
      <t>ゲスイドウ</t>
    </rPh>
    <rPh sb="17" eb="18">
      <t>ニョウ</t>
    </rPh>
    <rPh sb="18" eb="20">
      <t>ショリ</t>
    </rPh>
    <rPh sb="21" eb="23">
      <t>ショウボウ</t>
    </rPh>
    <rPh sb="24" eb="26">
      <t>キュウキュウ</t>
    </rPh>
    <rPh sb="27" eb="29">
      <t>ホアン</t>
    </rPh>
    <rPh sb="29" eb="31">
      <t>カンケイ</t>
    </rPh>
    <phoneticPr fontId="1"/>
  </si>
  <si>
    <t>雲南市、奥出雲町、飯南町</t>
  </si>
  <si>
    <t>島根県後期高齢者医療広域連合</t>
  </si>
  <si>
    <t>岡山県</t>
  </si>
  <si>
    <t>岡山県後期高齢者医療広域連合</t>
  </si>
  <si>
    <t>広島県</t>
  </si>
  <si>
    <t>広島県後期高齢者医療広域連合</t>
  </si>
  <si>
    <t>山口県</t>
  </si>
  <si>
    <t>山口県後期高齢者医療広域連合</t>
  </si>
  <si>
    <t>徳島県</t>
  </si>
  <si>
    <t>徳島中央広域連合</t>
  </si>
  <si>
    <t>地域開発計画、介護保険、障害者福祉、消防・救急、水防</t>
    <rPh sb="0" eb="2">
      <t>チイキ</t>
    </rPh>
    <rPh sb="2" eb="4">
      <t>カイハツ</t>
    </rPh>
    <rPh sb="4" eb="6">
      <t>ケイカク</t>
    </rPh>
    <rPh sb="12" eb="15">
      <t>ショウガイシャ</t>
    </rPh>
    <rPh sb="15" eb="17">
      <t>フクシ</t>
    </rPh>
    <rPh sb="18" eb="20">
      <t>ショウボウ</t>
    </rPh>
    <rPh sb="21" eb="23">
      <t>キュウキュウ</t>
    </rPh>
    <rPh sb="24" eb="26">
      <t>スイボウ</t>
    </rPh>
    <phoneticPr fontId="1"/>
  </si>
  <si>
    <t>吉野川市、阿波市</t>
  </si>
  <si>
    <t>みよし広域連合</t>
  </si>
  <si>
    <t>地域開発計画、介護保険、ごみ処理、リサイクル施設、し尿処理、消防・救急</t>
    <rPh sb="0" eb="2">
      <t>チイキ</t>
    </rPh>
    <rPh sb="2" eb="4">
      <t>カイハツ</t>
    </rPh>
    <rPh sb="4" eb="6">
      <t>ケイカク</t>
    </rPh>
    <rPh sb="14" eb="16">
      <t>ショリ</t>
    </rPh>
    <rPh sb="22" eb="24">
      <t>シセツ</t>
    </rPh>
    <rPh sb="26" eb="27">
      <t>ニョウ</t>
    </rPh>
    <rPh sb="27" eb="29">
      <t>ショリ</t>
    </rPh>
    <rPh sb="30" eb="32">
      <t>ショウボウ</t>
    </rPh>
    <rPh sb="33" eb="35">
      <t>キュウキュウ</t>
    </rPh>
    <phoneticPr fontId="1"/>
  </si>
  <si>
    <t>三好市、東みよし町</t>
  </si>
  <si>
    <t>徳島県後期高齢者医療広域連合</t>
  </si>
  <si>
    <t>香川県</t>
  </si>
  <si>
    <t>香川県後期高齢者医療広域連合</t>
  </si>
  <si>
    <t>愛媛県</t>
  </si>
  <si>
    <t>愛媛県後期高齢者医療広域連合</t>
  </si>
  <si>
    <t>高知県</t>
  </si>
  <si>
    <t>中芸広域連合</t>
  </si>
  <si>
    <t>安田町、田野町、奈半利町、北川村、馬路村</t>
    <rPh sb="0" eb="3">
      <t>ヤスダチョウ</t>
    </rPh>
    <rPh sb="4" eb="7">
      <t>タノチョウ</t>
    </rPh>
    <rPh sb="8" eb="12">
      <t>ナハリチョウ</t>
    </rPh>
    <rPh sb="13" eb="16">
      <t>キタガワムラ</t>
    </rPh>
    <rPh sb="17" eb="20">
      <t>ウマジムラ</t>
    </rPh>
    <phoneticPr fontId="2"/>
  </si>
  <si>
    <t>こうち人づくり広域連合</t>
  </si>
  <si>
    <t>高知県後期高齢者医療広域連合</t>
  </si>
  <si>
    <t>福岡県</t>
  </si>
  <si>
    <t>福岡県介護保険広域連合</t>
  </si>
  <si>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t>
    <rPh sb="0" eb="3">
      <t>タガワシ</t>
    </rPh>
    <rPh sb="4" eb="7">
      <t>ヤナガワシ</t>
    </rPh>
    <rPh sb="8" eb="11">
      <t>ブゼンシ</t>
    </rPh>
    <rPh sb="15" eb="16">
      <t>シ</t>
    </rPh>
    <rPh sb="17" eb="20">
      <t>ミヤワカシ</t>
    </rPh>
    <phoneticPr fontId="1"/>
  </si>
  <si>
    <t>福岡県後期高齢者医療広域連合</t>
  </si>
  <si>
    <t>佐賀県</t>
  </si>
  <si>
    <t>佐賀中部広域連合</t>
  </si>
  <si>
    <t>介護保険、障害者福祉、消防・救急</t>
    <rPh sb="5" eb="8">
      <t>ショウガイシャ</t>
    </rPh>
    <rPh sb="8" eb="10">
      <t>フクシ</t>
    </rPh>
    <rPh sb="11" eb="13">
      <t>ショウボウ</t>
    </rPh>
    <rPh sb="14" eb="16">
      <t>キュウキュウ</t>
    </rPh>
    <phoneticPr fontId="1"/>
  </si>
  <si>
    <t>佐賀市、多久市、小城市、神埼市、吉野ヶ里町</t>
  </si>
  <si>
    <t>佐賀県後期高齢者医療広域連合</t>
  </si>
  <si>
    <t>県内全市町</t>
    <rPh sb="0" eb="2">
      <t>ケンナイ</t>
    </rPh>
    <rPh sb="2" eb="3">
      <t>ゼン</t>
    </rPh>
    <rPh sb="3" eb="5">
      <t>シチョウ</t>
    </rPh>
    <phoneticPr fontId="1"/>
  </si>
  <si>
    <t>長崎県</t>
  </si>
  <si>
    <t>長崎県後期高齢者医療広域連合</t>
  </si>
  <si>
    <t>熊本県</t>
    <phoneticPr fontId="1"/>
  </si>
  <si>
    <t>宇城広域連合</t>
  </si>
  <si>
    <t>地域開発計画、介護保険、障害者福祉、ごみ処理、リサイクル施設、し尿処理、火葬場、消防・救急、保安関係</t>
    <rPh sb="0" eb="2">
      <t>チイキ</t>
    </rPh>
    <rPh sb="2" eb="4">
      <t>カイハツ</t>
    </rPh>
    <rPh sb="4" eb="6">
      <t>ケイカク</t>
    </rPh>
    <rPh sb="20" eb="22">
      <t>ショリ</t>
    </rPh>
    <rPh sb="28" eb="30">
      <t>シセツ</t>
    </rPh>
    <rPh sb="32" eb="33">
      <t>ニョウ</t>
    </rPh>
    <rPh sb="33" eb="35">
      <t>ショリ</t>
    </rPh>
    <rPh sb="36" eb="39">
      <t>カソウバ</t>
    </rPh>
    <rPh sb="40" eb="42">
      <t>ショウボウ</t>
    </rPh>
    <rPh sb="43" eb="45">
      <t>キュウキュウ</t>
    </rPh>
    <rPh sb="46" eb="48">
      <t>ホアン</t>
    </rPh>
    <rPh sb="48" eb="50">
      <t>カンケイ</t>
    </rPh>
    <phoneticPr fontId="1"/>
  </si>
  <si>
    <t>宇土市、宇城市、美里町</t>
    <phoneticPr fontId="1"/>
  </si>
  <si>
    <t>菊池広域連合</t>
  </si>
  <si>
    <t>介護保険、障害者福祉、し尿処理、火葬場、消防・救急、保安関係、職員研修</t>
    <rPh sb="5" eb="8">
      <t>ショウガイシャ</t>
    </rPh>
    <rPh sb="12" eb="13">
      <t>ニョウ</t>
    </rPh>
    <rPh sb="13" eb="15">
      <t>ショリ</t>
    </rPh>
    <rPh sb="16" eb="19">
      <t>カソウバ</t>
    </rPh>
    <rPh sb="20" eb="22">
      <t>ショウボウ</t>
    </rPh>
    <rPh sb="23" eb="25">
      <t>キュウキュウ</t>
    </rPh>
    <rPh sb="26" eb="28">
      <t>ホアン</t>
    </rPh>
    <rPh sb="28" eb="30">
      <t>カンケイ</t>
    </rPh>
    <rPh sb="31" eb="33">
      <t>ショクイン</t>
    </rPh>
    <rPh sb="33" eb="35">
      <t>ケンシュウ</t>
    </rPh>
    <phoneticPr fontId="1"/>
  </si>
  <si>
    <t>菊池市、合志市、大津町、菊陽町</t>
    <rPh sb="0" eb="3">
      <t>キクチシ</t>
    </rPh>
    <rPh sb="4" eb="7">
      <t>コウシシ</t>
    </rPh>
    <rPh sb="8" eb="11">
      <t>オオツマチ</t>
    </rPh>
    <rPh sb="12" eb="14">
      <t>キクヨウ</t>
    </rPh>
    <rPh sb="14" eb="15">
      <t>マチ</t>
    </rPh>
    <phoneticPr fontId="1"/>
  </si>
  <si>
    <t>上益城広域連合</t>
  </si>
  <si>
    <t>介護保険、障害者福祉、情報公開・個人情報保護、行政不服審査会</t>
    <rPh sb="11" eb="13">
      <t>ジョウホウ</t>
    </rPh>
    <rPh sb="13" eb="15">
      <t>コウカイ</t>
    </rPh>
    <rPh sb="16" eb="18">
      <t>コジン</t>
    </rPh>
    <rPh sb="18" eb="20">
      <t>ジョウホウ</t>
    </rPh>
    <rPh sb="20" eb="22">
      <t>ホゴ</t>
    </rPh>
    <rPh sb="23" eb="25">
      <t>ギョウセイ</t>
    </rPh>
    <rPh sb="25" eb="27">
      <t>フフク</t>
    </rPh>
    <rPh sb="27" eb="30">
      <t>シンサカイ</t>
    </rPh>
    <phoneticPr fontId="1"/>
  </si>
  <si>
    <t>嘉島町、甲佐町、益城町、御船町、山都町</t>
    <rPh sb="0" eb="3">
      <t>カシママチ</t>
    </rPh>
    <rPh sb="4" eb="7">
      <t>コウサマチ</t>
    </rPh>
    <rPh sb="8" eb="11">
      <t>マシキマチ</t>
    </rPh>
    <rPh sb="12" eb="15">
      <t>ミフネマチ</t>
    </rPh>
    <rPh sb="16" eb="19">
      <t>ヤマトチョウ</t>
    </rPh>
    <phoneticPr fontId="1"/>
  </si>
  <si>
    <t>天草広域連合</t>
  </si>
  <si>
    <t>地域開発計画、介護保険、ごみ処理、リサイクル施設、消防・救急、保安関係</t>
    <rPh sb="0" eb="2">
      <t>チイキ</t>
    </rPh>
    <rPh sb="2" eb="4">
      <t>カイハツ</t>
    </rPh>
    <rPh sb="4" eb="6">
      <t>ケイカク</t>
    </rPh>
    <rPh sb="7" eb="9">
      <t>カイゴ</t>
    </rPh>
    <rPh sb="9" eb="11">
      <t>ホケン</t>
    </rPh>
    <rPh sb="22" eb="24">
      <t>シセツ</t>
    </rPh>
    <rPh sb="31" eb="33">
      <t>ホアン</t>
    </rPh>
    <rPh sb="33" eb="35">
      <t>カンケイ</t>
    </rPh>
    <phoneticPr fontId="1"/>
  </si>
  <si>
    <t>天草市、上天草市、苓北町</t>
  </si>
  <si>
    <t>熊本県後期高齢者医療広域連合</t>
  </si>
  <si>
    <t>県内全市町村</t>
    <rPh sb="1" eb="2">
      <t>ナイ</t>
    </rPh>
    <phoneticPr fontId="1"/>
  </si>
  <si>
    <t>大分県</t>
  </si>
  <si>
    <t>臼津広域連合</t>
  </si>
  <si>
    <t>地域開発計画、介護保険、救急・土日医療、火葬場</t>
    <rPh sb="0" eb="2">
      <t>チイキ</t>
    </rPh>
    <rPh sb="2" eb="4">
      <t>カイハツ</t>
    </rPh>
    <rPh sb="4" eb="6">
      <t>ケイカク</t>
    </rPh>
    <rPh sb="12" eb="14">
      <t>キュウキュウ</t>
    </rPh>
    <rPh sb="15" eb="17">
      <t>ドニチ</t>
    </rPh>
    <rPh sb="17" eb="19">
      <t>イリョウ</t>
    </rPh>
    <rPh sb="20" eb="23">
      <t>カソウバ</t>
    </rPh>
    <phoneticPr fontId="1"/>
  </si>
  <si>
    <t>臼杵市、津久見市</t>
  </si>
  <si>
    <t>大分県後期高齢者医療広域連合</t>
  </si>
  <si>
    <t>県内全市町村</t>
    <rPh sb="2" eb="3">
      <t>ゼン</t>
    </rPh>
    <phoneticPr fontId="1"/>
  </si>
  <si>
    <t>宮崎県</t>
  </si>
  <si>
    <t>日向東臼杵広域連合</t>
    <phoneticPr fontId="1"/>
  </si>
  <si>
    <t>ごみ処理、火葬場</t>
    <rPh sb="2" eb="4">
      <t>ショリ</t>
    </rPh>
    <rPh sb="5" eb="7">
      <t>カソウ</t>
    </rPh>
    <rPh sb="7" eb="8">
      <t>ジョウ</t>
    </rPh>
    <phoneticPr fontId="1"/>
  </si>
  <si>
    <t>日向市、門川町、諸塚村、椎葉村、美郷町</t>
  </si>
  <si>
    <t>宮崎県後期高齢者医療広域連合</t>
  </si>
  <si>
    <t>鹿児島県</t>
  </si>
  <si>
    <t>徳之島愛ランド広域連合</t>
  </si>
  <si>
    <t>ごみ処理、火葬場、と畜場</t>
    <rPh sb="2" eb="4">
      <t>ショリ</t>
    </rPh>
    <rPh sb="5" eb="7">
      <t>カソウ</t>
    </rPh>
    <rPh sb="7" eb="8">
      <t>ジョウ</t>
    </rPh>
    <rPh sb="10" eb="11">
      <t>チク</t>
    </rPh>
    <rPh sb="11" eb="12">
      <t>ジョウ</t>
    </rPh>
    <phoneticPr fontId="1"/>
  </si>
  <si>
    <t>徳之島町、天城町、伊仙町</t>
  </si>
  <si>
    <t>鹿児島県後期高齢者医療広域連合</t>
  </si>
  <si>
    <t>沖縄県</t>
  </si>
  <si>
    <t>沖縄県介護保険広域連合</t>
  </si>
  <si>
    <t>介護保険、障害者福祉</t>
    <rPh sb="0" eb="2">
      <t>カイゴ</t>
    </rPh>
    <rPh sb="2" eb="4">
      <t>ホケン</t>
    </rPh>
    <rPh sb="5" eb="8">
      <t>ショウガイシャ</t>
    </rPh>
    <rPh sb="8" eb="10">
      <t>フクシ</t>
    </rPh>
    <phoneticPr fontId="1"/>
  </si>
  <si>
    <t>豊見城市、南城市、本部町、金武町、嘉手納町、北谷町、南風原町、与那原町、八重瀬町、久米島町、国頭村、大宜味村、東村、今帰仁村、恩納村、宜野座村、伊江村、読谷村、北中城村、中城村、粟国村、渡名喜村、座間味村、渡嘉敷村、南大東村、北大東村、伊是名村、伊平屋村、西原町</t>
    <rPh sb="46" eb="49">
      <t>クニガミソン</t>
    </rPh>
    <rPh sb="50" eb="54">
      <t>オオギミソン</t>
    </rPh>
    <rPh sb="55" eb="56">
      <t>ヒガシ</t>
    </rPh>
    <rPh sb="56" eb="57">
      <t>ソン</t>
    </rPh>
    <rPh sb="58" eb="62">
      <t>ナキジンソン</t>
    </rPh>
    <rPh sb="63" eb="66">
      <t>オンナソン</t>
    </rPh>
    <rPh sb="67" eb="71">
      <t>ギノザソン</t>
    </rPh>
    <rPh sb="72" eb="75">
      <t>イエソン</t>
    </rPh>
    <rPh sb="76" eb="79">
      <t>ヨミタンソン</t>
    </rPh>
    <rPh sb="128" eb="131">
      <t>ニシハラマチ</t>
    </rPh>
    <phoneticPr fontId="1"/>
  </si>
  <si>
    <t>沖縄県後期高齢者医療広域連合</t>
  </si>
  <si>
    <t>合　　計</t>
    <rPh sb="0" eb="1">
      <t>ゴウ</t>
    </rPh>
    <rPh sb="3" eb="4">
      <t>ケイ</t>
    </rPh>
    <phoneticPr fontId="1"/>
  </si>
  <si>
    <t>第１６表　広域連合の構成団体数別状況</t>
    <rPh sb="0" eb="1">
      <t>ダイ</t>
    </rPh>
    <rPh sb="3" eb="4">
      <t>ヒョウ</t>
    </rPh>
    <rPh sb="5" eb="7">
      <t>コウイキ</t>
    </rPh>
    <rPh sb="7" eb="9">
      <t>レンゴウ</t>
    </rPh>
    <rPh sb="10" eb="12">
      <t>コウセイ</t>
    </rPh>
    <rPh sb="12" eb="15">
      <t>ダンタイスウ</t>
    </rPh>
    <rPh sb="15" eb="16">
      <t>ベツ</t>
    </rPh>
    <rPh sb="16" eb="18">
      <t>ジョウキョウ</t>
    </rPh>
    <phoneticPr fontId="1"/>
  </si>
  <si>
    <t>広域連合
（全１１６団体）</t>
    <rPh sb="0" eb="2">
      <t>コウイキ</t>
    </rPh>
    <rPh sb="2" eb="4">
      <t>レンゴウ</t>
    </rPh>
    <rPh sb="6" eb="7">
      <t>ゼン</t>
    </rPh>
    <rPh sb="10" eb="12">
      <t>ダンタイ</t>
    </rPh>
    <phoneticPr fontId="1"/>
  </si>
  <si>
    <t>※構成団体が１００以上の広域連合（括弧内は構成団体数）</t>
    <rPh sb="1" eb="3">
      <t>コウセイ</t>
    </rPh>
    <rPh sb="3" eb="5">
      <t>ダンタイ</t>
    </rPh>
    <rPh sb="9" eb="11">
      <t>イジョウ</t>
    </rPh>
    <rPh sb="12" eb="14">
      <t>コウイキ</t>
    </rPh>
    <rPh sb="14" eb="16">
      <t>レンゴウ</t>
    </rPh>
    <rPh sb="17" eb="19">
      <t>カッコ</t>
    </rPh>
    <rPh sb="19" eb="20">
      <t>ナイ</t>
    </rPh>
    <rPh sb="21" eb="23">
      <t>コウセイ</t>
    </rPh>
    <rPh sb="23" eb="26">
      <t>ダンタイスウ</t>
    </rPh>
    <phoneticPr fontId="1"/>
  </si>
  <si>
    <t>●北海道後期高齢者医療広域連合（１７９）</t>
    <phoneticPr fontId="1"/>
  </si>
  <si>
    <t>第１７表　広域連合の事務の種類別状況</t>
    <rPh sb="0" eb="1">
      <t>ダイ</t>
    </rPh>
    <rPh sb="3" eb="4">
      <t>ヒョウ</t>
    </rPh>
    <rPh sb="5" eb="7">
      <t>コウイキ</t>
    </rPh>
    <rPh sb="7" eb="9">
      <t>レンゴウ</t>
    </rPh>
    <rPh sb="10" eb="12">
      <t>ジム</t>
    </rPh>
    <rPh sb="13" eb="16">
      <t>シュルイベツ</t>
    </rPh>
    <rPh sb="16" eb="18">
      <t>ジョウキョウ</t>
    </rPh>
    <phoneticPr fontId="1"/>
  </si>
  <si>
    <t>(21)保健所が法律上実施を義務づけられている事務（全て）</t>
    <rPh sb="4" eb="7">
      <t>ホケンジョ</t>
    </rPh>
    <rPh sb="8" eb="11">
      <t>ホウリツジョウ</t>
    </rPh>
    <rPh sb="11" eb="13">
      <t>ジッシ</t>
    </rPh>
    <rPh sb="14" eb="16">
      <t>ギム</t>
    </rPh>
    <rPh sb="23" eb="25">
      <t>ジム</t>
    </rPh>
    <rPh sb="26" eb="27">
      <t>スベ</t>
    </rPh>
    <phoneticPr fontId="11"/>
  </si>
  <si>
    <t>(18)消費生活相談</t>
    <rPh sb="4" eb="6">
      <t>ショウヒ</t>
    </rPh>
    <rPh sb="6" eb="8">
      <t>セイカツ</t>
    </rPh>
    <rPh sb="8" eb="10">
      <t>ソウダン</t>
    </rPh>
    <phoneticPr fontId="11"/>
  </si>
  <si>
    <t>（21)その他</t>
    <rPh sb="4" eb="7">
      <t>ソノタ</t>
    </rPh>
    <phoneticPr fontId="11"/>
  </si>
  <si>
    <t>岩手県</t>
  </si>
  <si>
    <t>東京都　</t>
  </si>
  <si>
    <t>山梨県</t>
  </si>
  <si>
    <t>長野県</t>
  </si>
  <si>
    <t>奈良県</t>
  </si>
  <si>
    <t>鳥取県</t>
  </si>
  <si>
    <t>熊本県</t>
  </si>
  <si>
    <t>(注）件数については、1つの広域連合で複数の事務を行っている場合は事務ごとに件数に計上しているため重複がある。</t>
    <rPh sb="14" eb="16">
      <t>コウイキ</t>
    </rPh>
    <rPh sb="16" eb="18">
      <t>レンゴウ</t>
    </rPh>
    <phoneticPr fontId="1"/>
  </si>
  <si>
    <t>第２５表　広域連合の長の選任方法</t>
    <rPh sb="0" eb="1">
      <t>ダイ</t>
    </rPh>
    <rPh sb="3" eb="4">
      <t>ヒョウ</t>
    </rPh>
    <rPh sb="5" eb="7">
      <t>コウイキ</t>
    </rPh>
    <rPh sb="7" eb="9">
      <t>レンゴウ</t>
    </rPh>
    <rPh sb="10" eb="11">
      <t>チョウ</t>
    </rPh>
    <rPh sb="12" eb="14">
      <t>センニン</t>
    </rPh>
    <rPh sb="14" eb="16">
      <t>ホウホウ</t>
    </rPh>
    <phoneticPr fontId="1"/>
  </si>
  <si>
    <t>広域連合数</t>
    <rPh sb="0" eb="2">
      <t>コウイキ</t>
    </rPh>
    <rPh sb="2" eb="4">
      <t>レンゴウ</t>
    </rPh>
    <rPh sb="4" eb="5">
      <t>スウ</t>
    </rPh>
    <phoneticPr fontId="1"/>
  </si>
  <si>
    <t>広域連合の構成団体の住民による直接選挙</t>
    <rPh sb="0" eb="2">
      <t>コウイキ</t>
    </rPh>
    <rPh sb="2" eb="4">
      <t>レンゴウ</t>
    </rPh>
    <rPh sb="5" eb="7">
      <t>コウセイ</t>
    </rPh>
    <rPh sb="7" eb="9">
      <t>ダンタイ</t>
    </rPh>
    <rPh sb="10" eb="12">
      <t>ジュウミン</t>
    </rPh>
    <rPh sb="15" eb="17">
      <t>チョクセツ</t>
    </rPh>
    <rPh sb="17" eb="19">
      <t>センキョ</t>
    </rPh>
    <phoneticPr fontId="1"/>
  </si>
  <si>
    <t>構成団体の長の中から構成団体の長による間接選挙</t>
    <rPh sb="0" eb="2">
      <t>コウセイ</t>
    </rPh>
    <rPh sb="2" eb="4">
      <t>ダンタイ</t>
    </rPh>
    <rPh sb="5" eb="6">
      <t>チョウ</t>
    </rPh>
    <rPh sb="7" eb="8">
      <t>ナカ</t>
    </rPh>
    <rPh sb="19" eb="21">
      <t>カンセツ</t>
    </rPh>
    <phoneticPr fontId="1"/>
  </si>
  <si>
    <t>上記以外の者の中から構成団体の長による間接選挙</t>
    <rPh sb="0" eb="2">
      <t>ジョウキ</t>
    </rPh>
    <rPh sb="2" eb="4">
      <t>イガイ</t>
    </rPh>
    <rPh sb="5" eb="6">
      <t>モノ</t>
    </rPh>
    <rPh sb="7" eb="8">
      <t>ナカ</t>
    </rPh>
    <rPh sb="19" eb="21">
      <t>カンセツ</t>
    </rPh>
    <phoneticPr fontId="1"/>
  </si>
  <si>
    <t>上記の方法の組み合わせ</t>
    <rPh sb="0" eb="2">
      <t>ジョウキ</t>
    </rPh>
    <rPh sb="3" eb="5">
      <t>ホウホウ</t>
    </rPh>
    <rPh sb="6" eb="7">
      <t>ク</t>
    </rPh>
    <rPh sb="8" eb="9">
      <t>ア</t>
    </rPh>
    <phoneticPr fontId="1"/>
  </si>
  <si>
    <t>第２６表　広域連合の議会の議員の選任方法</t>
    <rPh sb="0" eb="1">
      <t>ダイ</t>
    </rPh>
    <rPh sb="3" eb="4">
      <t>ヒョウ</t>
    </rPh>
    <rPh sb="5" eb="7">
      <t>コウイキ</t>
    </rPh>
    <rPh sb="7" eb="9">
      <t>レンゴウ</t>
    </rPh>
    <rPh sb="10" eb="12">
      <t>ギカイ</t>
    </rPh>
    <rPh sb="13" eb="15">
      <t>ギイン</t>
    </rPh>
    <rPh sb="16" eb="18">
      <t>センニン</t>
    </rPh>
    <rPh sb="18" eb="20">
      <t>ホウホウ</t>
    </rPh>
    <phoneticPr fontId="1"/>
  </si>
  <si>
    <t>構成団体の議会の議員の中から構成団体の議会による間接選挙</t>
    <rPh sb="0" eb="2">
      <t>コウセイ</t>
    </rPh>
    <rPh sb="2" eb="4">
      <t>ダンタイ</t>
    </rPh>
    <rPh sb="5" eb="7">
      <t>ギカイ</t>
    </rPh>
    <rPh sb="8" eb="10">
      <t>ギイン</t>
    </rPh>
    <rPh sb="11" eb="12">
      <t>ナカ</t>
    </rPh>
    <rPh sb="14" eb="16">
      <t>コウセイ</t>
    </rPh>
    <rPh sb="16" eb="18">
      <t>ダンタイ</t>
    </rPh>
    <rPh sb="19" eb="21">
      <t>ギカイ</t>
    </rPh>
    <rPh sb="24" eb="26">
      <t>カンセツ</t>
    </rPh>
    <rPh sb="26" eb="28">
      <t>センキョ</t>
    </rPh>
    <phoneticPr fontId="1"/>
  </si>
  <si>
    <t>上記以外の者の中から構成団体の議会による間接選挙</t>
    <rPh sb="0" eb="2">
      <t>ジョウキ</t>
    </rPh>
    <rPh sb="2" eb="4">
      <t>イガイ</t>
    </rPh>
    <rPh sb="5" eb="6">
      <t>モノ</t>
    </rPh>
    <rPh sb="7" eb="8">
      <t>ナカ</t>
    </rPh>
    <rPh sb="10" eb="12">
      <t>コウセイ</t>
    </rPh>
    <rPh sb="12" eb="14">
      <t>ダンタイ</t>
    </rPh>
    <rPh sb="15" eb="17">
      <t>ギカイ</t>
    </rPh>
    <rPh sb="20" eb="22">
      <t>カンセツ</t>
    </rPh>
    <rPh sb="22" eb="24">
      <t>センキョ</t>
    </rPh>
    <phoneticPr fontId="1"/>
  </si>
  <si>
    <t>※選任方法の組み合わせは、次のとおり。</t>
    <rPh sb="1" eb="3">
      <t>センニン</t>
    </rPh>
    <rPh sb="3" eb="5">
      <t>ホウホウ</t>
    </rPh>
    <rPh sb="6" eb="7">
      <t>ク</t>
    </rPh>
    <rPh sb="8" eb="9">
      <t>ア</t>
    </rPh>
    <rPh sb="13" eb="14">
      <t>ツギ</t>
    </rPh>
    <phoneticPr fontId="1"/>
  </si>
  <si>
    <t>「１１」と「２１」の組み合わせ</t>
    <rPh sb="10" eb="11">
      <t>ク</t>
    </rPh>
    <rPh sb="12" eb="13">
      <t>ア</t>
    </rPh>
    <phoneticPr fontId="1"/>
  </si>
  <si>
    <t>３２広域連合</t>
    <rPh sb="2" eb="4">
      <t>コウイキ</t>
    </rPh>
    <rPh sb="4" eb="6">
      <t>レンゴウ</t>
    </rPh>
    <phoneticPr fontId="1"/>
  </si>
  <si>
    <t>第２７表　広域連合の副連合長等に関する調</t>
    <rPh sb="0" eb="1">
      <t>ダイ</t>
    </rPh>
    <rPh sb="3" eb="4">
      <t>ヒョウ</t>
    </rPh>
    <rPh sb="5" eb="7">
      <t>コウイキ</t>
    </rPh>
    <rPh sb="7" eb="9">
      <t>レンゴウ</t>
    </rPh>
    <rPh sb="10" eb="11">
      <t>フク</t>
    </rPh>
    <rPh sb="11" eb="13">
      <t>レンゴウ</t>
    </rPh>
    <rPh sb="13" eb="14">
      <t>チョウ</t>
    </rPh>
    <rPh sb="14" eb="15">
      <t>トウ</t>
    </rPh>
    <rPh sb="16" eb="17">
      <t>カン</t>
    </rPh>
    <rPh sb="19" eb="20">
      <t>シラベ</t>
    </rPh>
    <phoneticPr fontId="1"/>
  </si>
  <si>
    <t>「副連合長等」とは・・副連合長等の名称の如何を問わず、広域連合の管理者を
　　　　　　　　　　　補佐する職にあるものをいう。</t>
    <rPh sb="2" eb="4">
      <t>レンゴウ</t>
    </rPh>
    <rPh sb="4" eb="5">
      <t>チョウ</t>
    </rPh>
    <rPh sb="12" eb="14">
      <t>レンゴウ</t>
    </rPh>
    <rPh sb="14" eb="15">
      <t>チョウ</t>
    </rPh>
    <rPh sb="15" eb="16">
      <t>トウ</t>
    </rPh>
    <rPh sb="17" eb="19">
      <t>メイショウ</t>
    </rPh>
    <rPh sb="20" eb="22">
      <t>イカン</t>
    </rPh>
    <rPh sb="23" eb="24">
      <t>ト</t>
    </rPh>
    <rPh sb="27" eb="29">
      <t>コウイキ</t>
    </rPh>
    <rPh sb="29" eb="31">
      <t>レンゴウ</t>
    </rPh>
    <rPh sb="32" eb="35">
      <t>カンリシャ</t>
    </rPh>
    <rPh sb="48" eb="50">
      <t>ホサ</t>
    </rPh>
    <rPh sb="52" eb="53">
      <t>ショク</t>
    </rPh>
    <phoneticPr fontId="1"/>
  </si>
  <si>
    <t>１　副連合長の設置・非設置</t>
    <rPh sb="2" eb="3">
      <t>フク</t>
    </rPh>
    <rPh sb="3" eb="5">
      <t>レンゴウ</t>
    </rPh>
    <rPh sb="5" eb="6">
      <t>チョウ</t>
    </rPh>
    <rPh sb="7" eb="9">
      <t>セッチ</t>
    </rPh>
    <rPh sb="10" eb="11">
      <t>ヒ</t>
    </rPh>
    <rPh sb="11" eb="13">
      <t>セッチ</t>
    </rPh>
    <phoneticPr fontId="1"/>
  </si>
  <si>
    <t>　　設置している広域連合の数</t>
    <rPh sb="2" eb="4">
      <t>セッチ</t>
    </rPh>
    <rPh sb="8" eb="10">
      <t>コウイキ</t>
    </rPh>
    <rPh sb="10" eb="12">
      <t>レンゴウ</t>
    </rPh>
    <rPh sb="13" eb="14">
      <t>カズ</t>
    </rPh>
    <phoneticPr fontId="1"/>
  </si>
  <si>
    <t>　　設置していない広域連合の数</t>
    <rPh sb="9" eb="11">
      <t>コウイキ</t>
    </rPh>
    <rPh sb="11" eb="13">
      <t>レンゴウ</t>
    </rPh>
    <phoneticPr fontId="1"/>
  </si>
  <si>
    <t>２　副連合長等の数</t>
    <rPh sb="2" eb="3">
      <t>フク</t>
    </rPh>
    <rPh sb="3" eb="5">
      <t>レンゴウ</t>
    </rPh>
    <rPh sb="5" eb="6">
      <t>チョウ</t>
    </rPh>
    <rPh sb="6" eb="7">
      <t>トウ</t>
    </rPh>
    <rPh sb="8" eb="9">
      <t>カズ</t>
    </rPh>
    <phoneticPr fontId="1"/>
  </si>
  <si>
    <t>３　設置している広域連合について設置の根拠</t>
    <rPh sb="2" eb="4">
      <t>セッチ</t>
    </rPh>
    <rPh sb="8" eb="10">
      <t>コウイキ</t>
    </rPh>
    <rPh sb="10" eb="12">
      <t>レンゴウ</t>
    </rPh>
    <rPh sb="16" eb="18">
      <t>セッチ</t>
    </rPh>
    <rPh sb="19" eb="21">
      <t>コンキョ</t>
    </rPh>
    <phoneticPr fontId="1"/>
  </si>
  <si>
    <t>４　設置している広域連合について副連合長等の主な権限</t>
    <rPh sb="2" eb="4">
      <t>セッチ</t>
    </rPh>
    <rPh sb="8" eb="10">
      <t>コウイキ</t>
    </rPh>
    <rPh sb="10" eb="12">
      <t>レンゴウ</t>
    </rPh>
    <rPh sb="16" eb="17">
      <t>フク</t>
    </rPh>
    <rPh sb="17" eb="19">
      <t>レンゴウ</t>
    </rPh>
    <rPh sb="19" eb="20">
      <t>チョウ</t>
    </rPh>
    <rPh sb="20" eb="21">
      <t>トウ</t>
    </rPh>
    <rPh sb="22" eb="23">
      <t>オモ</t>
    </rPh>
    <rPh sb="24" eb="26">
      <t>ケンゲン</t>
    </rPh>
    <phoneticPr fontId="1"/>
  </si>
  <si>
    <t>　　長に事故あるときの代理</t>
    <rPh sb="2" eb="3">
      <t>チョウ</t>
    </rPh>
    <rPh sb="4" eb="6">
      <t>ジコ</t>
    </rPh>
    <rPh sb="11" eb="13">
      <t>ダイリ</t>
    </rPh>
    <phoneticPr fontId="1"/>
  </si>
  <si>
    <t>　　長の補佐</t>
    <rPh sb="2" eb="3">
      <t>チョウ</t>
    </rPh>
    <rPh sb="4" eb="6">
      <t>ホサ</t>
    </rPh>
    <phoneticPr fontId="1"/>
  </si>
  <si>
    <t>　　長の権限に属する事務の受任</t>
    <rPh sb="2" eb="3">
      <t>チョウ</t>
    </rPh>
    <rPh sb="4" eb="6">
      <t>ケンゲン</t>
    </rPh>
    <rPh sb="7" eb="8">
      <t>ゾク</t>
    </rPh>
    <rPh sb="10" eb="12">
      <t>ジム</t>
    </rPh>
    <rPh sb="13" eb="15">
      <t>ジュニン</t>
    </rPh>
    <phoneticPr fontId="1"/>
  </si>
  <si>
    <t>　　職員の服務、一定範囲の契約等決裁上の
　　権限を与えられているもの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3" eb="25">
      <t>ケンゲン</t>
    </rPh>
    <rPh sb="26" eb="27">
      <t>アタ</t>
    </rPh>
    <phoneticPr fontId="1"/>
  </si>
  <si>
    <t>２７広域連合</t>
    <rPh sb="2" eb="4">
      <t>コウイキ</t>
    </rPh>
    <rPh sb="4" eb="6">
      <t>レンゴウ</t>
    </rPh>
    <phoneticPr fontId="1"/>
  </si>
  <si>
    <t>②「０１」と「０２」と「０４」</t>
    <phoneticPr fontId="1"/>
  </si>
  <si>
    <t>７広域連合</t>
    <rPh sb="1" eb="3">
      <t>コウイキ</t>
    </rPh>
    <rPh sb="3" eb="5">
      <t>レンゴウ</t>
    </rPh>
    <phoneticPr fontId="1"/>
  </si>
  <si>
    <t>５　副連合長等の選任の方法</t>
    <rPh sb="2" eb="3">
      <t>フク</t>
    </rPh>
    <rPh sb="3" eb="5">
      <t>レンゴウ</t>
    </rPh>
    <rPh sb="5" eb="6">
      <t>チョウ</t>
    </rPh>
    <rPh sb="6" eb="7">
      <t>トウ</t>
    </rPh>
    <rPh sb="8" eb="10">
      <t>センニン</t>
    </rPh>
    <rPh sb="11" eb="13">
      <t>ホウホウ</t>
    </rPh>
    <phoneticPr fontId="1"/>
  </si>
  <si>
    <t>長の指定</t>
    <rPh sb="0" eb="1">
      <t>チョウ</t>
    </rPh>
    <rPh sb="2" eb="4">
      <t>シテイ</t>
    </rPh>
    <phoneticPr fontId="1"/>
  </si>
  <si>
    <t>広域連合の議会の議員の中から</t>
    <rPh sb="0" eb="2">
      <t>コウイキ</t>
    </rPh>
    <rPh sb="2" eb="4">
      <t>レンゴウ</t>
    </rPh>
    <rPh sb="5" eb="7">
      <t>ギカイ</t>
    </rPh>
    <rPh sb="8" eb="10">
      <t>ギイン</t>
    </rPh>
    <rPh sb="11" eb="12">
      <t>ナカ</t>
    </rPh>
    <phoneticPr fontId="1"/>
  </si>
  <si>
    <t>①「１１」と「５３」（議会の同意要）</t>
    <rPh sb="11" eb="13">
      <t>ギカイ</t>
    </rPh>
    <rPh sb="14" eb="16">
      <t>ドウイ</t>
    </rPh>
    <rPh sb="16" eb="17">
      <t>ヨウ</t>
    </rPh>
    <phoneticPr fontId="1"/>
  </si>
  <si>
    <t>５広域連合</t>
    <rPh sb="1" eb="3">
      <t>コウイキ</t>
    </rPh>
    <rPh sb="3" eb="5">
      <t>レンゴウ</t>
    </rPh>
    <phoneticPr fontId="1"/>
  </si>
  <si>
    <t>①「１３」と「５３」（議会の同意要）</t>
    <rPh sb="11" eb="13">
      <t>ギカイ</t>
    </rPh>
    <rPh sb="14" eb="16">
      <t>ドウイ</t>
    </rPh>
    <rPh sb="16" eb="17">
      <t>ヨウ</t>
    </rPh>
    <phoneticPr fontId="1"/>
  </si>
  <si>
    <t>②「１３」と「７３」（議会の同意要）</t>
    <rPh sb="11" eb="13">
      <t>ギカイ</t>
    </rPh>
    <rPh sb="14" eb="16">
      <t>ドウイ</t>
    </rPh>
    <rPh sb="16" eb="17">
      <t>ヨウ</t>
    </rPh>
    <phoneticPr fontId="1"/>
  </si>
  <si>
    <t>４広域連合</t>
    <rPh sb="1" eb="3">
      <t>コウイキ</t>
    </rPh>
    <rPh sb="3" eb="5">
      <t>レンゴウ</t>
    </rPh>
    <phoneticPr fontId="1"/>
  </si>
  <si>
    <t>第２８表　広域連合の監査委員に関する調</t>
    <rPh sb="0" eb="1">
      <t>ダイ</t>
    </rPh>
    <rPh sb="3" eb="4">
      <t>ヒョウ</t>
    </rPh>
    <rPh sb="5" eb="7">
      <t>コウイキ</t>
    </rPh>
    <rPh sb="7" eb="9">
      <t>レンゴウ</t>
    </rPh>
    <rPh sb="10" eb="12">
      <t>カンサ</t>
    </rPh>
    <rPh sb="12" eb="14">
      <t>イイン</t>
    </rPh>
    <rPh sb="15" eb="16">
      <t>カン</t>
    </rPh>
    <rPh sb="18" eb="19">
      <t>シラベ</t>
    </rPh>
    <phoneticPr fontId="1"/>
  </si>
  <si>
    <t>１　監査委員の選任の方法</t>
    <rPh sb="2" eb="4">
      <t>カンサ</t>
    </rPh>
    <rPh sb="4" eb="6">
      <t>イイン</t>
    </rPh>
    <rPh sb="7" eb="9">
      <t>センニン</t>
    </rPh>
    <rPh sb="10" eb="12">
      <t>ホウホウ</t>
    </rPh>
    <phoneticPr fontId="1"/>
  </si>
  <si>
    <r>
      <t xml:space="preserve">広域連合の職員の中から
</t>
    </r>
    <r>
      <rPr>
        <sz val="10"/>
        <rFont val="ＭＳ ゴシック"/>
        <family val="3"/>
        <charset val="128"/>
      </rPr>
      <t>※　当該職員が構成団体の職員を
　　兼ねている場合を除く</t>
    </r>
    <rPh sb="0" eb="2">
      <t>コウイキ</t>
    </rPh>
    <rPh sb="2" eb="4">
      <t>レンゴウ</t>
    </rPh>
    <rPh sb="5" eb="7">
      <t>ショクイン</t>
    </rPh>
    <rPh sb="8" eb="9">
      <t>ナカ</t>
    </rPh>
    <rPh sb="15" eb="17">
      <t>トウガイ</t>
    </rPh>
    <rPh sb="17" eb="19">
      <t>ショクイン</t>
    </rPh>
    <rPh sb="20" eb="22">
      <t>コウセイ</t>
    </rPh>
    <rPh sb="22" eb="24">
      <t>ダンタイ</t>
    </rPh>
    <rPh sb="25" eb="27">
      <t>ショクイン</t>
    </rPh>
    <rPh sb="31" eb="32">
      <t>カ</t>
    </rPh>
    <rPh sb="36" eb="38">
      <t>バアイ</t>
    </rPh>
    <rPh sb="39" eb="40">
      <t>ノゾ</t>
    </rPh>
    <phoneticPr fontId="1"/>
  </si>
  <si>
    <t xml:space="preserve">　　②「２３」と「４３」（議会の同意要）　　  ２０広域連合  </t>
    <rPh sb="13" eb="15">
      <t>ギカイ</t>
    </rPh>
    <rPh sb="16" eb="18">
      <t>ドウイ</t>
    </rPh>
    <rPh sb="18" eb="19">
      <t>ヨウ</t>
    </rPh>
    <rPh sb="26" eb="28">
      <t>コウイキ</t>
    </rPh>
    <rPh sb="28" eb="30">
      <t>レンゴウ</t>
    </rPh>
    <phoneticPr fontId="1"/>
  </si>
  <si>
    <t>第２９表　広域連合の会計管理者に関する調</t>
    <rPh sb="0" eb="1">
      <t>ダイ</t>
    </rPh>
    <rPh sb="3" eb="4">
      <t>ヒョウ</t>
    </rPh>
    <rPh sb="5" eb="7">
      <t>コウイキ</t>
    </rPh>
    <rPh sb="7" eb="9">
      <t>レンゴウ</t>
    </rPh>
    <rPh sb="10" eb="12">
      <t>カイケイ</t>
    </rPh>
    <rPh sb="12" eb="15">
      <t>カンリシャ</t>
    </rPh>
    <rPh sb="16" eb="17">
      <t>カン</t>
    </rPh>
    <rPh sb="19" eb="20">
      <t>シラベ</t>
    </rPh>
    <phoneticPr fontId="1"/>
  </si>
  <si>
    <t>２　設置している広域連合について設置の根拠</t>
    <rPh sb="2" eb="4">
      <t>セッチ</t>
    </rPh>
    <rPh sb="8" eb="10">
      <t>コウイキ</t>
    </rPh>
    <rPh sb="10" eb="12">
      <t>レンゴウ</t>
    </rPh>
    <rPh sb="16" eb="18">
      <t>セッチ</t>
    </rPh>
    <rPh sb="19" eb="21">
      <t>コンキョ</t>
    </rPh>
    <phoneticPr fontId="1"/>
  </si>
  <si>
    <t>第３０表　広域連合の事務局職員に関する調</t>
    <rPh sb="0" eb="1">
      <t>ダイ</t>
    </rPh>
    <rPh sb="3" eb="4">
      <t>ヒョウ</t>
    </rPh>
    <rPh sb="5" eb="7">
      <t>コウイキ</t>
    </rPh>
    <rPh sb="7" eb="9">
      <t>レンゴウ</t>
    </rPh>
    <rPh sb="10" eb="13">
      <t>ジムキョク</t>
    </rPh>
    <rPh sb="13" eb="15">
      <t>ショクイン</t>
    </rPh>
    <rPh sb="16" eb="17">
      <t>カン</t>
    </rPh>
    <rPh sb="19" eb="20">
      <t>シラベ</t>
    </rPh>
    <phoneticPr fontId="1"/>
  </si>
  <si>
    <t>１　事務局長の設置・非設置</t>
    <phoneticPr fontId="1"/>
  </si>
  <si>
    <t>広域連合の専任の職員の中から</t>
    <rPh sb="0" eb="2">
      <t>コウイキ</t>
    </rPh>
    <rPh sb="2" eb="4">
      <t>レンゴウ</t>
    </rPh>
    <rPh sb="5" eb="7">
      <t>センニン</t>
    </rPh>
    <rPh sb="8" eb="10">
      <t>ショクイン</t>
    </rPh>
    <rPh sb="11" eb="12">
      <t>ナカ</t>
    </rPh>
    <phoneticPr fontId="1"/>
  </si>
  <si>
    <t>１</t>
    <phoneticPr fontId="1"/>
  </si>
  <si>
    <t>　　長の補佐</t>
    <rPh sb="2" eb="3">
      <t>オサ</t>
    </rPh>
    <rPh sb="4" eb="6">
      <t>ホサ</t>
    </rPh>
    <phoneticPr fontId="1"/>
  </si>
  <si>
    <t>　　長の権限に属する事務の受任</t>
    <rPh sb="2" eb="3">
      <t>オサ</t>
    </rPh>
    <rPh sb="4" eb="6">
      <t>ケンゲン</t>
    </rPh>
    <rPh sb="7" eb="8">
      <t>ゾク</t>
    </rPh>
    <rPh sb="10" eb="12">
      <t>ジム</t>
    </rPh>
    <rPh sb="13" eb="15">
      <t>ジュニン</t>
    </rPh>
    <phoneticPr fontId="1"/>
  </si>
  <si>
    <t>　　上記権限の組み合わせ</t>
    <rPh sb="2" eb="4">
      <t>ジョウキ</t>
    </rPh>
    <rPh sb="4" eb="6">
      <t>ケンゲン</t>
    </rPh>
    <rPh sb="7" eb="8">
      <t>ク</t>
    </rPh>
    <rPh sb="9" eb="10">
      <t>ア</t>
    </rPh>
    <phoneticPr fontId="1"/>
  </si>
  <si>
    <t>①「３」と「４」</t>
    <phoneticPr fontId="1"/>
  </si>
  <si>
    <t>　　１３広域連合</t>
    <rPh sb="4" eb="6">
      <t>コウイキ</t>
    </rPh>
    <rPh sb="6" eb="8">
      <t>レンゴウ</t>
    </rPh>
    <phoneticPr fontId="1"/>
  </si>
  <si>
    <t>②「１」と「４」</t>
    <phoneticPr fontId="1"/>
  </si>
  <si>
    <t>　　　９広域連合</t>
    <phoneticPr fontId="1"/>
  </si>
  <si>
    <t>広域連合数</t>
    <rPh sb="0" eb="2">
      <t>コウイキ</t>
    </rPh>
    <rPh sb="2" eb="4">
      <t>レンゴウ</t>
    </rPh>
    <rPh sb="4" eb="5">
      <t>カズ</t>
    </rPh>
    <phoneticPr fontId="1"/>
  </si>
  <si>
    <t>　　広域連合から</t>
    <rPh sb="2" eb="4">
      <t>コウイキ</t>
    </rPh>
    <rPh sb="4" eb="6">
      <t>レンゴウ</t>
    </rPh>
    <phoneticPr fontId="1"/>
  </si>
  <si>
    <t>専任職員のうち現業職員数</t>
    <rPh sb="0" eb="2">
      <t>センニン</t>
    </rPh>
    <rPh sb="2" eb="4">
      <t>ショクイン</t>
    </rPh>
    <rPh sb="7" eb="9">
      <t>ゲンギョウ</t>
    </rPh>
    <rPh sb="9" eb="11">
      <t>ショクイン</t>
    </rPh>
    <rPh sb="11" eb="12">
      <t>スウ</t>
    </rPh>
    <phoneticPr fontId="20"/>
  </si>
  <si>
    <t>１～１０人</t>
    <rPh sb="4" eb="5">
      <t>ニン</t>
    </rPh>
    <phoneticPr fontId="1"/>
  </si>
  <si>
    <t>５１～１００人</t>
    <rPh sb="6" eb="7">
      <t>ニン</t>
    </rPh>
    <phoneticPr fontId="1"/>
  </si>
  <si>
    <t>４００人超</t>
    <rPh sb="3" eb="4">
      <t>ニン</t>
    </rPh>
    <rPh sb="4" eb="5">
      <t>チョウ</t>
    </rPh>
    <phoneticPr fontId="1"/>
  </si>
  <si>
    <t>第１４表　法第二百八十五条の一部事務組合のうち　①構成団体間で共同処理する事務が一致しないもの　②議決方法の特例を設けているもの　③管理者に代えて理事会を置くもの　のいずれかに該当する一部事務組合の設置状況</t>
    <rPh sb="0" eb="1">
      <t>ダイ</t>
    </rPh>
    <rPh sb="3" eb="4">
      <t>ヒョウ</t>
    </rPh>
    <rPh sb="5" eb="6">
      <t>ホウ</t>
    </rPh>
    <rPh sb="6" eb="7">
      <t>ダイ</t>
    </rPh>
    <rPh sb="7" eb="12">
      <t>２８５</t>
    </rPh>
    <rPh sb="12" eb="13">
      <t>ジョウ</t>
    </rPh>
    <rPh sb="14" eb="16">
      <t>イチブ</t>
    </rPh>
    <rPh sb="16" eb="18">
      <t>ジム</t>
    </rPh>
    <rPh sb="18" eb="20">
      <t>クミアイ</t>
    </rPh>
    <rPh sb="25" eb="27">
      <t>コウセイ</t>
    </rPh>
    <rPh sb="27" eb="29">
      <t>ダンタイ</t>
    </rPh>
    <rPh sb="29" eb="30">
      <t>カン</t>
    </rPh>
    <rPh sb="31" eb="33">
      <t>キョウドウ</t>
    </rPh>
    <rPh sb="33" eb="35">
      <t>ショリ</t>
    </rPh>
    <rPh sb="37" eb="39">
      <t>ジム</t>
    </rPh>
    <rPh sb="40" eb="42">
      <t>イッチ</t>
    </rPh>
    <rPh sb="49" eb="51">
      <t>ギケツ</t>
    </rPh>
    <rPh sb="51" eb="53">
      <t>ホウホウ</t>
    </rPh>
    <rPh sb="54" eb="56">
      <t>トクレイ</t>
    </rPh>
    <rPh sb="57" eb="58">
      <t>モウ</t>
    </rPh>
    <rPh sb="66" eb="69">
      <t>カンリシャ</t>
    </rPh>
    <rPh sb="70" eb="71">
      <t>カ</t>
    </rPh>
    <rPh sb="73" eb="76">
      <t>リジカイ</t>
    </rPh>
    <rPh sb="77" eb="78">
      <t>オ</t>
    </rPh>
    <rPh sb="88" eb="90">
      <t>ガイトウ</t>
    </rPh>
    <rPh sb="92" eb="94">
      <t>イチブ</t>
    </rPh>
    <rPh sb="94" eb="96">
      <t>ジム</t>
    </rPh>
    <rPh sb="96" eb="98">
      <t>クミアイ</t>
    </rPh>
    <rPh sb="99" eb="101">
      <t>セッチ</t>
    </rPh>
    <rPh sb="101" eb="103">
      <t>ジョウキョウ</t>
    </rPh>
    <phoneticPr fontId="11"/>
  </si>
  <si>
    <t>都道府県</t>
  </si>
  <si>
    <t>一部事務組合の名称</t>
  </si>
  <si>
    <t>設置年月日</t>
  </si>
  <si>
    <t>構成団体</t>
    <rPh sb="2" eb="4">
      <t>ダンタイ</t>
    </rPh>
    <phoneticPr fontId="45"/>
  </si>
  <si>
    <t>市</t>
    <rPh sb="0" eb="1">
      <t>シ</t>
    </rPh>
    <phoneticPr fontId="11"/>
  </si>
  <si>
    <t>区</t>
    <rPh sb="0" eb="1">
      <t>ク</t>
    </rPh>
    <phoneticPr fontId="1"/>
  </si>
  <si>
    <t>町</t>
    <rPh sb="0" eb="1">
      <t>マチ</t>
    </rPh>
    <phoneticPr fontId="11"/>
  </si>
  <si>
    <t>村</t>
    <rPh sb="0" eb="1">
      <t>ムラ</t>
    </rPh>
    <phoneticPr fontId="45"/>
  </si>
  <si>
    <t>組</t>
    <rPh sb="0" eb="1">
      <t>クミ</t>
    </rPh>
    <phoneticPr fontId="11"/>
  </si>
  <si>
    <t>連</t>
    <rPh sb="0" eb="1">
      <t>レン</t>
    </rPh>
    <phoneticPr fontId="11"/>
  </si>
  <si>
    <t>事務の
異同</t>
    <phoneticPr fontId="11"/>
  </si>
  <si>
    <t>議決方法特例</t>
    <rPh sb="0" eb="2">
      <t>ギケツ</t>
    </rPh>
    <rPh sb="2" eb="4">
      <t>ホウホウ</t>
    </rPh>
    <rPh sb="4" eb="6">
      <t>トクレイ</t>
    </rPh>
    <phoneticPr fontId="11"/>
  </si>
  <si>
    <t>理事会
制度</t>
    <rPh sb="0" eb="2">
      <t>リジ</t>
    </rPh>
    <rPh sb="2" eb="3">
      <t>カイ</t>
    </rPh>
    <rPh sb="4" eb="6">
      <t>セイド</t>
    </rPh>
    <phoneticPr fontId="11"/>
  </si>
  <si>
    <t>議員数</t>
  </si>
  <si>
    <t>共同処理事務の内容</t>
  </si>
  <si>
    <t>採否</t>
    <rPh sb="0" eb="2">
      <t>サイヒ</t>
    </rPh>
    <phoneticPr fontId="11"/>
  </si>
  <si>
    <t>メン
バー</t>
    <phoneticPr fontId="11"/>
  </si>
  <si>
    <t>北海道</t>
    <rPh sb="0" eb="3">
      <t>ホッカイドウ</t>
    </rPh>
    <phoneticPr fontId="45"/>
  </si>
  <si>
    <t>北海道市町村総合事務組合</t>
    <rPh sb="0" eb="3">
      <t>ホッカイドウ</t>
    </rPh>
    <rPh sb="3" eb="6">
      <t>シチョウソン</t>
    </rPh>
    <rPh sb="6" eb="8">
      <t>ソウゴウ</t>
    </rPh>
    <rPh sb="8" eb="10">
      <t>ジム</t>
    </rPh>
    <rPh sb="10" eb="12">
      <t>クミアイ</t>
    </rPh>
    <phoneticPr fontId="1"/>
  </si>
  <si>
    <t>８市１２９町１５村
９０組合８広域連合</t>
    <phoneticPr fontId="1"/>
  </si>
  <si>
    <t>異</t>
    <rPh sb="0" eb="1">
      <t>イ</t>
    </rPh>
    <phoneticPr fontId="1"/>
  </si>
  <si>
    <t>×</t>
    <phoneticPr fontId="1"/>
  </si>
  <si>
    <t>市町村非常勤職員公務災害補償等、消防団員公務災害補償及び退職報償金支給</t>
    <rPh sb="0" eb="3">
      <t>シチョウソン</t>
    </rPh>
    <rPh sb="3" eb="6">
      <t>ヒジョウキン</t>
    </rPh>
    <rPh sb="6" eb="8">
      <t>ショクイン</t>
    </rPh>
    <rPh sb="8" eb="10">
      <t>コウム</t>
    </rPh>
    <rPh sb="10" eb="12">
      <t>サイガイ</t>
    </rPh>
    <rPh sb="12" eb="15">
      <t>ホショウトウ</t>
    </rPh>
    <rPh sb="16" eb="19">
      <t>ショウボウダン</t>
    </rPh>
    <rPh sb="19" eb="20">
      <t>イン</t>
    </rPh>
    <rPh sb="20" eb="22">
      <t>コウム</t>
    </rPh>
    <rPh sb="22" eb="24">
      <t>サイガイ</t>
    </rPh>
    <rPh sb="24" eb="26">
      <t>ホショウ</t>
    </rPh>
    <rPh sb="26" eb="27">
      <t>オヨ</t>
    </rPh>
    <rPh sb="28" eb="30">
      <t>タイショク</t>
    </rPh>
    <rPh sb="30" eb="33">
      <t>ホウショウキン</t>
    </rPh>
    <rPh sb="33" eb="35">
      <t>シキュウ</t>
    </rPh>
    <phoneticPr fontId="1"/>
  </si>
  <si>
    <t>渡島西部広域事務組合</t>
    <rPh sb="0" eb="2">
      <t>オシマ</t>
    </rPh>
    <rPh sb="2" eb="4">
      <t>セイブ</t>
    </rPh>
    <rPh sb="4" eb="6">
      <t>コウイキ</t>
    </rPh>
    <rPh sb="6" eb="8">
      <t>ジム</t>
    </rPh>
    <rPh sb="8" eb="10">
      <t>クミアイ</t>
    </rPh>
    <phoneticPr fontId="1"/>
  </si>
  <si>
    <t>４町</t>
    <rPh sb="1" eb="2">
      <t>チョウ</t>
    </rPh>
    <phoneticPr fontId="1"/>
  </si>
  <si>
    <t>○</t>
    <phoneticPr fontId="1"/>
  </si>
  <si>
    <t>消防、救急、し尿処理、ごみ処理、浄化槽汚泥処理、最終処分場処理</t>
    <rPh sb="0" eb="2">
      <t>ショウボウ</t>
    </rPh>
    <rPh sb="3" eb="5">
      <t>キュウキュウ</t>
    </rPh>
    <rPh sb="6" eb="8">
      <t>シニョウ</t>
    </rPh>
    <rPh sb="8" eb="10">
      <t>ショリ</t>
    </rPh>
    <rPh sb="13" eb="15">
      <t>ショリ</t>
    </rPh>
    <rPh sb="16" eb="19">
      <t>ジョウカソウ</t>
    </rPh>
    <rPh sb="19" eb="21">
      <t>オデイ</t>
    </rPh>
    <rPh sb="21" eb="23">
      <t>ショリ</t>
    </rPh>
    <rPh sb="24" eb="26">
      <t>サイシュウ</t>
    </rPh>
    <rPh sb="26" eb="29">
      <t>ショブンジョウ</t>
    </rPh>
    <rPh sb="29" eb="31">
      <t>ショリ</t>
    </rPh>
    <phoneticPr fontId="1"/>
  </si>
  <si>
    <t>南部檜山衛生処理組合</t>
    <phoneticPr fontId="1"/>
  </si>
  <si>
    <t>５町</t>
    <phoneticPr fontId="1"/>
  </si>
  <si>
    <t>異</t>
    <phoneticPr fontId="1"/>
  </si>
  <si>
    <t>ごみ処理、し尿処理、火葬場</t>
    <phoneticPr fontId="1"/>
  </si>
  <si>
    <t>檜山広域行政組合</t>
    <phoneticPr fontId="1"/>
  </si>
  <si>
    <t>７町</t>
    <phoneticPr fontId="1"/>
  </si>
  <si>
    <t>同</t>
    <phoneticPr fontId="1"/>
  </si>
  <si>
    <t>長</t>
    <phoneticPr fontId="1"/>
  </si>
  <si>
    <t>消防、隔離病舎の設置</t>
    <phoneticPr fontId="1"/>
  </si>
  <si>
    <t>砂川地区保健衛生組合</t>
    <rPh sb="0" eb="2">
      <t>スナガワ</t>
    </rPh>
    <rPh sb="2" eb="4">
      <t>チク</t>
    </rPh>
    <rPh sb="4" eb="6">
      <t>ホケン</t>
    </rPh>
    <rPh sb="6" eb="8">
      <t>エイセイ</t>
    </rPh>
    <rPh sb="8" eb="10">
      <t>クミアイ</t>
    </rPh>
    <phoneticPr fontId="1"/>
  </si>
  <si>
    <t>２市３町　　</t>
    <phoneticPr fontId="1"/>
  </si>
  <si>
    <t>同</t>
    <rPh sb="0" eb="1">
      <t>ドウ</t>
    </rPh>
    <phoneticPr fontId="1"/>
  </si>
  <si>
    <t>リサイクル施設、火葬場施設、ごみ処理</t>
    <rPh sb="5" eb="7">
      <t>シセツ</t>
    </rPh>
    <rPh sb="8" eb="11">
      <t>カソウバ</t>
    </rPh>
    <rPh sb="11" eb="13">
      <t>シセツ</t>
    </rPh>
    <rPh sb="16" eb="18">
      <t>ショリ</t>
    </rPh>
    <phoneticPr fontId="1"/>
  </si>
  <si>
    <t>中空知広域市町村圏組合</t>
    <rPh sb="0" eb="1">
      <t>ナカ</t>
    </rPh>
    <rPh sb="1" eb="3">
      <t>ソラチ</t>
    </rPh>
    <rPh sb="3" eb="5">
      <t>コウイキ</t>
    </rPh>
    <rPh sb="5" eb="8">
      <t>シチョウソン</t>
    </rPh>
    <rPh sb="8" eb="9">
      <t>ケン</t>
    </rPh>
    <rPh sb="9" eb="11">
      <t>クミアイ</t>
    </rPh>
    <phoneticPr fontId="1"/>
  </si>
  <si>
    <t>５市５町　　</t>
    <phoneticPr fontId="1"/>
  </si>
  <si>
    <t>長</t>
    <rPh sb="0" eb="1">
      <t>チョウ</t>
    </rPh>
    <phoneticPr fontId="1"/>
  </si>
  <si>
    <t>ふるさと市町村圏計画の策定、交通災害共済事業、交通遺児奨学事業</t>
    <rPh sb="4" eb="7">
      <t>シチョウソン</t>
    </rPh>
    <rPh sb="7" eb="8">
      <t>ケン</t>
    </rPh>
    <rPh sb="8" eb="10">
      <t>ケイカク</t>
    </rPh>
    <rPh sb="11" eb="13">
      <t>サクテイ</t>
    </rPh>
    <rPh sb="14" eb="16">
      <t>コウツウ</t>
    </rPh>
    <rPh sb="16" eb="18">
      <t>サイガイ</t>
    </rPh>
    <rPh sb="18" eb="20">
      <t>キョウサイ</t>
    </rPh>
    <rPh sb="20" eb="22">
      <t>ジギョウ</t>
    </rPh>
    <rPh sb="23" eb="25">
      <t>コウツウ</t>
    </rPh>
    <rPh sb="25" eb="27">
      <t>イジ</t>
    </rPh>
    <rPh sb="27" eb="29">
      <t>ショウガク</t>
    </rPh>
    <rPh sb="29" eb="31">
      <t>ジギョウ</t>
    </rPh>
    <phoneticPr fontId="1"/>
  </si>
  <si>
    <t>南空知ふるさと市町村圏組合</t>
    <rPh sb="0" eb="1">
      <t>ミナミ</t>
    </rPh>
    <rPh sb="1" eb="3">
      <t>ソラチ</t>
    </rPh>
    <rPh sb="7" eb="10">
      <t>シチョウソン</t>
    </rPh>
    <rPh sb="10" eb="11">
      <t>ケン</t>
    </rPh>
    <rPh sb="11" eb="13">
      <t>クミアイ</t>
    </rPh>
    <phoneticPr fontId="1"/>
  </si>
  <si>
    <t>４市５町　</t>
    <phoneticPr fontId="1"/>
  </si>
  <si>
    <t>ふるさと市町村圏計画の策定・実施・連絡調整、ふるさと市町村圏基金による事業の計画・実施</t>
    <rPh sb="4" eb="7">
      <t>シチョウソン</t>
    </rPh>
    <rPh sb="7" eb="8">
      <t>ケン</t>
    </rPh>
    <rPh sb="8" eb="10">
      <t>ケイカク</t>
    </rPh>
    <rPh sb="11" eb="13">
      <t>サクテイ</t>
    </rPh>
    <rPh sb="14" eb="16">
      <t>ジッシ</t>
    </rPh>
    <rPh sb="17" eb="19">
      <t>レンラク</t>
    </rPh>
    <rPh sb="19" eb="21">
      <t>チョウセイ</t>
    </rPh>
    <rPh sb="26" eb="30">
      <t>シチョウソンケン</t>
    </rPh>
    <rPh sb="30" eb="32">
      <t>キキン</t>
    </rPh>
    <rPh sb="35" eb="37">
      <t>ジギョウ</t>
    </rPh>
    <rPh sb="38" eb="40">
      <t>ケイカク</t>
    </rPh>
    <rPh sb="41" eb="43">
      <t>ジッシ</t>
    </rPh>
    <phoneticPr fontId="1"/>
  </si>
  <si>
    <t>日高中部衛生施設組合</t>
    <rPh sb="0" eb="2">
      <t>ヒダカ</t>
    </rPh>
    <rPh sb="2" eb="4">
      <t>チュウブ</t>
    </rPh>
    <rPh sb="4" eb="6">
      <t>エイセイ</t>
    </rPh>
    <rPh sb="6" eb="8">
      <t>シセツ</t>
    </rPh>
    <rPh sb="8" eb="10">
      <t>クミアイ</t>
    </rPh>
    <phoneticPr fontId="1"/>
  </si>
  <si>
    <t>２町</t>
    <rPh sb="1" eb="2">
      <t>チョウ</t>
    </rPh>
    <phoneticPr fontId="1"/>
  </si>
  <si>
    <t>ごみ処理、し尿処理</t>
    <rPh sb="2" eb="4">
      <t>ショリ</t>
    </rPh>
    <rPh sb="5" eb="7">
      <t>シニョウ</t>
    </rPh>
    <rPh sb="7" eb="9">
      <t>ショリ</t>
    </rPh>
    <phoneticPr fontId="1"/>
  </si>
  <si>
    <t>十勝圏複合事務組合</t>
    <rPh sb="0" eb="2">
      <t>トカチ</t>
    </rPh>
    <rPh sb="2" eb="3">
      <t>ケン</t>
    </rPh>
    <rPh sb="3" eb="5">
      <t>フクゴウ</t>
    </rPh>
    <rPh sb="5" eb="7">
      <t>ジム</t>
    </rPh>
    <rPh sb="7" eb="9">
      <t>クミアイ</t>
    </rPh>
    <phoneticPr fontId="1"/>
  </si>
  <si>
    <t>１市１６町２村　</t>
    <phoneticPr fontId="1"/>
  </si>
  <si>
    <t>下水道、ごみ処理、し尿処理、ふるさと市町村圏基金による事業の計画・実施、看護学校、教育研修、税の滞納処分</t>
    <rPh sb="0" eb="3">
      <t>ゲスイドウ</t>
    </rPh>
    <rPh sb="6" eb="8">
      <t>ショリ</t>
    </rPh>
    <rPh sb="9" eb="11">
      <t>シニョウ</t>
    </rPh>
    <rPh sb="11" eb="13">
      <t>ショリ</t>
    </rPh>
    <rPh sb="18" eb="21">
      <t>シチョウソン</t>
    </rPh>
    <rPh sb="21" eb="22">
      <t>ケン</t>
    </rPh>
    <rPh sb="22" eb="24">
      <t>キキン</t>
    </rPh>
    <rPh sb="27" eb="29">
      <t>ジギョウ</t>
    </rPh>
    <rPh sb="30" eb="32">
      <t>ケイカク</t>
    </rPh>
    <rPh sb="33" eb="35">
      <t>ジッシ</t>
    </rPh>
    <rPh sb="36" eb="38">
      <t>カンゴ</t>
    </rPh>
    <rPh sb="38" eb="40">
      <t>ガッコウ</t>
    </rPh>
    <rPh sb="41" eb="43">
      <t>キョウイク</t>
    </rPh>
    <rPh sb="43" eb="45">
      <t>ケンシュウ</t>
    </rPh>
    <rPh sb="46" eb="47">
      <t>ゼイ</t>
    </rPh>
    <rPh sb="48" eb="50">
      <t>タイノウ</t>
    </rPh>
    <rPh sb="50" eb="52">
      <t>ショブン</t>
    </rPh>
    <phoneticPr fontId="1"/>
  </si>
  <si>
    <t>南十勝複合事務組合</t>
    <rPh sb="0" eb="1">
      <t>ミナミ</t>
    </rPh>
    <rPh sb="1" eb="3">
      <t>トカチ</t>
    </rPh>
    <rPh sb="3" eb="5">
      <t>フクゴウ</t>
    </rPh>
    <rPh sb="5" eb="7">
      <t>ジム</t>
    </rPh>
    <rPh sb="7" eb="9">
      <t>クミアイ</t>
    </rPh>
    <phoneticPr fontId="1"/>
  </si>
  <si>
    <t>３町</t>
    <rPh sb="1" eb="2">
      <t>チョウ</t>
    </rPh>
    <phoneticPr fontId="1"/>
  </si>
  <si>
    <t>ごみ処理、し尿処理場跡地の管理、火葬場の設置・管理運営、小動物焼却施設の設置・管理運営</t>
    <rPh sb="2" eb="4">
      <t>ショリ</t>
    </rPh>
    <rPh sb="5" eb="7">
      <t>シニョウ</t>
    </rPh>
    <rPh sb="7" eb="10">
      <t>ショリジョウ</t>
    </rPh>
    <rPh sb="10" eb="12">
      <t>アトチ</t>
    </rPh>
    <rPh sb="13" eb="15">
      <t>カンリ</t>
    </rPh>
    <rPh sb="16" eb="19">
      <t>カソウジョウ</t>
    </rPh>
    <rPh sb="20" eb="22">
      <t>セッチ</t>
    </rPh>
    <rPh sb="23" eb="25">
      <t>カンリ</t>
    </rPh>
    <rPh sb="25" eb="27">
      <t>ウンエイ</t>
    </rPh>
    <rPh sb="28" eb="31">
      <t>ショウドウブツ</t>
    </rPh>
    <rPh sb="31" eb="33">
      <t>ショウキャク</t>
    </rPh>
    <rPh sb="33" eb="35">
      <t>シセツ</t>
    </rPh>
    <rPh sb="36" eb="38">
      <t>セッチ</t>
    </rPh>
    <rPh sb="39" eb="41">
      <t>カンリ</t>
    </rPh>
    <rPh sb="41" eb="43">
      <t>ウンエイ</t>
    </rPh>
    <phoneticPr fontId="1"/>
  </si>
  <si>
    <t>空知教育センター組合</t>
    <phoneticPr fontId="1"/>
  </si>
  <si>
    <t>１０市１４町</t>
    <rPh sb="2" eb="3">
      <t>シ</t>
    </rPh>
    <rPh sb="5" eb="6">
      <t>マチ</t>
    </rPh>
    <phoneticPr fontId="1"/>
  </si>
  <si>
    <t>教職員の研修、研究事業、空知教育センターの設置及び運営管理</t>
    <rPh sb="0" eb="3">
      <t>キョウショクイン</t>
    </rPh>
    <rPh sb="4" eb="6">
      <t>ケンシュウ</t>
    </rPh>
    <rPh sb="7" eb="9">
      <t>ケンキュウ</t>
    </rPh>
    <rPh sb="9" eb="11">
      <t>ジギョウ</t>
    </rPh>
    <rPh sb="12" eb="14">
      <t>ソラチ</t>
    </rPh>
    <rPh sb="14" eb="16">
      <t>キョウイク</t>
    </rPh>
    <rPh sb="21" eb="23">
      <t>セッチ</t>
    </rPh>
    <rPh sb="23" eb="24">
      <t>オヨ</t>
    </rPh>
    <rPh sb="25" eb="27">
      <t>ウンエイ</t>
    </rPh>
    <rPh sb="27" eb="29">
      <t>カンリ</t>
    </rPh>
    <phoneticPr fontId="1"/>
  </si>
  <si>
    <t>中空知衛生施設組合</t>
    <phoneticPr fontId="1"/>
  </si>
  <si>
    <t>３市２町</t>
    <rPh sb="1" eb="2">
      <t>シ</t>
    </rPh>
    <rPh sb="3" eb="4">
      <t>マチ</t>
    </rPh>
    <phoneticPr fontId="1"/>
  </si>
  <si>
    <t>ごみ処理、リサイクル施設、火葬場</t>
    <rPh sb="2" eb="4">
      <t>ショリ</t>
    </rPh>
    <rPh sb="10" eb="12">
      <t>シセツ</t>
    </rPh>
    <rPh sb="13" eb="16">
      <t>カソウバ</t>
    </rPh>
    <phoneticPr fontId="1"/>
  </si>
  <si>
    <t>石狩川流域下水道組合</t>
    <phoneticPr fontId="1"/>
  </si>
  <si>
    <t>６市６町</t>
    <rPh sb="1" eb="2">
      <t>シ</t>
    </rPh>
    <rPh sb="3" eb="4">
      <t>マチ</t>
    </rPh>
    <phoneticPr fontId="1"/>
  </si>
  <si>
    <t>下水道、し尿処理</t>
    <rPh sb="0" eb="3">
      <t>ゲスイドウ</t>
    </rPh>
    <rPh sb="5" eb="6">
      <t>ニョウ</t>
    </rPh>
    <rPh sb="6" eb="8">
      <t>ショリ</t>
    </rPh>
    <phoneticPr fontId="1"/>
  </si>
  <si>
    <t>留萌南部衛生組合</t>
    <rPh sb="0" eb="2">
      <t>ルモイ</t>
    </rPh>
    <rPh sb="2" eb="3">
      <t>ナン</t>
    </rPh>
    <rPh sb="3" eb="4">
      <t>ブ</t>
    </rPh>
    <rPh sb="4" eb="6">
      <t>エイセイ</t>
    </rPh>
    <rPh sb="6" eb="8">
      <t>クミアイ</t>
    </rPh>
    <phoneticPr fontId="1"/>
  </si>
  <si>
    <t>１市２町</t>
    <rPh sb="1" eb="2">
      <t>シ</t>
    </rPh>
    <rPh sb="3" eb="4">
      <t>チョウ</t>
    </rPh>
    <phoneticPr fontId="1"/>
  </si>
  <si>
    <t>し尿処理、火葬場、一般廃棄物処理施設</t>
    <rPh sb="0" eb="2">
      <t>シニョウ</t>
    </rPh>
    <rPh sb="2" eb="4">
      <t>ショリ</t>
    </rPh>
    <rPh sb="5" eb="8">
      <t>カソウバ</t>
    </rPh>
    <rPh sb="9" eb="11">
      <t>イッパン</t>
    </rPh>
    <rPh sb="11" eb="14">
      <t>ハイキブツ</t>
    </rPh>
    <rPh sb="14" eb="16">
      <t>ショリ</t>
    </rPh>
    <rPh sb="16" eb="18">
      <t>シセツ</t>
    </rPh>
    <phoneticPr fontId="1"/>
  </si>
  <si>
    <t>根室北部衛生組合</t>
    <phoneticPr fontId="1"/>
  </si>
  <si>
    <t>青森県</t>
    <rPh sb="0" eb="3">
      <t>アオモリケン</t>
    </rPh>
    <phoneticPr fontId="11"/>
  </si>
  <si>
    <t>上北地方教育・福祉事務組合</t>
  </si>
  <si>
    <t>２市６町１村　</t>
  </si>
  <si>
    <t>異</t>
  </si>
  <si>
    <t>×</t>
  </si>
  <si>
    <t>○</t>
  </si>
  <si>
    <t>長</t>
  </si>
  <si>
    <t>障害児入所施設、障害福祉サービス事業所及び障害者支援施設、青年の家、視聴覚ライブラリー、障害者総合支援法に係る審査会運営、介護認定審査会運営</t>
  </si>
  <si>
    <t>八戸地域広域市町村圏事務組合</t>
  </si>
  <si>
    <t>１市６町１村　</t>
  </si>
  <si>
    <t>消防、救急、ごみ処理、し尿処理、リサイクルプラザ運営、介護認定審査会運営</t>
  </si>
  <si>
    <t>下北地域広域行政事務組合</t>
  </si>
  <si>
    <t>１市３町４村　</t>
  </si>
  <si>
    <t>障害児施設、消防、救急、し尿処理</t>
  </si>
  <si>
    <t>十和田地域広域事務組合</t>
  </si>
  <si>
    <t>１市３町１村　</t>
  </si>
  <si>
    <t>消防、救急、学校給食、ごみ処理、火葬場</t>
  </si>
  <si>
    <t>青森地域広域事務組合</t>
  </si>
  <si>
    <t>広域市町村圏計画、観光ＰＲ、観光地整備、ごみ処理、し尿処理、火葬場、介護認定審査会運営</t>
  </si>
  <si>
    <t>津軽広域水道企業団</t>
  </si>
  <si>
    <t>６市３町１村　</t>
  </si>
  <si>
    <t>水道用水供給、水道事業</t>
  </si>
  <si>
    <t>北部上北広域事務組合</t>
  </si>
  <si>
    <t>２町１村　</t>
  </si>
  <si>
    <t>同</t>
  </si>
  <si>
    <t>病院、消防、救急、ごみ処理、火葬場</t>
  </si>
  <si>
    <t>青森県市町村総合事務組合</t>
  </si>
  <si>
    <t>９市２２町８村
２１一部事務組合
３広域連合</t>
  </si>
  <si>
    <t>消防災害補償、公務災害、税の滞納処分、会館の管理運営</t>
  </si>
  <si>
    <t>北上地区広域行政組合</t>
  </si>
  <si>
    <t>２市１町</t>
  </si>
  <si>
    <t>し尿処理、火葬場</t>
  </si>
  <si>
    <t>岩手県市町村総合事務組合</t>
  </si>
  <si>
    <t>１４市１５町４村
２３一部事務組合
３広域連合</t>
    <phoneticPr fontId="45"/>
  </si>
  <si>
    <t>消防災害補償、消防団員退職報償金・賞じゅつ金、退職手当、公務災害、交通災害共済</t>
  </si>
  <si>
    <t>盛岡北部行政事務組合</t>
  </si>
  <si>
    <t>２市２町</t>
  </si>
  <si>
    <t>し尿処理、介護保険</t>
  </si>
  <si>
    <t>仙南地域広域行政事務組合</t>
  </si>
  <si>
    <t>２市７町　　</t>
  </si>
  <si>
    <t>消防（消防団を除く。）、救急、視聴覚センター、ごみ処理、粗大ごみ処理、し尿処理、火葬場、文化交流広場、広域活性化プロジェクト施設、介護認定審査会、ＬＰガス、火薬類、滞納整理、障害者自立支援審査会</t>
  </si>
  <si>
    <t>黒川地域行政事務組合</t>
  </si>
  <si>
    <t>１市２町１村　</t>
  </si>
  <si>
    <t>地域振興整備計画、消防（消防団を除く。）、救急、視聴覚センター、病院、ごみ処理、し尿処理、火葬場、老人ホーム入所判定委員会、訪問看護ステーション、介護認定審査会、ＬＰガス、火薬類、障害支援区分認定審査会</t>
  </si>
  <si>
    <t>石巻地区広域行政事務組合</t>
  </si>
  <si>
    <t>２市１町　　</t>
  </si>
  <si>
    <t>し尿処理、ごみ処理、老人福祉施設、消防（消防団を除く。）、救急、地方拠点都市地域整備基本計画、介護認定審査会、ＬＰガス、火薬類</t>
  </si>
  <si>
    <t>亘理地区行政事務組合</t>
  </si>
  <si>
    <t>１市２町</t>
  </si>
  <si>
    <t>消防事務（消防団及び消防水利に関する事務並びに消防作業及び救急業務の協力者の災害補償事務を除く。）、液化石油ガス、火薬類取締法に基づく事務、火葬場の設置、管理・運営（岩沼市に係る事務を除く。）</t>
    <phoneticPr fontId="45"/>
  </si>
  <si>
    <t>みやぎ県南中核病院企業団</t>
  </si>
  <si>
    <t>１市３町　　</t>
  </si>
  <si>
    <t>病院、診療所</t>
  </si>
  <si>
    <t>能代山本広域市町村圏組合</t>
  </si>
  <si>
    <t>１市３町　</t>
  </si>
  <si>
    <t>消防、救急、老人福祉、社会教育、救急医療対策、ごみ処理、し尿処理、体育施設、職員研修、介護保険等</t>
  </si>
  <si>
    <t>秋田県市町村総合事務組合</t>
  </si>
  <si>
    <t>13市９町３村
14一部事務組合
1広域連合</t>
  </si>
  <si>
    <t>退職手当支給事務、市町村議会議員・消防団員等公務災害補償事務、交通災害等共済事務</t>
  </si>
  <si>
    <t>山形県</t>
    <rPh sb="0" eb="3">
      <t>ヤマガタケン</t>
    </rPh>
    <phoneticPr fontId="45"/>
  </si>
  <si>
    <t>最上広域市町村圏事務組合</t>
    <rPh sb="0" eb="2">
      <t>モガミ</t>
    </rPh>
    <rPh sb="2" eb="4">
      <t>コウイキ</t>
    </rPh>
    <rPh sb="4" eb="7">
      <t>シチョウソン</t>
    </rPh>
    <rPh sb="7" eb="8">
      <t>ケン</t>
    </rPh>
    <rPh sb="8" eb="10">
      <t>ジム</t>
    </rPh>
    <rPh sb="10" eb="12">
      <t>クミアイ</t>
    </rPh>
    <phoneticPr fontId="1"/>
  </si>
  <si>
    <t>１市４町３村　</t>
    <phoneticPr fontId="1"/>
  </si>
  <si>
    <t>地域開発計画、広域医療システム、ごみ処理、し尿処理、へい獣処理、社会教育、消防、救急、総合開発センター、広域交流拠点施設、広域駐車場</t>
    <rPh sb="0" eb="2">
      <t>チイキ</t>
    </rPh>
    <rPh sb="2" eb="4">
      <t>カイハツ</t>
    </rPh>
    <rPh sb="4" eb="6">
      <t>ケイカク</t>
    </rPh>
    <rPh sb="7" eb="9">
      <t>コウイキ</t>
    </rPh>
    <rPh sb="9" eb="11">
      <t>イリョウ</t>
    </rPh>
    <rPh sb="18" eb="20">
      <t>ショリ</t>
    </rPh>
    <rPh sb="21" eb="23">
      <t>シニョウ</t>
    </rPh>
    <rPh sb="23" eb="25">
      <t>ショリ</t>
    </rPh>
    <rPh sb="28" eb="29">
      <t>ジュウ</t>
    </rPh>
    <rPh sb="29" eb="31">
      <t>ショリ</t>
    </rPh>
    <rPh sb="32" eb="34">
      <t>シャカイ</t>
    </rPh>
    <rPh sb="34" eb="36">
      <t>キョウイク</t>
    </rPh>
    <rPh sb="37" eb="39">
      <t>ショウボウ</t>
    </rPh>
    <rPh sb="40" eb="42">
      <t>キュウキュウ</t>
    </rPh>
    <rPh sb="43" eb="45">
      <t>ソウゴウ</t>
    </rPh>
    <rPh sb="45" eb="47">
      <t>カイハツ</t>
    </rPh>
    <rPh sb="52" eb="54">
      <t>コウイキ</t>
    </rPh>
    <rPh sb="54" eb="56">
      <t>コウリュウ</t>
    </rPh>
    <rPh sb="56" eb="58">
      <t>キョテン</t>
    </rPh>
    <rPh sb="58" eb="60">
      <t>シセツ</t>
    </rPh>
    <rPh sb="61" eb="63">
      <t>コウイキ</t>
    </rPh>
    <rPh sb="63" eb="66">
      <t>チュウシャジョウ</t>
    </rPh>
    <phoneticPr fontId="1"/>
  </si>
  <si>
    <t>置賜広域行政事務組合</t>
    <rPh sb="0" eb="1">
      <t>オ</t>
    </rPh>
    <rPh sb="1" eb="2">
      <t>タマ</t>
    </rPh>
    <rPh sb="2" eb="4">
      <t>コウイキ</t>
    </rPh>
    <rPh sb="4" eb="6">
      <t>ギョウセイ</t>
    </rPh>
    <rPh sb="6" eb="8">
      <t>ジム</t>
    </rPh>
    <rPh sb="8" eb="10">
      <t>クミアイ</t>
    </rPh>
    <phoneticPr fontId="1"/>
  </si>
  <si>
    <t>３市５町　　</t>
    <phoneticPr fontId="1"/>
  </si>
  <si>
    <t>地域開発計画、消防、救急、老人福祉、ごみ処理、し尿処理、計算事務、広域交流拠点施設、し尿の収集運搬</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0">
      <t>ケイサン</t>
    </rPh>
    <rPh sb="30" eb="32">
      <t>ジム</t>
    </rPh>
    <rPh sb="42" eb="44">
      <t>シニョウ</t>
    </rPh>
    <rPh sb="45" eb="47">
      <t>シュウシュウ</t>
    </rPh>
    <rPh sb="47" eb="49">
      <t>ウンパン</t>
    </rPh>
    <phoneticPr fontId="1"/>
  </si>
  <si>
    <t>西村山広域行政事務組合</t>
    <rPh sb="0" eb="3">
      <t>ニシムラヤマ</t>
    </rPh>
    <rPh sb="3" eb="5">
      <t>コウイキ</t>
    </rPh>
    <rPh sb="5" eb="7">
      <t>ギョウセイ</t>
    </rPh>
    <rPh sb="7" eb="9">
      <t>ジム</t>
    </rPh>
    <rPh sb="9" eb="11">
      <t>クミアイ</t>
    </rPh>
    <phoneticPr fontId="1"/>
  </si>
  <si>
    <t>１市４町　　</t>
    <phoneticPr fontId="1"/>
  </si>
  <si>
    <t>地域開発計画、消防、救急、老人福祉、ごみ処理、し尿処理、火葬場、交通災害共済</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1">
      <t>カソウバ</t>
    </rPh>
    <rPh sb="32" eb="34">
      <t>コウツウ</t>
    </rPh>
    <rPh sb="34" eb="36">
      <t>サイガイ</t>
    </rPh>
    <rPh sb="36" eb="38">
      <t>キョウサイ</t>
    </rPh>
    <phoneticPr fontId="1"/>
  </si>
  <si>
    <t>庄内広域行政組合</t>
    <rPh sb="0" eb="2">
      <t>ショウナイ</t>
    </rPh>
    <rPh sb="2" eb="4">
      <t>コウイキ</t>
    </rPh>
    <rPh sb="4" eb="6">
      <t>ギョウセイ</t>
    </rPh>
    <rPh sb="6" eb="8">
      <t>クミアイ</t>
    </rPh>
    <phoneticPr fontId="1"/>
  </si>
  <si>
    <t>２市３町</t>
    <phoneticPr fontId="1"/>
  </si>
  <si>
    <t>地域開発計画、職員研修、地方卸売市場、と畜場</t>
    <rPh sb="0" eb="2">
      <t>チイキ</t>
    </rPh>
    <rPh sb="2" eb="4">
      <t>カイハツ</t>
    </rPh>
    <rPh sb="4" eb="6">
      <t>ケイカク</t>
    </rPh>
    <rPh sb="7" eb="9">
      <t>ショクイン</t>
    </rPh>
    <rPh sb="9" eb="11">
      <t>ケンシュウ</t>
    </rPh>
    <phoneticPr fontId="1"/>
  </si>
  <si>
    <t>福島県</t>
    <rPh sb="0" eb="3">
      <t>フクシマケン</t>
    </rPh>
    <phoneticPr fontId="11"/>
  </si>
  <si>
    <t>福島県市町村総合事務組合</t>
    <rPh sb="0" eb="3">
      <t>フクシマケン</t>
    </rPh>
    <rPh sb="3" eb="6">
      <t>シチョウソン</t>
    </rPh>
    <rPh sb="6" eb="8">
      <t>ソウゴウ</t>
    </rPh>
    <rPh sb="8" eb="10">
      <t>ジム</t>
    </rPh>
    <rPh sb="10" eb="12">
      <t>クミアイ</t>
    </rPh>
    <phoneticPr fontId="1"/>
  </si>
  <si>
    <t>１３市３１町１５村
２７一部事務組合
１広域連合</t>
    <rPh sb="20" eb="22">
      <t>コウイキ</t>
    </rPh>
    <rPh sb="22" eb="24">
      <t>レンゴウ</t>
    </rPh>
    <phoneticPr fontId="1"/>
  </si>
  <si>
    <t>退職手当支給事務、消防団員等公務災害補償事務、消防団員退職報償金支給事務、消防賞じゅつ金支給事務、市町村非常勤職員等公務災害補償事務、自治会館管理事務</t>
    <rPh sb="0" eb="2">
      <t>タイショク</t>
    </rPh>
    <rPh sb="2" eb="4">
      <t>テアテ</t>
    </rPh>
    <rPh sb="4" eb="6">
      <t>シキュウ</t>
    </rPh>
    <rPh sb="6" eb="8">
      <t>ジム</t>
    </rPh>
    <rPh sb="9" eb="11">
      <t>ショウボウ</t>
    </rPh>
    <rPh sb="11" eb="13">
      <t>ダンイン</t>
    </rPh>
    <rPh sb="13" eb="14">
      <t>トウ</t>
    </rPh>
    <rPh sb="14" eb="16">
      <t>コウム</t>
    </rPh>
    <rPh sb="16" eb="18">
      <t>サイガイ</t>
    </rPh>
    <rPh sb="18" eb="20">
      <t>ホショウ</t>
    </rPh>
    <rPh sb="20" eb="22">
      <t>ジム</t>
    </rPh>
    <rPh sb="23" eb="25">
      <t>ショウボウ</t>
    </rPh>
    <rPh sb="25" eb="27">
      <t>ダンイン</t>
    </rPh>
    <rPh sb="27" eb="29">
      <t>タイショク</t>
    </rPh>
    <rPh sb="29" eb="32">
      <t>ホウショウキン</t>
    </rPh>
    <rPh sb="32" eb="34">
      <t>シキュウ</t>
    </rPh>
    <rPh sb="34" eb="36">
      <t>ジム</t>
    </rPh>
    <rPh sb="37" eb="39">
      <t>ショウボウ</t>
    </rPh>
    <rPh sb="39" eb="40">
      <t>ショウ</t>
    </rPh>
    <rPh sb="43" eb="44">
      <t>カネ</t>
    </rPh>
    <rPh sb="44" eb="46">
      <t>シキュウ</t>
    </rPh>
    <rPh sb="46" eb="48">
      <t>ジム</t>
    </rPh>
    <rPh sb="49" eb="52">
      <t>シチョウソン</t>
    </rPh>
    <rPh sb="52" eb="55">
      <t>ヒジョウキン</t>
    </rPh>
    <rPh sb="55" eb="57">
      <t>ショクイン</t>
    </rPh>
    <rPh sb="57" eb="58">
      <t>トウ</t>
    </rPh>
    <rPh sb="58" eb="60">
      <t>コウム</t>
    </rPh>
    <rPh sb="60" eb="62">
      <t>サイガイ</t>
    </rPh>
    <rPh sb="62" eb="64">
      <t>ホショウ</t>
    </rPh>
    <rPh sb="64" eb="66">
      <t>ジム</t>
    </rPh>
    <rPh sb="67" eb="69">
      <t>ジチ</t>
    </rPh>
    <rPh sb="69" eb="71">
      <t>カイカン</t>
    </rPh>
    <rPh sb="71" eb="73">
      <t>カンリ</t>
    </rPh>
    <rPh sb="73" eb="75">
      <t>ジム</t>
    </rPh>
    <phoneticPr fontId="1"/>
  </si>
  <si>
    <t>伊達地方衛生処理組合</t>
    <rPh sb="0" eb="2">
      <t>ダテ</t>
    </rPh>
    <rPh sb="2" eb="4">
      <t>チホウ</t>
    </rPh>
    <rPh sb="4" eb="6">
      <t>エイセイ</t>
    </rPh>
    <rPh sb="6" eb="8">
      <t>ショリ</t>
    </rPh>
    <rPh sb="8" eb="10">
      <t>クミアイ</t>
    </rPh>
    <phoneticPr fontId="1"/>
  </si>
  <si>
    <t>し尿、ごみ処理等</t>
    <rPh sb="0" eb="2">
      <t>シニョウ</t>
    </rPh>
    <rPh sb="5" eb="7">
      <t>ショリ</t>
    </rPh>
    <rPh sb="7" eb="8">
      <t>トウ</t>
    </rPh>
    <phoneticPr fontId="1"/>
  </si>
  <si>
    <t>喜多方地方広域市町村圏組合</t>
    <rPh sb="0" eb="3">
      <t>キタカタ</t>
    </rPh>
    <rPh sb="3" eb="5">
      <t>チホウ</t>
    </rPh>
    <rPh sb="5" eb="7">
      <t>コウイキ</t>
    </rPh>
    <rPh sb="7" eb="10">
      <t>シチョウソン</t>
    </rPh>
    <rPh sb="10" eb="11">
      <t>ケン</t>
    </rPh>
    <rPh sb="11" eb="13">
      <t>クミアイ</t>
    </rPh>
    <phoneticPr fontId="1"/>
  </si>
  <si>
    <t>１市１町１村　</t>
    <phoneticPr fontId="1"/>
  </si>
  <si>
    <t>喜多方地方広域事業計画の策定実施、消防、し尿処理、ごみ処理等</t>
    <rPh sb="0" eb="3">
      <t>キタカタ</t>
    </rPh>
    <rPh sb="3" eb="5">
      <t>チホウ</t>
    </rPh>
    <rPh sb="5" eb="7">
      <t>コウイキ</t>
    </rPh>
    <rPh sb="7" eb="9">
      <t>ジギョウ</t>
    </rPh>
    <rPh sb="9" eb="11">
      <t>ケイカク</t>
    </rPh>
    <rPh sb="12" eb="14">
      <t>サクテイ</t>
    </rPh>
    <rPh sb="14" eb="16">
      <t>ジッシ</t>
    </rPh>
    <rPh sb="17" eb="19">
      <t>ショウボウ</t>
    </rPh>
    <rPh sb="21" eb="22">
      <t>ニョウ</t>
    </rPh>
    <rPh sb="22" eb="24">
      <t>ショリ</t>
    </rPh>
    <rPh sb="27" eb="29">
      <t>ショリ</t>
    </rPh>
    <rPh sb="29" eb="30">
      <t>トウ</t>
    </rPh>
    <phoneticPr fontId="1"/>
  </si>
  <si>
    <t>会津若松地方広域市町村圏整備組合</t>
    <rPh sb="0" eb="4">
      <t>アイヅワカマツ</t>
    </rPh>
    <rPh sb="4" eb="6">
      <t>チホウ</t>
    </rPh>
    <rPh sb="6" eb="8">
      <t>コウイキ</t>
    </rPh>
    <rPh sb="8" eb="11">
      <t>シチョウソン</t>
    </rPh>
    <rPh sb="11" eb="12">
      <t>ケン</t>
    </rPh>
    <rPh sb="12" eb="14">
      <t>セイビ</t>
    </rPh>
    <rPh sb="14" eb="16">
      <t>クミアイ</t>
    </rPh>
    <phoneticPr fontId="1"/>
  </si>
  <si>
    <t>１市７町２村　</t>
    <phoneticPr fontId="1"/>
  </si>
  <si>
    <t>消防、ごみ処理、し尿処理、介護認定審査会、水道用水供給</t>
    <rPh sb="0" eb="2">
      <t>ショウボウ</t>
    </rPh>
    <rPh sb="5" eb="7">
      <t>ショリ</t>
    </rPh>
    <rPh sb="9" eb="10">
      <t>ニョウ</t>
    </rPh>
    <rPh sb="10" eb="12">
      <t>ショリ</t>
    </rPh>
    <rPh sb="13" eb="15">
      <t>カイゴ</t>
    </rPh>
    <rPh sb="15" eb="17">
      <t>ニンテイ</t>
    </rPh>
    <rPh sb="17" eb="20">
      <t>シンサカイ</t>
    </rPh>
    <rPh sb="21" eb="23">
      <t>スイドウ</t>
    </rPh>
    <rPh sb="23" eb="25">
      <t>ヨウスイ</t>
    </rPh>
    <rPh sb="25" eb="27">
      <t>キョウキュウ</t>
    </rPh>
    <phoneticPr fontId="1"/>
  </si>
  <si>
    <t>双葉地方広域市町村圏組合</t>
    <rPh sb="0" eb="2">
      <t>フタバ</t>
    </rPh>
    <rPh sb="2" eb="4">
      <t>チホウ</t>
    </rPh>
    <rPh sb="4" eb="6">
      <t>コウイキ</t>
    </rPh>
    <rPh sb="6" eb="9">
      <t>シチョウソン</t>
    </rPh>
    <rPh sb="9" eb="10">
      <t>ケン</t>
    </rPh>
    <rPh sb="10" eb="12">
      <t>クミアイ</t>
    </rPh>
    <phoneticPr fontId="1"/>
  </si>
  <si>
    <t>６町２村</t>
    <rPh sb="1" eb="2">
      <t>チョウ</t>
    </rPh>
    <rPh sb="3" eb="4">
      <t>ソン</t>
    </rPh>
    <phoneticPr fontId="1"/>
  </si>
  <si>
    <t>消防、職員研修、ごみ処理、し尿処理、共同汚泥焼却施設の設置・管理、斎場施設の設置・管理運営等、地域自立支援協議会の設置・運営等、診療所の設置・管理、准看護学院の設置・管理、産業廃棄物最終処分場の設置・管理、地域振興事業、救急医療対策事業補助金交付、介護認定審査会及び障害支援区分認定審査会の設置・運営</t>
    <rPh sb="0" eb="2">
      <t>ショウボウ</t>
    </rPh>
    <rPh sb="3" eb="5">
      <t>ショクイン</t>
    </rPh>
    <rPh sb="5" eb="7">
      <t>ケンシュウ</t>
    </rPh>
    <rPh sb="10" eb="12">
      <t>ショリ</t>
    </rPh>
    <rPh sb="14" eb="15">
      <t>ニョウ</t>
    </rPh>
    <rPh sb="15" eb="17">
      <t>ショリ</t>
    </rPh>
    <rPh sb="18" eb="20">
      <t>キョウドウ</t>
    </rPh>
    <rPh sb="20" eb="22">
      <t>オデイ</t>
    </rPh>
    <rPh sb="22" eb="24">
      <t>ショウキャク</t>
    </rPh>
    <rPh sb="24" eb="26">
      <t>シセツ</t>
    </rPh>
    <rPh sb="27" eb="29">
      <t>セッチ</t>
    </rPh>
    <rPh sb="30" eb="32">
      <t>カンリ</t>
    </rPh>
    <rPh sb="33" eb="35">
      <t>サイジョウ</t>
    </rPh>
    <rPh sb="35" eb="37">
      <t>シセツ</t>
    </rPh>
    <rPh sb="38" eb="40">
      <t>セッチ</t>
    </rPh>
    <rPh sb="41" eb="43">
      <t>カンリ</t>
    </rPh>
    <rPh sb="43" eb="45">
      <t>ウンエイ</t>
    </rPh>
    <rPh sb="45" eb="46">
      <t>トウ</t>
    </rPh>
    <rPh sb="62" eb="63">
      <t>トウ</t>
    </rPh>
    <rPh sb="64" eb="67">
      <t>シンリョウジョ</t>
    </rPh>
    <rPh sb="68" eb="70">
      <t>セッチ</t>
    </rPh>
    <rPh sb="71" eb="73">
      <t>カンリ</t>
    </rPh>
    <rPh sb="74" eb="77">
      <t>ジュンカンゴ</t>
    </rPh>
    <rPh sb="77" eb="79">
      <t>ガクイン</t>
    </rPh>
    <rPh sb="80" eb="82">
      <t>セッチ</t>
    </rPh>
    <rPh sb="83" eb="85">
      <t>カンリ</t>
    </rPh>
    <rPh sb="86" eb="88">
      <t>サンギョウ</t>
    </rPh>
    <rPh sb="88" eb="91">
      <t>ハイキブツ</t>
    </rPh>
    <rPh sb="91" eb="93">
      <t>サイシュウ</t>
    </rPh>
    <rPh sb="93" eb="96">
      <t>ショブンジョウ</t>
    </rPh>
    <rPh sb="97" eb="99">
      <t>セッチ</t>
    </rPh>
    <rPh sb="100" eb="102">
      <t>カンリ</t>
    </rPh>
    <rPh sb="103" eb="105">
      <t>チイキ</t>
    </rPh>
    <rPh sb="105" eb="107">
      <t>シンコウ</t>
    </rPh>
    <rPh sb="107" eb="109">
      <t>ジギョウ</t>
    </rPh>
    <rPh sb="110" eb="112">
      <t>キュウキュウ</t>
    </rPh>
    <rPh sb="112" eb="114">
      <t>イリョウ</t>
    </rPh>
    <rPh sb="114" eb="116">
      <t>タイサク</t>
    </rPh>
    <rPh sb="116" eb="118">
      <t>ジギョウ</t>
    </rPh>
    <rPh sb="118" eb="121">
      <t>ホジョキン</t>
    </rPh>
    <rPh sb="121" eb="123">
      <t>コウフ</t>
    </rPh>
    <rPh sb="124" eb="126">
      <t>カイゴ</t>
    </rPh>
    <rPh sb="126" eb="128">
      <t>ニンテイ</t>
    </rPh>
    <rPh sb="128" eb="131">
      <t>シンサカイ</t>
    </rPh>
    <rPh sb="131" eb="132">
      <t>オヨ</t>
    </rPh>
    <rPh sb="133" eb="135">
      <t>ショウガイ</t>
    </rPh>
    <rPh sb="135" eb="137">
      <t>シエン</t>
    </rPh>
    <rPh sb="137" eb="139">
      <t>クブン</t>
    </rPh>
    <rPh sb="139" eb="141">
      <t>ニンテイ</t>
    </rPh>
    <rPh sb="141" eb="144">
      <t>シンサカイ</t>
    </rPh>
    <rPh sb="145" eb="147">
      <t>セッチ</t>
    </rPh>
    <rPh sb="148" eb="150">
      <t>ウンエイ</t>
    </rPh>
    <phoneticPr fontId="1"/>
  </si>
  <si>
    <t>田村広域行政組合</t>
    <rPh sb="0" eb="2">
      <t>タムラ</t>
    </rPh>
    <rPh sb="2" eb="4">
      <t>コウイキ</t>
    </rPh>
    <rPh sb="4" eb="6">
      <t>ギョウセイ</t>
    </rPh>
    <rPh sb="6" eb="8">
      <t>クミアイ</t>
    </rPh>
    <phoneticPr fontId="1"/>
  </si>
  <si>
    <t>長</t>
    <rPh sb="0" eb="1">
      <t>オサ</t>
    </rPh>
    <phoneticPr fontId="1"/>
  </si>
  <si>
    <t>し尿処理、ごみ処理、情報センターの設置運営</t>
    <rPh sb="1" eb="2">
      <t>ニョウ</t>
    </rPh>
    <rPh sb="2" eb="4">
      <t>ショリ</t>
    </rPh>
    <rPh sb="10" eb="12">
      <t>ジョウホウ</t>
    </rPh>
    <rPh sb="17" eb="19">
      <t>セッチ</t>
    </rPh>
    <rPh sb="19" eb="21">
      <t>ウンエイ</t>
    </rPh>
    <phoneticPr fontId="1"/>
  </si>
  <si>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1"/>
  </si>
  <si>
    <t>１市４町４村</t>
    <rPh sb="1" eb="2">
      <t>シ</t>
    </rPh>
    <rPh sb="3" eb="4">
      <t>チョウ</t>
    </rPh>
    <rPh sb="5" eb="6">
      <t>ソン</t>
    </rPh>
    <phoneticPr fontId="1"/>
  </si>
  <si>
    <t>広域連携の調整、消防、救急医療運営費補助事業、介護認定審査会の設置・運営、障害者総合支援法に基づく介護給付費等の支給に関する審査会の設置・運営、情報通信ネットワークの整備・管理及び情報センターの設置・運営、廃棄物処理施設の設置・運営、水道用水供給施設の設置・経営、税の滞納処分</t>
    <rPh sb="0" eb="2">
      <t>コウイキ</t>
    </rPh>
    <rPh sb="2" eb="4">
      <t>レンケイ</t>
    </rPh>
    <rPh sb="5" eb="7">
      <t>チョウセイ</t>
    </rPh>
    <rPh sb="103" eb="106">
      <t>ハイキブツ</t>
    </rPh>
    <rPh sb="106" eb="108">
      <t>ショリ</t>
    </rPh>
    <rPh sb="108" eb="110">
      <t>シセツ</t>
    </rPh>
    <rPh sb="111" eb="113">
      <t>セッチ</t>
    </rPh>
    <rPh sb="114" eb="116">
      <t>ウンエイ</t>
    </rPh>
    <rPh sb="117" eb="119">
      <t>スイドウ</t>
    </rPh>
    <rPh sb="119" eb="121">
      <t>ヨウスイ</t>
    </rPh>
    <rPh sb="121" eb="123">
      <t>キョウキュウ</t>
    </rPh>
    <rPh sb="123" eb="125">
      <t>シセツ</t>
    </rPh>
    <rPh sb="126" eb="128">
      <t>セッチ</t>
    </rPh>
    <rPh sb="129" eb="131">
      <t>ケイエイ</t>
    </rPh>
    <rPh sb="132" eb="133">
      <t>ゼイ</t>
    </rPh>
    <rPh sb="134" eb="136">
      <t>タイノウ</t>
    </rPh>
    <rPh sb="136" eb="138">
      <t>ショブン</t>
    </rPh>
    <phoneticPr fontId="1"/>
  </si>
  <si>
    <t>茨城西南地方広域市町村圏事務組合</t>
  </si>
  <si>
    <t>４市３町</t>
  </si>
  <si>
    <t>農業用水、老人福祉施設、消防、救急，救急・土日医療</t>
  </si>
  <si>
    <t>筑西広域市町村圏事務組合</t>
  </si>
  <si>
    <t>３市</t>
  </si>
  <si>
    <t>消防、小児救急医療、病院群輪番制、火葬場、遊湯館、総合公園、し尿処理(結城市・筑西市)、ごみ処理</t>
  </si>
  <si>
    <t>常総地方広域市町村圏事務組合</t>
  </si>
  <si>
    <t>４市</t>
  </si>
  <si>
    <t>運動公園、ごみ処理、消防、職員研修、防災センター、障害者支援施設、地域交流センター</t>
  </si>
  <si>
    <t>鹿行広域事務組合</t>
  </si>
  <si>
    <t>５市</t>
  </si>
  <si>
    <t>養護老人ホーム、消防、火葬場、救急、介護認定審査会事務、障害者介護給付費等審査会事務、訪問介護事業、職員研修</t>
  </si>
  <si>
    <t>稲敷地方広域市町村圏事務組合</t>
  </si>
  <si>
    <t>３市３町１村</t>
  </si>
  <si>
    <t>消防、水防、職員共同研修</t>
  </si>
  <si>
    <t>茨城県市町村総合事務組合</t>
  </si>
  <si>
    <t>３２市１０町２村</t>
  </si>
  <si>
    <t>退職手当、消防賞じゅつ金、交通共済、消防災害補償、非常勤公務災害補償、会館の維持・管理</t>
  </si>
  <si>
    <t>下妻地方広域事務組合</t>
  </si>
  <si>
    <t>３市１町</t>
  </si>
  <si>
    <t>下水道終末処理施設等の周辺環境整備、し尿処理、ごみ処理、火葬場，社会教育</t>
  </si>
  <si>
    <t>霞台厚生施設組合</t>
  </si>
  <si>
    <t>ごみ処理広域化計画の策定及び調整、一般廃棄物処理施設の建設及び当該建設に附帯する事務、ごみ処理、地域還元施設の設置及び管理運営</t>
  </si>
  <si>
    <t>大洗、鉾田、水戸環境組合</t>
  </si>
  <si>
    <t>し尿処理施設、ごみ処理施設及び最終処分場の設置及び管理に関する事務
廃掃法6条の２（ごみの収集及び運搬に関する事務を除く。）、7条、18条、19条、19条の3及び19条の４に関する事務
浄化槽法35条から38条まで、41条及び48条第4項に関する事務</t>
  </si>
  <si>
    <t>小山広域保健衛生組合</t>
  </si>
  <si>
    <t>２市２町　　</t>
  </si>
  <si>
    <t>ごみ処理、し尿処理、火葬場、感染予防、救急・土日医療</t>
  </si>
  <si>
    <t>那須地区広域行政事務組合</t>
  </si>
  <si>
    <t>２市１町　</t>
  </si>
  <si>
    <t>し尿処理、職員研修、研修センター、救急・土日医療、ごみ処理、リサイクル施設、共同ごみ処理施設建設（その他）、一般廃棄物最終処分場</t>
  </si>
  <si>
    <t>栃木県市町村総合事務組合</t>
  </si>
  <si>
    <t>１４市１１町
１３一部事務組合
１広域連合</t>
  </si>
  <si>
    <t>消防災害補償、消防団員退職金、退職手当、公務災害、会館の維持管理、消防救急無線設備の整備及び管理</t>
  </si>
  <si>
    <t>利根沼田広域市町村圏振興整備組合</t>
  </si>
  <si>
    <t>１市１町３村　</t>
  </si>
  <si>
    <t>ふるさと市町村圏計画、巡回診療、交通センター、養護老人ホーム設置・管理、文化会館、消防、救急医療、観光センター、視聴覚ライブラリー、火葬場・斎場、看護師修学資金、介護認定審査会、障害程度区分認定審査会</t>
  </si>
  <si>
    <t>吾妻広域町村圏振興整備組合</t>
  </si>
  <si>
    <t>４町２村</t>
  </si>
  <si>
    <t>ふるさと市町村圏計画、広域町村圏計画、消防、視聴覚ライブラリー、病院、火葬場、救急医療対策、山林維持・管理、養護老人ホーム、介護認定審査会、障害程度区分認定審査会、消費生活センター、行政不服審査法</t>
  </si>
  <si>
    <t>多野藤岡広域市町村圏振興整備組合</t>
  </si>
  <si>
    <t>２市１町１村　</t>
  </si>
  <si>
    <t>消防、一般廃棄物最終処分場、臨海学校、広域観光、代替バス、し尿処理、公園</t>
  </si>
  <si>
    <t>群馬県市町村総合事務組合</t>
  </si>
  <si>
    <t>１２市１５町８村
２４一部事務組合
１広域連合</t>
  </si>
  <si>
    <t>退職手当、消防賞じゅつ金、非常勤消防団員損害補償・退職報償金、災害弔慰金、公務災害補償</t>
  </si>
  <si>
    <t>富岡甘楽広域市町村圏振興整備組合</t>
  </si>
  <si>
    <t>○</t>
    <phoneticPr fontId="29"/>
  </si>
  <si>
    <t>消防、救急医療対策、看護師養成所、し尿処理</t>
  </si>
  <si>
    <t>利根沼田学校組合</t>
  </si>
  <si>
    <t>１市１町３村</t>
  </si>
  <si>
    <t>長及び指名者</t>
  </si>
  <si>
    <t>商業高等学校</t>
  </si>
  <si>
    <t>館林衛生施設組合</t>
  </si>
  <si>
    <t>１市３町</t>
  </si>
  <si>
    <t>し尿収集・運搬処理、ごみ処理施設（最終処分場を含む）の設置・管理運営</t>
  </si>
  <si>
    <t>比企広域市町村圏組合</t>
  </si>
  <si>
    <t>介護認定審査会、障害支援区分審査会、火葬、霊きゅう自動車の設置及び管理運営、消防、救急、火薬類取締りに関する事務等</t>
  </si>
  <si>
    <t>埼玉県市町村総合事務組合</t>
  </si>
  <si>
    <t>３６市２２町１村
３６一部事務組合</t>
  </si>
  <si>
    <t>退職手当、消防災害補償、交通災害共済</t>
  </si>
  <si>
    <t>千葉県市町村総合事務組合</t>
  </si>
  <si>
    <t>３７市１６町１村
３７一部事務組合
１広域連合</t>
  </si>
  <si>
    <t>常勤の職員に対する退職手当の支給、住民の交通災害共済事業、議会の議員その他非常勤の職員の公務上の災害及び通勤による災害に対する補償、非常勤の学校医、学校歯科医及び学校薬剤師の公務上の災害に対する補償、非常勤消防団員、消防作業従事者、救急業務協力者、非常勤水防団長、非常勤水防団員、水防従事者及び応急措置業務従事者の公務上の災害に対する補償、非常勤消防団員に対する退職報償金の支給、消防吏員及び消防団員に対する賞じゆつ金の授与、非常勤消防団員及び消防作業従事者の公務上の災害に対する見舞金の支給、住民の予防接種事故に対する救済措置、住民の自然災害に対する災害弔慰金の支給、災害障害見舞金の支給及び災害援護資金の貸付け、公平委員会に関する事務、公有地の拡大の推進に関する法律に基づく土地開発公社に関する事務、職員の共同研修機関の設置及び運営、職員採用試験の合同実施、消防救急無線設備(移動局無線設備及びこれと同等の設備構成となる無線設備を除く。)の整備及び管理、軽自動車税の賦課徴収に関する申告書(市町村へ直接提出されるものを除く。)の受付</t>
  </si>
  <si>
    <t>柏・白井・鎌ケ谷環境衛生組合</t>
  </si>
  <si>
    <t>し尿処理、ごみ処理、余熱利用施設の設置・管理運営</t>
  </si>
  <si>
    <t>安房郡市広域市町村圏事務組合</t>
  </si>
  <si>
    <t>粗大ごみ処理、火葬場、消防、職員研修、職員採用試験、夜間急病診療事業、在宅当番医制事業、病院群輪番制方式による二次救急医療機関運営事業、安房地域医療センター救急センター建設事業等補助事業</t>
  </si>
  <si>
    <t>長生郡市広域市町村圏組合</t>
  </si>
  <si>
    <t>１市５町１村　</t>
  </si>
  <si>
    <t>広域市町村圏計画の策定、ごみ処理、消防、水道事業、夜間救急診療所、在宅当番医制事業、二次救急医療機関運営事業、し尿処理、職員研修、視聴覚教材センター、病院事業、火葬場及び斎場の設置・管理、霊きゅう運送事業、長生郡市温水センターの設置・管理、介護認定審査会の管理運営、障害認定審査会の管理運営、浴場棟・プール棟及び付随施設の貸付</t>
  </si>
  <si>
    <t>山武郡市広域行政組合</t>
  </si>
  <si>
    <t>３市３町</t>
  </si>
  <si>
    <t>広域市町村圏計画の策定及び実施・振興センターの設置、管理及び運営・救急診療所の設置、管理及び運営・在宅当番医制事業・養護老人ホームの設置、管理及び運営・介護認定審査会、障害支援区分認定審査会の設置及び運営・二次救急医療機関の運営・老人ホーム入所判定委員会の設置及び運営・し尿処理、し尿処理業の許可事務・火葬場施設の設置、管理及び運営・消防事業・職員採用試験・職員研修・電算機の共同利用・視聴覚教材センターの設置、管理及び運営・教育相談センターの設置、管理及び運営・手話奉仕員養成研修・行政不服審査法第８１条第１項に規定する機関の設置及び運営・基幹相談支援センターの設置、管理及び運営</t>
    <phoneticPr fontId="45"/>
  </si>
  <si>
    <t>香取広域市町村圏事務組合</t>
  </si>
  <si>
    <t>職員研修、職員採用試験、ごみ処理、し尿処理、火葬場、消防</t>
  </si>
  <si>
    <t>印西地区環境整備事業組合</t>
  </si>
  <si>
    <t>ごみ処理、余熱利用施設の設置・管理　墓地、火葬場及び斎場、平岡自然の家の設置・管理運営</t>
  </si>
  <si>
    <t>多摩川衛生組合</t>
  </si>
  <si>
    <t>４市　　　　</t>
  </si>
  <si>
    <t>ごみ処理、し尿処理</t>
  </si>
  <si>
    <t>東京市町村総合事務組合</t>
  </si>
  <si>
    <t>２６市５町８村　</t>
  </si>
  <si>
    <t>消防団員の損害補償・退職報償金の支給・賞じゅつ金の支給、交通災害共済事業、職員研修、会館の設置・管理、公平委員会</t>
  </si>
  <si>
    <t>新発田地域広域事務組合</t>
  </si>
  <si>
    <t>ごみ処理、火葬場、消防、救急、介護保険</t>
  </si>
  <si>
    <t>さくら福祉保健事務組合</t>
  </si>
  <si>
    <t>養護老人ホーム、特別養護老人ホーム、病院</t>
  </si>
  <si>
    <t>新潟県市町村総合事務組合</t>
  </si>
  <si>
    <t>２０市６町４村
１９一部事務組合
１広域連合　　</t>
  </si>
  <si>
    <t>退職手当の支給、公平委員会、昇任試験、採用試験、職員研修、非常勤職員公務災害補償、公立学校医等公務災害補償、非常勤消防団員等損害補償、非常勤消防団員等の退職報償金支給、消防団員等の消防賞じゅつ金等授与、交通災害共済、自治会館の管理運営</t>
  </si>
  <si>
    <t>五泉地域衛生施設組合</t>
  </si>
  <si>
    <t>一般廃棄物処理の設置及び管理運営、し尿処理施設の設置及び管理運営</t>
  </si>
  <si>
    <t>下越福祉行政組合</t>
  </si>
  <si>
    <t>5市１町2村</t>
  </si>
  <si>
    <t>生活保護、児童福祉、老人福祉施設、障害福祉サービス、救急・土日医療、旧伝染病舎の管理</t>
  </si>
  <si>
    <t>津南地域衛生施設組合</t>
  </si>
  <si>
    <t>１市１町１村　</t>
  </si>
  <si>
    <t>火葬場、ごみ処理、最終処分場、し尿処理施設の管理及び処理計画の策定、処理業の許可</t>
  </si>
  <si>
    <t>富山地区広域圏事務組合</t>
  </si>
  <si>
    <t>２市２町１村　</t>
  </si>
  <si>
    <t>粗大ごみ処理、ごみ焼却処理、し尿処理、有害鳥獣焼却処理、余熱利用施設及びスポーツ公園管理、第2次救急医療対策事業</t>
  </si>
  <si>
    <t>高岡地区広域圏事務組合</t>
  </si>
  <si>
    <t>３市　</t>
  </si>
  <si>
    <t>広域市町村圏計画の策定、公害試料の分析、ごみ処理施設の管理運営</t>
  </si>
  <si>
    <t>新川広域圏事務組合</t>
  </si>
  <si>
    <t>広域市町村圏計画の策定、廃棄物処理、火葬場</t>
  </si>
  <si>
    <t>新川地域介護保険・ケーブルテレビ事業組合</t>
  </si>
  <si>
    <t>１市２町　　</t>
  </si>
  <si>
    <t>介護保険事業、ケーブルテレビ事業</t>
  </si>
  <si>
    <t>砺波地方介護保険組合</t>
  </si>
  <si>
    <t>介護保険事業、養護老人ホームの管理運営</t>
  </si>
  <si>
    <t>富山県市町村総合事務組合</t>
  </si>
  <si>
    <t>９市４町１村
１３一部事務組合
１広域連合　</t>
  </si>
  <si>
    <t>消防公務災害補償、消防団員退職報償金支給、消防賞じゅつ金支給、退職手当、公務災害、税の滞納処分</t>
  </si>
  <si>
    <t>羽咋郡市広域圏事務組合</t>
  </si>
  <si>
    <t>広域市町村圏計画の策定、能登空港ターミナルビルへの出資、消防、救急、森林火入許可、し尿処理、火葬場、火薬類の許可、電気用品の立入検査、ごみ処理、千里浜なぎさ保全、病院</t>
  </si>
  <si>
    <t>河北郡市広域事務組合</t>
  </si>
  <si>
    <t>ごみ処理、し尿処理、下水汚泥処理、関係団体間の連絡調整事務、火葬場</t>
  </si>
  <si>
    <t>白山石川医療企業団</t>
  </si>
  <si>
    <t>病院</t>
  </si>
  <si>
    <t>奥能登広域圏事務組合</t>
  </si>
  <si>
    <t>２市２町　</t>
  </si>
  <si>
    <t>能登空港ターミナルビルへの出資並びに利用促進、消防、森林火入許可、共同研修、火薬類、住民票の写し等の交付請求及びその引渡し、消費生活窓口、広域公共交通、情報処理共同電算、ガスの保安の確保、広域観光施設</t>
  </si>
  <si>
    <t>白山野々市広域事務組合</t>
  </si>
  <si>
    <t>ごみ処理、し尿処理、火葬場、消防、救急、保安関係</t>
  </si>
  <si>
    <t>南加賀広域圏事務組合</t>
  </si>
  <si>
    <t>広域圏計画の策定、地方卸売市場、休日夜間急病センター、獣肉加工処理施設、し尿処理、広域共同斎場</t>
  </si>
  <si>
    <t>福井坂井地区広域市町村圏事務組合</t>
  </si>
  <si>
    <t>広域市町村圏計画策定、電子計算組織事務、一般廃棄物処理、広域観光</t>
  </si>
  <si>
    <t>鯖江広域衛生施設組合</t>
  </si>
  <si>
    <t>し尿処理、ごみ処理、火葬場、汚泥処理</t>
  </si>
  <si>
    <t>公立小浜病院組合</t>
  </si>
  <si>
    <t>病院事業、看護師養成事業、介護老人保健施設事業</t>
  </si>
  <si>
    <t>福井県市町総合事務組合</t>
  </si>
  <si>
    <t>９市８町
１９一部事務組合
２広域連合</t>
  </si>
  <si>
    <t>常勤職員退職手当支給、非常勤消防団員等損害補償、非常勤水防団員等損害補償、非常勤消防団員等の退職報償金支給、消防団員等の賞じゅつ金授与、非常勤職員公務災害補償、公立学校医等公務災害補償、交通災害共済</t>
  </si>
  <si>
    <t>南越清掃組合</t>
  </si>
  <si>
    <t>ごみの収集、運搬及び処分に関する事務、ごみの収集・運搬及び処分を業とする者の許可、
し尿の収集、運搬及び処分に関する事務、し尿の収集・運搬及び処分を業とする者の許可、浄化槽清掃業を営もうとする者の許可</t>
  </si>
  <si>
    <t>若狭広域行政事務組合</t>
  </si>
  <si>
    <t>可燃ごみ処理施設の設置、管理および運営に関すること。
要介護等認定に係る審査および判定に関すること。　
火葬場、リサイクル施設および埋立処分場に関すること等の広域的課題の調査研究。
障害支援区分認定に係る審査および判定に関すること
斎場の設置、管理および運営に関すること</t>
  </si>
  <si>
    <t>山梨県市町村総合事務組合</t>
  </si>
  <si>
    <t>１３市８町６村
７一部事務組合</t>
  </si>
  <si>
    <t>行政手続きの電子化の共同処理、退職手当、消防団員等公務災害補償、非常勤消防団員災害補償・退職報償金、交通災害共済、消防職員賞じゅつ金、非常勤職員の公務災害補償、職員の共同研修機関の設置・運営、自治会館の設置・管理、一般廃棄物最終処分場の設置及び管理、競争、入札に参加する者に必要な資格の審査に関する事務、非常勤の学校医、学校歯科医及び学校薬剤師に係る公務上の災害補償</t>
  </si>
  <si>
    <t>甲府地区広域行政事務組合</t>
  </si>
  <si>
    <t>３市１町　　</t>
  </si>
  <si>
    <t>消防、液化石油ガス・電気用品の保安、公園の管理運営</t>
  </si>
  <si>
    <t>峡北広域行政事務組合</t>
  </si>
  <si>
    <t>消防、液化石油ガス・電気用品の保安、ごみ処理、し尿処理、総合福祉センターの設置管理</t>
  </si>
  <si>
    <t>東八代広域行政事務組合</t>
  </si>
  <si>
    <t>斎場の設置管理</t>
  </si>
  <si>
    <t>峡南広域行政事務組合</t>
  </si>
  <si>
    <t>５町</t>
  </si>
  <si>
    <t>ふるさと市町村圏事業、消防、養護老人ホーム、計算センター、戸籍事務のための電子計算機の設置及び管理、液化石油ガス・電気用品の保安、介護保険における要介護認定及び要支援認定に係る調査・主主治医意見書・審査並びに判定事務、介護保険における給付の適正化のための被保険者情報の分析調査に関する事務、介護保険における指定地域密着サービス事業者及び指定居宅介護支援事業者に対する指導、障害者の日常生活及び社会生活を総合的に支援するための法律における障害支援区分の認定に係る調査・医師意見書・審査及び判定に関する事務</t>
  </si>
  <si>
    <t>中巨摩地区広域事務組合</t>
  </si>
  <si>
    <t>老人福祉センター、ごみ処理、し尿処理、勤労青年センター、公園</t>
  </si>
  <si>
    <t>富士五湖広域行政事務組合</t>
  </si>
  <si>
    <t>１市２町３村　</t>
  </si>
  <si>
    <t>消防、火葬場設置・運営、緊急通報システム、廃棄物処理、液化石油ガス・電気用品の保安</t>
  </si>
  <si>
    <t>三郡衛生組合</t>
  </si>
  <si>
    <t>２市３町</t>
  </si>
  <si>
    <t>し尿処理場、火葬場の設置及び管理運営</t>
  </si>
  <si>
    <t>東山梨行政事務組合</t>
  </si>
  <si>
    <t>消防、液化石油ガス・電気用品の保安、介護保険における要介護認定及び要支援認定に係る調査・審査並びに判定事務、障害者自立支援法の介護給付に係る障害程度区分の審査及び判定に関する事務、斎場の設置・管理・運営に関する事務</t>
  </si>
  <si>
    <t>南佐久環境衛生組合</t>
  </si>
  <si>
    <t>１市２町４村</t>
  </si>
  <si>
    <t>し尿処理、下水道</t>
  </si>
  <si>
    <t>湖北行政事務組合</t>
  </si>
  <si>
    <t>諏訪南行政事務組合</t>
  </si>
  <si>
    <t>火葬場、清掃センター、リサイクルセンター、最終処分場、広域ごみ処理計画</t>
  </si>
  <si>
    <t>須高行政事務組合</t>
  </si>
  <si>
    <t>し尿処理、火葬場、休日緊急診療事業、総合プール</t>
  </si>
  <si>
    <t>北信保健衛生施設組合</t>
  </si>
  <si>
    <t>２市４町　</t>
  </si>
  <si>
    <t>ごみ処理、し尿処理、火葬場</t>
  </si>
  <si>
    <t>岳北広域行政組合</t>
  </si>
  <si>
    <t>１市３村　</t>
  </si>
  <si>
    <t>消防、ごみ処理、し尿処理、火葬場</t>
  </si>
  <si>
    <t>下伊那南部総合事務組合</t>
  </si>
  <si>
    <t>１町４村</t>
  </si>
  <si>
    <t>ごみ処理、し尿処理、火葬場、職員研修</t>
  </si>
  <si>
    <t>穂高広域施設組合</t>
  </si>
  <si>
    <t>１市１町４村　</t>
  </si>
  <si>
    <t>ごみ処理、余熱利用施設、し尿処理</t>
  </si>
  <si>
    <t>松塩地区広域施設組合</t>
  </si>
  <si>
    <t>２市２村　</t>
  </si>
  <si>
    <t>ごみ処理、リサイクル施設、し尿処理、社会教育（余熱利用施設、運動施設）</t>
  </si>
  <si>
    <t>松塩安筑老人福祉施設組合</t>
  </si>
  <si>
    <t>３市５村</t>
  </si>
  <si>
    <t>老人福祉施設、介護保険（その他）、老人ホーム入所判定委員会</t>
  </si>
  <si>
    <t>岐阜県</t>
    <rPh sb="0" eb="3">
      <t>ギフケン</t>
    </rPh>
    <phoneticPr fontId="11"/>
  </si>
  <si>
    <t>中濃地域広域行政事務組合</t>
    <rPh sb="0" eb="2">
      <t>チュウノウ</t>
    </rPh>
    <rPh sb="2" eb="4">
      <t>チイキ</t>
    </rPh>
    <rPh sb="4" eb="6">
      <t>コウイキ</t>
    </rPh>
    <rPh sb="6" eb="8">
      <t>ギョウセイ</t>
    </rPh>
    <rPh sb="8" eb="10">
      <t>ジム</t>
    </rPh>
    <rPh sb="10" eb="12">
      <t>クミアイ</t>
    </rPh>
    <phoneticPr fontId="1"/>
  </si>
  <si>
    <t>２市
１一部事務組合</t>
    <rPh sb="4" eb="6">
      <t>イチブ</t>
    </rPh>
    <rPh sb="6" eb="8">
      <t>ジム</t>
    </rPh>
    <rPh sb="8" eb="10">
      <t>クミアイ</t>
    </rPh>
    <phoneticPr fontId="1"/>
  </si>
  <si>
    <t>地域開発計画、ごみ処理、職員研修、公平委員会、介護保険、造林、障害者総合支援</t>
    <rPh sb="0" eb="2">
      <t>チイキ</t>
    </rPh>
    <rPh sb="2" eb="4">
      <t>カイハツ</t>
    </rPh>
    <rPh sb="4" eb="6">
      <t>ケイカク</t>
    </rPh>
    <rPh sb="9" eb="11">
      <t>ショリ</t>
    </rPh>
    <rPh sb="12" eb="14">
      <t>ショクイン</t>
    </rPh>
    <rPh sb="14" eb="16">
      <t>ケンシュウ</t>
    </rPh>
    <rPh sb="17" eb="19">
      <t>コウヘイ</t>
    </rPh>
    <rPh sb="19" eb="22">
      <t>イインカイ</t>
    </rPh>
    <rPh sb="23" eb="25">
      <t>カイゴ</t>
    </rPh>
    <rPh sb="25" eb="27">
      <t>ホケン</t>
    </rPh>
    <rPh sb="28" eb="30">
      <t>ゾウリン</t>
    </rPh>
    <rPh sb="31" eb="34">
      <t>ショウガイシャ</t>
    </rPh>
    <rPh sb="34" eb="36">
      <t>ソウゴウ</t>
    </rPh>
    <rPh sb="36" eb="38">
      <t>シエン</t>
    </rPh>
    <phoneticPr fontId="1"/>
  </si>
  <si>
    <t>可茂衛生施設利用組合</t>
    <rPh sb="0" eb="1">
      <t>カ</t>
    </rPh>
    <rPh sb="1" eb="2">
      <t>モ</t>
    </rPh>
    <rPh sb="2" eb="4">
      <t>エイセイ</t>
    </rPh>
    <rPh sb="4" eb="6">
      <t>シセツ</t>
    </rPh>
    <rPh sb="6" eb="8">
      <t>リヨウ</t>
    </rPh>
    <rPh sb="8" eb="10">
      <t>クミアイ</t>
    </rPh>
    <phoneticPr fontId="1"/>
  </si>
  <si>
    <t>２市７町１村　</t>
    <phoneticPr fontId="1"/>
  </si>
  <si>
    <t>ごみ処理、し尿処理、火葬場</t>
    <rPh sb="2" eb="4">
      <t>ショリ</t>
    </rPh>
    <rPh sb="5" eb="7">
      <t>シニョウ</t>
    </rPh>
    <rPh sb="7" eb="9">
      <t>ショリ</t>
    </rPh>
    <rPh sb="10" eb="13">
      <t>カソウバ</t>
    </rPh>
    <phoneticPr fontId="1"/>
  </si>
  <si>
    <t>岐阜羽島衛生施設組合</t>
    <rPh sb="0" eb="2">
      <t>ギフ</t>
    </rPh>
    <rPh sb="2" eb="4">
      <t>ハシマ</t>
    </rPh>
    <rPh sb="4" eb="6">
      <t>エイセイ</t>
    </rPh>
    <rPh sb="6" eb="8">
      <t>シセツ</t>
    </rPh>
    <rPh sb="8" eb="10">
      <t>クミアイ</t>
    </rPh>
    <phoneticPr fontId="1"/>
  </si>
  <si>
    <t>２市２町　</t>
    <phoneticPr fontId="1"/>
  </si>
  <si>
    <t>　</t>
    <phoneticPr fontId="1"/>
  </si>
  <si>
    <t>ごみ処理、し尿処理</t>
    <rPh sb="2" eb="4">
      <t>ショリ</t>
    </rPh>
    <rPh sb="6" eb="7">
      <t>ニョウ</t>
    </rPh>
    <rPh sb="7" eb="9">
      <t>ショリ</t>
    </rPh>
    <phoneticPr fontId="1"/>
  </si>
  <si>
    <t>南濃衛生施設利用事務組合</t>
    <rPh sb="0" eb="2">
      <t>ナンノウ</t>
    </rPh>
    <rPh sb="2" eb="4">
      <t>エイセイ</t>
    </rPh>
    <rPh sb="4" eb="6">
      <t>シセツ</t>
    </rPh>
    <rPh sb="6" eb="8">
      <t>リヨウ</t>
    </rPh>
    <rPh sb="8" eb="10">
      <t>ジム</t>
    </rPh>
    <rPh sb="10" eb="12">
      <t>クミアイ</t>
    </rPh>
    <phoneticPr fontId="1"/>
  </si>
  <si>
    <t>１市２町　</t>
    <phoneticPr fontId="1"/>
  </si>
  <si>
    <t>異</t>
    <rPh sb="0" eb="1">
      <t>コト</t>
    </rPh>
    <phoneticPr fontId="1"/>
  </si>
  <si>
    <t>静岡県市町総合事務組合</t>
  </si>
  <si>
    <t>８市12町
34一部事務組合
１広域連合</t>
    <phoneticPr fontId="45"/>
  </si>
  <si>
    <t>退職手当、公務災害</t>
  </si>
  <si>
    <t>知多中部広域事務組合</t>
  </si>
  <si>
    <t>消防、火葬場、火薬類取締法に基づく事務、液化石油ガスの保安の確保及び取引の適正化に関する法律に基づく事務</t>
  </si>
  <si>
    <t>２町２村</t>
  </si>
  <si>
    <t>ごみ処理、し尿処理、造林地の維持管理等、介護区分認定審査、障害区分認定審査、情報基盤整備</t>
  </si>
  <si>
    <t>海部南部水道企業団</t>
  </si>
  <si>
    <t>２市１村</t>
  </si>
  <si>
    <t>上水道、下水道</t>
  </si>
  <si>
    <t>三重県</t>
    <rPh sb="0" eb="3">
      <t>ミエケン</t>
    </rPh>
    <phoneticPr fontId="11"/>
  </si>
  <si>
    <t>志摩広域行政組合</t>
    <phoneticPr fontId="1"/>
  </si>
  <si>
    <t>２市１町　　</t>
    <phoneticPr fontId="1"/>
  </si>
  <si>
    <t>老人福祉施設、日中一時支援事業、介護保険施設</t>
    <phoneticPr fontId="1"/>
  </si>
  <si>
    <t>伊勢広域環境組合</t>
    <phoneticPr fontId="1"/>
  </si>
  <si>
    <t>１市３町　</t>
    <phoneticPr fontId="1"/>
  </si>
  <si>
    <t>ごみ処理、し尿処理、火葬場、リサイクルプラザ</t>
    <phoneticPr fontId="1"/>
  </si>
  <si>
    <t>三重県市町総合事務組合</t>
    <phoneticPr fontId="1"/>
  </si>
  <si>
    <t>１４市１５町</t>
    <phoneticPr fontId="1"/>
  </si>
  <si>
    <t>会館設置・管理・処分、職員・議員研修、共有デジタル地図共同化に関する事務、入札参加資格申請・受付・審査に関する事務、退職手当支給事務、消防救急無線設備の整備・管理に関する事務</t>
    <phoneticPr fontId="1"/>
  </si>
  <si>
    <t>湖北広域行政事務センター</t>
  </si>
  <si>
    <t>２市　　</t>
  </si>
  <si>
    <t>東近江行政組合</t>
  </si>
  <si>
    <t>ふるさと市町村圏計画の策定・連絡調整、地方拠点都市地域整備、消防、休日急患診療、地域医療支援センター、火薬類取締</t>
  </si>
  <si>
    <t>彦根愛知犬上広域行政組合</t>
  </si>
  <si>
    <t>１市４町　　</t>
  </si>
  <si>
    <t>火葬場、最終処分場、新ごみ処理施設整備</t>
  </si>
  <si>
    <t>相楽郡広域事務組合</t>
  </si>
  <si>
    <t>１市３町１村</t>
  </si>
  <si>
    <t>ふるさと市町村圏計画の策定・実施、会館管理、し尿処理、浄化槽汚泥の収集・運搬・清掃に係る許可、消費生活センターの設置及び管理運営、休日応急診療所の設置及び管理運営</t>
  </si>
  <si>
    <t>南河内環境事業組合</t>
  </si>
  <si>
    <t>３市２町１村　</t>
  </si>
  <si>
    <t>ごみ、し尿</t>
  </si>
  <si>
    <t>大阪広域水道企業団</t>
  </si>
  <si>
    <t>32市・９町・１村</t>
  </si>
  <si>
    <t>播磨高原広域事務組合</t>
  </si>
  <si>
    <t xml:space="preserve"> １市２町</t>
  </si>
  <si>
    <t>上水道、下水道、火葬場、小学校、中学校、サッカー場、公園</t>
  </si>
  <si>
    <t>淡路広域行政事務組合</t>
  </si>
  <si>
    <t>ごみ処理、障害児施設、食肉センター、職員研修、地域振興整備事業、広域行政推進</t>
  </si>
  <si>
    <t>中播北部行政事務組合</t>
  </si>
  <si>
    <t>３町</t>
  </si>
  <si>
    <t>ごみ処理、火葬</t>
  </si>
  <si>
    <t>奈良県</t>
    <rPh sb="0" eb="3">
      <t>ナラケン</t>
    </rPh>
    <phoneticPr fontId="29"/>
  </si>
  <si>
    <t>南和広域衛生組合</t>
  </si>
  <si>
    <t>2町2村</t>
  </si>
  <si>
    <t>ごみ処理（一部団体については収集・運搬を含む）</t>
  </si>
  <si>
    <t>奈良県市町村総合事務組合</t>
  </si>
  <si>
    <t>12市15町12村
15一部事務組合　　</t>
  </si>
  <si>
    <t>市町村職員の退職手当、非常勤職員公務災害補償、市町村会館の管理、市町村職員の研修</t>
  </si>
  <si>
    <t>山辺・県北西部広域環境衛生組合</t>
  </si>
  <si>
    <t>2市7町1村</t>
  </si>
  <si>
    <t>ごみ処理及びリサイクル施設</t>
  </si>
  <si>
    <t>奈良県葛城地区清掃事務組合</t>
  </si>
  <si>
    <t>4市4町</t>
  </si>
  <si>
    <t>し尿運搬、し尿処理施設の設置並びに財産の取得及び管理運営、かもきみの湯の設置並びに財産の取得及び管理運営</t>
  </si>
  <si>
    <t>まほろば環境衛生組合</t>
  </si>
  <si>
    <t>3町</t>
  </si>
  <si>
    <t>ごみ中継施設の設置及び管理事務</t>
  </si>
  <si>
    <t>有田周辺広域圏事務組合</t>
  </si>
  <si>
    <t>特別養護老人ホーム、休日急患診療所、ごみ処理、し尿処理、スポーツセンター、緑地児童公園、病院郡輪番制病院等、介護認定審査会の設置及び運営、障害者自立支援法に規定する審査会の設置及び運営、その他広域的共同処理事業</t>
  </si>
  <si>
    <t>紀南環境衛生施設事務組合</t>
  </si>
  <si>
    <t>２市４町１村　</t>
  </si>
  <si>
    <t>し尿処理施設、火葬場</t>
  </si>
  <si>
    <t>和歌山県市町村総合事務組合</t>
  </si>
  <si>
    <t>８市２０町１村
４５一部事務組合
１広域連合</t>
  </si>
  <si>
    <t>退職手当支給事務、議会の議員その他の非常勤職員の職員に係る公務上の災害又は通勤による災害に対する補償事務、公立学校医、学校歯科医及び学校薬剤師に係る公務災害補償事務</t>
  </si>
  <si>
    <t>鳥取県東部広域行政管理組合</t>
  </si>
  <si>
    <t>１市４町　</t>
  </si>
  <si>
    <t>地方拠点都市地域基本計画、地域振興事業、し尿処理、不燃物処理、可燃物処理、常備消防、火葬場、介護認定審査・判定、障害支援区分審査・判定、休日急患歯科診療業務の運営、旧不燃物処分場跡地管理運営、汚泥脱水・堆肥化施設の管理・汚泥運搬、火薬類取締法・火薬類取締法施行令・液化石油ガスの保安の確保及び取引の適正化に関する法律に基づく事務</t>
  </si>
  <si>
    <t>鳥取県西部広域行政管理組合</t>
  </si>
  <si>
    <t>不燃物処理、消防、広域福祉センター、病院群輪番制病院運営、火葬場、介護認定審査・判定、し尿処理、障害支援区分審査・判定、知事の権限に属する事務の処理の特例に関する県条例により関係市町村が処理することとされた火薬類取締法等に基づく事務・液化石油ガスの保安の確保及び取引の適正化に関する法律に基づく事務</t>
  </si>
  <si>
    <t>日野町江府町日南町衛生施設組合</t>
  </si>
  <si>
    <t>し尿処理、ごみ処理</t>
  </si>
  <si>
    <t>鳥取県町村総合事務組合</t>
  </si>
  <si>
    <t>１４町１村
3一部事務組合
2広域連合</t>
  </si>
  <si>
    <t>退職手当事務、消防団員等公務災害補償事務、消防団員退職報償金事務、消防団員賞じゅつ金事務、非常勤職員等公務災害補償事務</t>
  </si>
  <si>
    <t>益田地区広域市町村圏事務組合</t>
  </si>
  <si>
    <t>１市２町　</t>
  </si>
  <si>
    <t>消防、益田地区広域振興事業、介護認定審査、障害支援区分認定審査、ごみ処理等、地域活性化総合特区連絡調整事務</t>
  </si>
  <si>
    <t>島根県市町村総合事務組合</t>
  </si>
  <si>
    <t>８市１０町１村　</t>
  </si>
  <si>
    <t>市町村振興、センター管理運営、退職手当、非常勤職員公務災害等</t>
  </si>
  <si>
    <t>岡山県市町村総合事務組合</t>
  </si>
  <si>
    <t>１５市１０町２村
３1一部事務組合
１広域連合</t>
    <phoneticPr fontId="29"/>
  </si>
  <si>
    <t>退職手当支給、非常勤職員公務災害補償、福利厚生、非常勤消防団員等損害補償、非常勤消防団員退職報奨金支給</t>
  </si>
  <si>
    <t>安芸地区衛生施設管理組合</t>
  </si>
  <si>
    <t>１市４町</t>
  </si>
  <si>
    <t>広島県市町総合事務組合</t>
  </si>
  <si>
    <t>８市９町
８一部事務組合
１広域連合</t>
  </si>
  <si>
    <t>退職手当、公務災害補償</t>
  </si>
  <si>
    <t>周東環境衛生組合</t>
  </si>
  <si>
    <t>２市３町　　</t>
  </si>
  <si>
    <t>山口県市町総合事務組合</t>
  </si>
  <si>
    <t>１３市６町
１５一部事務組合
１広域連合</t>
  </si>
  <si>
    <t>消防災害補償、退職手当、公務災害、公平委員会、交通災害共済、会館・共有財産等の維持・管理、行政不服審査法上の附属機関、その他</t>
  </si>
  <si>
    <t>徳島県市町村総合事務組合</t>
  </si>
  <si>
    <t>８市１５町１村
２４一部事務組合
２広域連合</t>
  </si>
  <si>
    <t>退職手当、非常勤職員公務災害補償、税の滞納処分、消防災害補償等</t>
  </si>
  <si>
    <t>香川県</t>
    <rPh sb="0" eb="3">
      <t>カガワケン</t>
    </rPh>
    <phoneticPr fontId="11"/>
  </si>
  <si>
    <t>中讃広域行政事務組合</t>
    <rPh sb="0" eb="1">
      <t>ナカ</t>
    </rPh>
    <rPh sb="1" eb="2">
      <t>サヌキ</t>
    </rPh>
    <rPh sb="2" eb="4">
      <t>コウイキ</t>
    </rPh>
    <rPh sb="4" eb="6">
      <t>ギョウセイ</t>
    </rPh>
    <rPh sb="6" eb="8">
      <t>ジム</t>
    </rPh>
    <rPh sb="8" eb="10">
      <t>クミアイ</t>
    </rPh>
    <phoneticPr fontId="1"/>
  </si>
  <si>
    <t>市町税等の滞納整理、ごみ処理、し尿処理、情報センター、戸籍事務に係る電子計算組織、地域情報化、介護保険認定審査、生活保護法に基づく介護認定審査、障害者総合支援認定審査、健康生きがい中核事業、広域化推進事業</t>
    <rPh sb="0" eb="2">
      <t>シチョウ</t>
    </rPh>
    <rPh sb="2" eb="3">
      <t>ゼイ</t>
    </rPh>
    <rPh sb="3" eb="4">
      <t>トウ</t>
    </rPh>
    <rPh sb="5" eb="7">
      <t>タイノウ</t>
    </rPh>
    <rPh sb="7" eb="9">
      <t>セイリ</t>
    </rPh>
    <rPh sb="12" eb="14">
      <t>ショリ</t>
    </rPh>
    <rPh sb="16" eb="17">
      <t>ニョウ</t>
    </rPh>
    <rPh sb="17" eb="19">
      <t>ショリ</t>
    </rPh>
    <rPh sb="20" eb="22">
      <t>ジョウホウ</t>
    </rPh>
    <rPh sb="27" eb="29">
      <t>コセキ</t>
    </rPh>
    <rPh sb="29" eb="31">
      <t>ジム</t>
    </rPh>
    <rPh sb="32" eb="33">
      <t>カカ</t>
    </rPh>
    <rPh sb="34" eb="36">
      <t>デンシ</t>
    </rPh>
    <rPh sb="36" eb="38">
      <t>ケイサン</t>
    </rPh>
    <rPh sb="38" eb="40">
      <t>ソシキ</t>
    </rPh>
    <rPh sb="41" eb="43">
      <t>チイキ</t>
    </rPh>
    <rPh sb="43" eb="46">
      <t>ジョウホウカ</t>
    </rPh>
    <rPh sb="47" eb="49">
      <t>カイゴ</t>
    </rPh>
    <rPh sb="49" eb="51">
      <t>ホケン</t>
    </rPh>
    <rPh sb="51" eb="53">
      <t>ニンテイ</t>
    </rPh>
    <rPh sb="53" eb="55">
      <t>シンサ</t>
    </rPh>
    <rPh sb="56" eb="58">
      <t>セイカツ</t>
    </rPh>
    <rPh sb="58" eb="60">
      <t>ホゴ</t>
    </rPh>
    <rPh sb="60" eb="61">
      <t>ホウ</t>
    </rPh>
    <rPh sb="62" eb="63">
      <t>モト</t>
    </rPh>
    <rPh sb="65" eb="67">
      <t>カイゴ</t>
    </rPh>
    <rPh sb="67" eb="69">
      <t>ニンテイ</t>
    </rPh>
    <rPh sb="69" eb="71">
      <t>シンサ</t>
    </rPh>
    <rPh sb="72" eb="75">
      <t>ショウガイシャ</t>
    </rPh>
    <rPh sb="75" eb="77">
      <t>ソウゴウ</t>
    </rPh>
    <rPh sb="77" eb="79">
      <t>シエン</t>
    </rPh>
    <rPh sb="79" eb="81">
      <t>ニンテイ</t>
    </rPh>
    <rPh sb="81" eb="83">
      <t>シンサ</t>
    </rPh>
    <rPh sb="84" eb="86">
      <t>ケンコウ</t>
    </rPh>
    <rPh sb="86" eb="87">
      <t>イ</t>
    </rPh>
    <rPh sb="90" eb="92">
      <t>チュウカク</t>
    </rPh>
    <rPh sb="92" eb="94">
      <t>ジギョウ</t>
    </rPh>
    <rPh sb="95" eb="98">
      <t>コウイキカ</t>
    </rPh>
    <rPh sb="98" eb="100">
      <t>スイシン</t>
    </rPh>
    <rPh sb="100" eb="102">
      <t>ジギョウ</t>
    </rPh>
    <phoneticPr fontId="1"/>
  </si>
  <si>
    <t>香川県市町総合事務組合</t>
    <rPh sb="0" eb="11">
      <t>ソウゴウ</t>
    </rPh>
    <phoneticPr fontId="1"/>
  </si>
  <si>
    <t>５市９町
１７一部事務組合
１広域連合</t>
    <rPh sb="1" eb="2">
      <t>シ</t>
    </rPh>
    <rPh sb="3" eb="4">
      <t>チョウ</t>
    </rPh>
    <rPh sb="7" eb="9">
      <t>イチブ</t>
    </rPh>
    <rPh sb="9" eb="11">
      <t>ジム</t>
    </rPh>
    <rPh sb="11" eb="13">
      <t>クミアイ</t>
    </rPh>
    <rPh sb="15" eb="17">
      <t>コウイキ</t>
    </rPh>
    <rPh sb="17" eb="19">
      <t>レンゴウ</t>
    </rPh>
    <phoneticPr fontId="1"/>
  </si>
  <si>
    <t>退職手当、消防団員等公務災害補償、消防団員退職報償金、消防賞じゅつ金・弔慰金・見舞金、非常勤職員公務災害補償</t>
    <rPh sb="0" eb="2">
      <t>タイショク</t>
    </rPh>
    <rPh sb="2" eb="4">
      <t>テアテ</t>
    </rPh>
    <rPh sb="5" eb="8">
      <t>ショウボウダン</t>
    </rPh>
    <rPh sb="8" eb="9">
      <t>イン</t>
    </rPh>
    <rPh sb="9" eb="10">
      <t>トウ</t>
    </rPh>
    <rPh sb="10" eb="12">
      <t>コウム</t>
    </rPh>
    <rPh sb="12" eb="14">
      <t>サイガイ</t>
    </rPh>
    <rPh sb="14" eb="16">
      <t>ホショウ</t>
    </rPh>
    <rPh sb="17" eb="20">
      <t>ショウボウダン</t>
    </rPh>
    <rPh sb="20" eb="21">
      <t>イン</t>
    </rPh>
    <rPh sb="21" eb="23">
      <t>タイショク</t>
    </rPh>
    <rPh sb="23" eb="26">
      <t>ホウショウキン</t>
    </rPh>
    <rPh sb="27" eb="29">
      <t>ショウボウ</t>
    </rPh>
    <rPh sb="29" eb="30">
      <t>ショウ</t>
    </rPh>
    <rPh sb="35" eb="36">
      <t>チョウ</t>
    </rPh>
    <rPh sb="36" eb="37">
      <t>イサム</t>
    </rPh>
    <rPh sb="37" eb="38">
      <t>カネ</t>
    </rPh>
    <rPh sb="39" eb="41">
      <t>ミマイ</t>
    </rPh>
    <rPh sb="41" eb="42">
      <t>キン</t>
    </rPh>
    <rPh sb="43" eb="46">
      <t>ヒジョウキン</t>
    </rPh>
    <rPh sb="46" eb="48">
      <t>ショクイン</t>
    </rPh>
    <rPh sb="48" eb="50">
      <t>コウム</t>
    </rPh>
    <rPh sb="50" eb="52">
      <t>サイガイ</t>
    </rPh>
    <rPh sb="52" eb="54">
      <t>ホショウ</t>
    </rPh>
    <phoneticPr fontId="1"/>
  </si>
  <si>
    <t>宇和島地区広域事務組合</t>
  </si>
  <si>
    <t>地域開発計画、生活保護施設、児童福祉施設、老人福祉施設、介護保険施設、ごみ処理施設及び計画、し尿処理施設及び計画、火葬場、消防、救急、保安関係</t>
  </si>
  <si>
    <t>八幡浜・大洲地区広域市町村圏組合</t>
  </si>
  <si>
    <t>３市２町</t>
  </si>
  <si>
    <t>地域開発計画、公園、職員研修等</t>
  </si>
  <si>
    <t>愛媛県市町総合事務組合</t>
  </si>
  <si>
    <t>６市９町
１４一部事務組合</t>
  </si>
  <si>
    <t>消防災害補償、防災その他、退職手当、公務災害、交通災害共済、会館・共有財産等の維持・管理</t>
  </si>
  <si>
    <t>八幡浜地区施設事務組合</t>
  </si>
  <si>
    <t>診療所、介護保険施設ｻｰﾋﾞｽ、し尿処理、公園、消防、救急、保安関係</t>
  </si>
  <si>
    <t>嶺北広域行政事務組合</t>
  </si>
  <si>
    <t>３町１村</t>
  </si>
  <si>
    <t>広域計画、消防、救急、し尿収集・運搬、ごみ処理、最終処分場、火葬場、林業振興、学校給食、介護認定審査、障害支援区分認定審査、老人ホーム入所判定</t>
  </si>
  <si>
    <t>高幡広域市町村圏事務組合</t>
  </si>
  <si>
    <t>広域計画、斎場、介護認定審査会、税の滞納処分、障害程度区分認定等審査会</t>
  </si>
  <si>
    <t>高知県市町村総合事務組合</t>
  </si>
  <si>
    <t>９市１７町６村
１９一部事務組合
１広域連合</t>
  </si>
  <si>
    <t>消防災害補償事務、退職手当事務、公務災害事務、交通災害共済事務、会館・共有財産等の維持・管理事務</t>
  </si>
  <si>
    <t>京築広域市町村圏事務組合</t>
  </si>
  <si>
    <t>２市５町　</t>
  </si>
  <si>
    <t>消防救急業務、急患センター</t>
  </si>
  <si>
    <t>八女西部広域事務組合</t>
  </si>
  <si>
    <t>３市２町　　</t>
  </si>
  <si>
    <t>ごみ処理、火葬場</t>
  </si>
  <si>
    <t>直方・鞍手広域市町村圏事務組合</t>
  </si>
  <si>
    <t>新広域市町村圏計画の策定、消防、休日急患センター運営</t>
  </si>
  <si>
    <t>甘木・朝倉広域市町村圏事務組合</t>
  </si>
  <si>
    <t>広域圏計画の策定、連絡調整、消防救急業務、山林の維持管理、広域課題</t>
  </si>
  <si>
    <t>遠賀・中間地域広域行政事務組合</t>
  </si>
  <si>
    <t>消防救急業務、し尿処理、火葬場、ごみ処理、農業共済</t>
  </si>
  <si>
    <t>久留米広域市町村圏事務組合</t>
  </si>
  <si>
    <t>H21.4.1</t>
  </si>
  <si>
    <t>４市２町　　</t>
  </si>
  <si>
    <t>広域市町村圏計画及びふるさと市町村圏計画の策定・実施及び連絡調整、消防</t>
  </si>
  <si>
    <t>福岡都市圏広域行政事業組合</t>
  </si>
  <si>
    <t>９市８町</t>
  </si>
  <si>
    <t>都市圏広域行政計画に基づく共同事業、モーターボート競走</t>
  </si>
  <si>
    <t>福岡県自治振興組合</t>
  </si>
  <si>
    <t>２９市２９町２村</t>
    <phoneticPr fontId="29"/>
  </si>
  <si>
    <t>職員研修、職員採用試験、市町村振興に関する調査研究等、共同公文書館の管理運営</t>
  </si>
  <si>
    <t>田川郡東部環境衛生施設組合</t>
  </si>
  <si>
    <t>１市６町１村</t>
  </si>
  <si>
    <t>じん芥処理、埋立処分</t>
  </si>
  <si>
    <t>杵藤地区広域市町村圏組合</t>
  </si>
  <si>
    <t>３市４町</t>
  </si>
  <si>
    <t>ふるさと市町村圏事業、消防、火葬場、電算、介護保険、障害福祉</t>
  </si>
  <si>
    <t>鳥栖地区広域市町村圏組合</t>
  </si>
  <si>
    <t>介護保険</t>
  </si>
  <si>
    <t>佐賀県市町総合事務組合</t>
  </si>
  <si>
    <t>１０市１０町
２２一部事務組合
２広域連合</t>
  </si>
  <si>
    <t>消防災害補償、退職手当、公務災害、交通災害共済、会館維持・管理</t>
  </si>
  <si>
    <t>長崎県</t>
    <rPh sb="0" eb="3">
      <t>ナガサキケン</t>
    </rPh>
    <phoneticPr fontId="11"/>
  </si>
  <si>
    <t>県央地域広域市町村圏組合</t>
    <rPh sb="0" eb="2">
      <t>ケンオウ</t>
    </rPh>
    <rPh sb="2" eb="4">
      <t>チイキ</t>
    </rPh>
    <rPh sb="4" eb="6">
      <t>コウイキ</t>
    </rPh>
    <rPh sb="6" eb="10">
      <t>シチョウソンケン</t>
    </rPh>
    <rPh sb="10" eb="12">
      <t>クミアイ</t>
    </rPh>
    <phoneticPr fontId="1"/>
  </si>
  <si>
    <t>３市</t>
    <phoneticPr fontId="1"/>
  </si>
  <si>
    <t>地方拠点都市整備、ごみ処理、消防、救急</t>
    <rPh sb="0" eb="2">
      <t>チホウ</t>
    </rPh>
    <rPh sb="2" eb="4">
      <t>キョテン</t>
    </rPh>
    <rPh sb="4" eb="6">
      <t>トシ</t>
    </rPh>
    <rPh sb="6" eb="8">
      <t>セイビ</t>
    </rPh>
    <rPh sb="11" eb="13">
      <t>ショリ</t>
    </rPh>
    <rPh sb="14" eb="16">
      <t>ショウボウ</t>
    </rPh>
    <rPh sb="17" eb="19">
      <t>キュウキュウ</t>
    </rPh>
    <phoneticPr fontId="1"/>
  </si>
  <si>
    <t>長崎県市町村総合事務組合</t>
    <rPh sb="0" eb="2">
      <t>ナガサキ</t>
    </rPh>
    <rPh sb="2" eb="3">
      <t>ケン</t>
    </rPh>
    <rPh sb="3" eb="6">
      <t>シチョウソン</t>
    </rPh>
    <rPh sb="6" eb="8">
      <t>ソウゴウ</t>
    </rPh>
    <rPh sb="8" eb="10">
      <t>ジム</t>
    </rPh>
    <rPh sb="10" eb="12">
      <t>クミアイ</t>
    </rPh>
    <phoneticPr fontId="1"/>
  </si>
  <si>
    <t>１３市８町
７一部事務組合
１広域連合</t>
    <rPh sb="2" eb="3">
      <t>シ</t>
    </rPh>
    <rPh sb="4" eb="5">
      <t>チョウ</t>
    </rPh>
    <rPh sb="7" eb="9">
      <t>イチブ</t>
    </rPh>
    <rPh sb="9" eb="11">
      <t>ジム</t>
    </rPh>
    <rPh sb="11" eb="13">
      <t>クミアイ</t>
    </rPh>
    <rPh sb="15" eb="17">
      <t>コウイキ</t>
    </rPh>
    <rPh sb="17" eb="19">
      <t>レンゴウ</t>
    </rPh>
    <phoneticPr fontId="1"/>
  </si>
  <si>
    <t>消防災害補償、消防団員退職報償金支給、退職手当、公務災害、交通災害共済、会館の維持・管理</t>
    <rPh sb="0" eb="2">
      <t>ショウボウ</t>
    </rPh>
    <rPh sb="2" eb="4">
      <t>サイガイ</t>
    </rPh>
    <rPh sb="4" eb="6">
      <t>ホショウ</t>
    </rPh>
    <rPh sb="19" eb="21">
      <t>タイショク</t>
    </rPh>
    <rPh sb="21" eb="23">
      <t>テア</t>
    </rPh>
    <rPh sb="24" eb="26">
      <t>コウム</t>
    </rPh>
    <rPh sb="26" eb="28">
      <t>サイガイ</t>
    </rPh>
    <rPh sb="29" eb="31">
      <t>コウツウ</t>
    </rPh>
    <rPh sb="31" eb="33">
      <t>サイガイ</t>
    </rPh>
    <rPh sb="33" eb="35">
      <t>キョウサイ</t>
    </rPh>
    <rPh sb="36" eb="38">
      <t>カイカン</t>
    </rPh>
    <rPh sb="39" eb="41">
      <t>イジ</t>
    </rPh>
    <rPh sb="42" eb="44">
      <t>カンリ</t>
    </rPh>
    <phoneticPr fontId="1"/>
  </si>
  <si>
    <t>島原地域広域市町村圏組合</t>
    <rPh sb="0" eb="2">
      <t>シマバラ</t>
    </rPh>
    <rPh sb="2" eb="4">
      <t>チイキ</t>
    </rPh>
    <rPh sb="4" eb="6">
      <t>コウイキ</t>
    </rPh>
    <rPh sb="6" eb="9">
      <t>シチョウソン</t>
    </rPh>
    <rPh sb="9" eb="10">
      <t>ケン</t>
    </rPh>
    <rPh sb="10" eb="12">
      <t>クミアイ</t>
    </rPh>
    <phoneticPr fontId="1"/>
  </si>
  <si>
    <t>３市</t>
    <rPh sb="1" eb="2">
      <t>シ</t>
    </rPh>
    <phoneticPr fontId="1"/>
  </si>
  <si>
    <t>消防・救急業務、電子計算機の導入並びに電算センターの建設及び管理運営、不燃物ごみ処理施設の建設及び管理運営、介護保険業務の管理運営</t>
    <phoneticPr fontId="1"/>
  </si>
  <si>
    <t>有明広域行政事務組合</t>
  </si>
  <si>
    <t>２市４町　　</t>
  </si>
  <si>
    <t>広域計画、消防、救急、し尿処理、ごみ処理、火葬場、リサイクルプラザ、煙火消費に係る許可及び液化石油ガス設備工事届出の受理、介護認定、障害者の介護給付費等の支給に関する審査会、結婚活動支援に関する事務、広域観光に関する事務</t>
  </si>
  <si>
    <t>阿蘇広域行政事務組合</t>
  </si>
  <si>
    <t>１市３町３村</t>
  </si>
  <si>
    <t>消防、救急、ごみ処理、し尿処理、一般廃棄物処理業許可、浄化槽清掃業許可、火葬場、介護老人福祉施設、養護老人ホーム、介護認定、煙火消費に係る許可及び液化石油ガス設備工事届出の受理、障害区分認定</t>
  </si>
  <si>
    <t>人吉球磨広域行政組合</t>
  </si>
  <si>
    <t>１市４町５村　</t>
  </si>
  <si>
    <t>広域計画、し尿処理、ごみ処理、火葬場、施設の管理</t>
  </si>
  <si>
    <t>球磨郡公立多良木病院企業団</t>
  </si>
  <si>
    <t>病院、介護老人保健施設、健診センター、在宅介護支援、病児・病後児保育事業、訪問看護ステーション</t>
  </si>
  <si>
    <t>水俣芦北広域行政事務組合</t>
  </si>
  <si>
    <t>広域計画、し尿処理、火葬場、消防、救急、ごみ処理、介護認定、障害区分認定、煙火消費に係る許可及び液化石油ガス設備工事届出の受理</t>
  </si>
  <si>
    <t>熊本県市町村総合事務組合</t>
  </si>
  <si>
    <t>１０市２３町８村
２４一部事務組合
５広域連合</t>
  </si>
  <si>
    <t>消防災害補償、退職手当、公務災害、交通災害共済、会館・共有財産等の維持・管理</t>
  </si>
  <si>
    <t>西都児湯環境整備事務組合</t>
  </si>
  <si>
    <t>西諸広域行政事務組合</t>
  </si>
  <si>
    <t>消防及び救急、ごみ処理、職員研修、火葬場</t>
  </si>
  <si>
    <t>宮崎県市町村総合事務組合</t>
  </si>
  <si>
    <t>９市１４町３村
７一部事務組合
１広域連合</t>
  </si>
  <si>
    <t>消防災害補償、消防団員退職報償金支給、退職手当、公務災害、交通災害共済、会館・共有財産等の維持・管理</t>
  </si>
  <si>
    <t>宮崎県北部広域行政事務組合</t>
  </si>
  <si>
    <t>２市５町２村　</t>
  </si>
  <si>
    <t>ふるさと市町村圏計画の策定・実施</t>
  </si>
  <si>
    <t>鹿児島県市町村総合事務組合</t>
  </si>
  <si>
    <t>１９市２０町４村
３４一部事務組合
１広域連合</t>
  </si>
  <si>
    <t>救急医療、消防災害補償、消防団員退職金・賞じゅつ金、退職手当、公務災害、交通災害共済、会館・共有財産等の維持・管理</t>
  </si>
  <si>
    <t>北薩広域行政事務組合</t>
  </si>
  <si>
    <t>し尿処理、ごみ処理、リサイクル、介護区分認定審査、障害支援区分審査判定</t>
  </si>
  <si>
    <t>南薩地区衛生管理組合</t>
  </si>
  <si>
    <t>し尿処理、火葬場、ごみ処理</t>
  </si>
  <si>
    <t>奄美群島広域事務組合</t>
  </si>
  <si>
    <t>１市９町２村　</t>
  </si>
  <si>
    <t>奄美群島振興整備事業、基金管理、場外離着陸場、視聴覚ライブラリー</t>
  </si>
  <si>
    <t>大島地区衛生組合</t>
  </si>
  <si>
    <t>１市２町２村　</t>
  </si>
  <si>
    <t>ごみ処理、し尿処理、一般廃棄物の有料化</t>
  </si>
  <si>
    <t>大隅肝属広域事務組合</t>
  </si>
  <si>
    <t>２市４町</t>
  </si>
  <si>
    <t>ごみ処理、火葬場、介護区分認定審査、障害区分認定審査</t>
  </si>
  <si>
    <t>南部広域行政組合</t>
  </si>
  <si>
    <t>３市４町８村　</t>
  </si>
  <si>
    <t>視聴覚教育システム管理、教育研究所管理運営、一般廃棄物最終処分場の設置及び管理運営に関する事務、ごみ処施設の設置及び管理運営に関する事務、し尿処理施設･汚泥再生処理センターの設置及び管理運営に関する事務</t>
  </si>
  <si>
    <t>金武地区消防衛生組合</t>
  </si>
  <si>
    <t>１町２村　</t>
  </si>
  <si>
    <t>消防、救急、ごみ処理</t>
  </si>
  <si>
    <t>沖縄県市町村総合事務組合</t>
  </si>
  <si>
    <t>１０市１１町１９村
２１一部事務組合
２広域連合</t>
  </si>
  <si>
    <t>退職手当、公務災害、消防補償、災害弔慰金</t>
  </si>
  <si>
    <t>中部広域市町村圏事務組合</t>
  </si>
  <si>
    <t>３市３町３村　</t>
  </si>
  <si>
    <t>中部広域計画の策定、広域交流、広域文化、広域スポーツ、広域観光開発、広域物産展、地域イベント助成、広域職員研修、地域づくり支援、中部広域計画に基づく広域的行政課題・広域にわたる振興発展に関する調査研究、
社会福祉法人の指導監査に関する事務、クルーズ船の受入に関する事務、特定教育・保育施設及び特定地域型保育事業の指導監査に関する事務、障害福祉サービス事業者等の指導及び実地検査に関する事務</t>
  </si>
  <si>
    <t>八重山広域市町村圏事務組合</t>
  </si>
  <si>
    <t>広域市町村圏計画の策定、広域の観光、人材育成、介護認定審査会の設置及び運営、中波ラジオ中継放送局施設の設置及び管理</t>
  </si>
  <si>
    <t>南部広域市町村圏事務組合</t>
  </si>
  <si>
    <t>５市４町６村　</t>
  </si>
  <si>
    <t>ふるさと市町村圏基金を活用した事業の実施、広域的な振興事業の調査研究、いなんせ斎苑の建設及び管理運営、南斎場の建設及び管理運営、社会福祉法に規定する所轄庁が行うこととされている事務</t>
  </si>
  <si>
    <t>北部広域市町村圏事務組合</t>
  </si>
  <si>
    <t>１市２町９村　</t>
  </si>
  <si>
    <t>広域市町村圏計画の策定、広域の観光、スポーツ、物産展イベント、人材育成、交流、文化、研修、広域的振興事業、公立大学設置団体業務、北部会館の管理運営、北部広域ネットワークの管理運営</t>
  </si>
  <si>
    <t>比謝川行政事務組合</t>
  </si>
  <si>
    <t>２町１村</t>
  </si>
  <si>
    <t>ごみ処理場の設置及び管理、消防</t>
  </si>
  <si>
    <t>計</t>
    <rPh sb="0" eb="1">
      <t>ケイ</t>
    </rPh>
    <phoneticPr fontId="11"/>
  </si>
  <si>
    <t>207団体</t>
    <rPh sb="3" eb="5">
      <t>ダンタイ</t>
    </rPh>
    <phoneticPr fontId="45"/>
  </si>
  <si>
    <t>同35
異172</t>
    <rPh sb="0" eb="1">
      <t>ドウ</t>
    </rPh>
    <rPh sb="4" eb="5">
      <t>イ</t>
    </rPh>
    <phoneticPr fontId="11"/>
  </si>
  <si>
    <t>（注）　設置年月日は次のとおりである。　</t>
    <rPh sb="1" eb="2">
      <t>チュウ</t>
    </rPh>
    <rPh sb="4" eb="6">
      <t>セッチ</t>
    </rPh>
    <rPh sb="6" eb="9">
      <t>ネンガッピ</t>
    </rPh>
    <rPh sb="10" eb="11">
      <t>ツギ</t>
    </rPh>
    <phoneticPr fontId="11"/>
  </si>
  <si>
    <t>　　　(1)　当初から　①構成団体間で共同処理する事務が一致しないもの　②議決方法の特例を設けているもの　③管理者に代えて理事会を置くもの　のいずれかに該当する一部事務組合として設立された場合は設立年月日</t>
    <rPh sb="7" eb="9">
      <t>トウショ</t>
    </rPh>
    <rPh sb="76" eb="78">
      <t>ガイトウ</t>
    </rPh>
    <rPh sb="80" eb="82">
      <t>イチブ</t>
    </rPh>
    <rPh sb="82" eb="84">
      <t>ジム</t>
    </rPh>
    <rPh sb="84" eb="86">
      <t>クミアイ</t>
    </rPh>
    <rPh sb="89" eb="91">
      <t>セツリツ</t>
    </rPh>
    <rPh sb="94" eb="96">
      <t>バアイ</t>
    </rPh>
    <rPh sb="97" eb="99">
      <t>セツリツ</t>
    </rPh>
    <rPh sb="99" eb="102">
      <t>ネンガッピ</t>
    </rPh>
    <phoneticPr fontId="11"/>
  </si>
  <si>
    <t>　　　(2)　規約変更により　①構成団体間で共同処理する事務が一致しないもの　②議決方法の特例を設けているもの　③管理者に代えて理事会を置くもの　のいずれかに該当することとなった場合は規約変更の効力発生年月日</t>
    <rPh sb="7" eb="9">
      <t>キヤク</t>
    </rPh>
    <rPh sb="9" eb="11">
      <t>ヘンコウ</t>
    </rPh>
    <rPh sb="89" eb="91">
      <t>バアイ</t>
    </rPh>
    <rPh sb="92" eb="94">
      <t>キヤク</t>
    </rPh>
    <rPh sb="94" eb="96">
      <t>ヘンコウ</t>
    </rPh>
    <rPh sb="97" eb="99">
      <t>コウリョク</t>
    </rPh>
    <rPh sb="99" eb="101">
      <t>ハッセイ</t>
    </rPh>
    <rPh sb="101" eb="104">
      <t>ネンガッピ</t>
    </rPh>
    <phoneticPr fontId="11"/>
  </si>
  <si>
    <t>第３１表　一部事務組合及び広域連合の運営状況に関する調</t>
    <rPh sb="0" eb="1">
      <t>ダイ</t>
    </rPh>
    <rPh sb="3" eb="4">
      <t>ヒョウ</t>
    </rPh>
    <rPh sb="5" eb="7">
      <t>イチブ</t>
    </rPh>
    <rPh sb="7" eb="9">
      <t>ジム</t>
    </rPh>
    <rPh sb="9" eb="11">
      <t>クミアイ</t>
    </rPh>
    <rPh sb="11" eb="12">
      <t>オヨ</t>
    </rPh>
    <rPh sb="13" eb="15">
      <t>コウイキ</t>
    </rPh>
    <rPh sb="15" eb="17">
      <t>レンゴウ</t>
    </rPh>
    <rPh sb="18" eb="20">
      <t>ウンエイ</t>
    </rPh>
    <rPh sb="20" eb="22">
      <t>ジョウキョウ</t>
    </rPh>
    <phoneticPr fontId="1"/>
  </si>
  <si>
    <t>１　議会関係</t>
    <rPh sb="2" eb="4">
      <t>ギカイ</t>
    </rPh>
    <rPh sb="4" eb="6">
      <t>カンケイ</t>
    </rPh>
    <phoneticPr fontId="1"/>
  </si>
  <si>
    <t>項目</t>
    <rPh sb="0" eb="2">
      <t>コウモク</t>
    </rPh>
    <phoneticPr fontId="1"/>
  </si>
  <si>
    <t>議会の招集回数</t>
    <rPh sb="0" eb="2">
      <t>ギカイ</t>
    </rPh>
    <rPh sb="3" eb="5">
      <t>ショウシュウ</t>
    </rPh>
    <rPh sb="5" eb="7">
      <t>カイスウ</t>
    </rPh>
    <phoneticPr fontId="1"/>
  </si>
  <si>
    <t xml:space="preserve"> 0回</t>
    <rPh sb="2" eb="3">
      <t>カイ</t>
    </rPh>
    <phoneticPr fontId="1"/>
  </si>
  <si>
    <t>(</t>
    <phoneticPr fontId="1"/>
  </si>
  <si>
    <t>)</t>
    <phoneticPr fontId="1"/>
  </si>
  <si>
    <t xml:space="preserve"> （令和２年度）</t>
    <rPh sb="2" eb="4">
      <t>レイワ</t>
    </rPh>
    <phoneticPr fontId="1"/>
  </si>
  <si>
    <t xml:space="preserve"> 1回</t>
    <rPh sb="2" eb="3">
      <t>カイ</t>
    </rPh>
    <phoneticPr fontId="1"/>
  </si>
  <si>
    <t>(</t>
  </si>
  <si>
    <t>)</t>
  </si>
  <si>
    <t xml:space="preserve"> 2回</t>
    <rPh sb="2" eb="3">
      <t>カイ</t>
    </rPh>
    <phoneticPr fontId="1"/>
  </si>
  <si>
    <t xml:space="preserve"> 3回</t>
    <rPh sb="2" eb="3">
      <t>カイ</t>
    </rPh>
    <phoneticPr fontId="1"/>
  </si>
  <si>
    <t xml:space="preserve"> 4回</t>
    <rPh sb="2" eb="3">
      <t>カイ</t>
    </rPh>
    <phoneticPr fontId="1"/>
  </si>
  <si>
    <t xml:space="preserve"> 5回以上</t>
    <rPh sb="2" eb="3">
      <t>カイ</t>
    </rPh>
    <rPh sb="3" eb="5">
      <t>イジョウ</t>
    </rPh>
    <phoneticPr fontId="1"/>
  </si>
  <si>
    <t>議会の開催日数</t>
    <rPh sb="0" eb="2">
      <t>ギカイ</t>
    </rPh>
    <rPh sb="3" eb="5">
      <t>カイサイ</t>
    </rPh>
    <rPh sb="5" eb="7">
      <t>ニッスウ</t>
    </rPh>
    <phoneticPr fontId="1"/>
  </si>
  <si>
    <t xml:space="preserve"> 0日</t>
    <rPh sb="2" eb="3">
      <t>ヒ</t>
    </rPh>
    <phoneticPr fontId="1"/>
  </si>
  <si>
    <t xml:space="preserve"> 1-5日</t>
    <rPh sb="4" eb="5">
      <t>ヒ</t>
    </rPh>
    <phoneticPr fontId="1"/>
  </si>
  <si>
    <t xml:space="preserve"> 6-10日</t>
    <rPh sb="5" eb="6">
      <t>ヒ</t>
    </rPh>
    <phoneticPr fontId="1"/>
  </si>
  <si>
    <t xml:space="preserve"> 11-15日</t>
    <rPh sb="6" eb="7">
      <t>ヒ</t>
    </rPh>
    <phoneticPr fontId="1"/>
  </si>
  <si>
    <t xml:space="preserve"> 16-20日</t>
    <rPh sb="6" eb="7">
      <t>ヒ</t>
    </rPh>
    <phoneticPr fontId="1"/>
  </si>
  <si>
    <t xml:space="preserve"> 21日以上</t>
    <rPh sb="3" eb="4">
      <t>ヒ</t>
    </rPh>
    <rPh sb="4" eb="6">
      <t>イジョウ</t>
    </rPh>
    <phoneticPr fontId="1"/>
  </si>
  <si>
    <t>２　監査委員</t>
    <rPh sb="2" eb="4">
      <t>カンサ</t>
    </rPh>
    <rPh sb="4" eb="6">
      <t>イイン</t>
    </rPh>
    <phoneticPr fontId="1"/>
  </si>
  <si>
    <t>監査委員による監査</t>
    <rPh sb="0" eb="2">
      <t>カンサ</t>
    </rPh>
    <rPh sb="2" eb="4">
      <t>イイン</t>
    </rPh>
    <rPh sb="7" eb="9">
      <t>カンサ</t>
    </rPh>
    <phoneticPr fontId="1"/>
  </si>
  <si>
    <t>0日</t>
    <rPh sb="1" eb="2">
      <t>ヒ</t>
    </rPh>
    <phoneticPr fontId="1"/>
  </si>
  <si>
    <t>延べ日数</t>
    <rPh sb="0" eb="1">
      <t>ノ</t>
    </rPh>
    <rPh sb="2" eb="4">
      <t>ニッスウ</t>
    </rPh>
    <phoneticPr fontId="1"/>
  </si>
  <si>
    <t>1-5日</t>
    <rPh sb="3" eb="4">
      <t>ヒ</t>
    </rPh>
    <phoneticPr fontId="1"/>
  </si>
  <si>
    <t xml:space="preserve"> (令和２年度）</t>
    <rPh sb="2" eb="4">
      <t>レイワ</t>
    </rPh>
    <rPh sb="5" eb="7">
      <t>ネンドヘイネンド</t>
    </rPh>
    <phoneticPr fontId="1"/>
  </si>
  <si>
    <t>6-10日</t>
    <rPh sb="4" eb="5">
      <t>ヒ</t>
    </rPh>
    <phoneticPr fontId="1"/>
  </si>
  <si>
    <t>11-15日</t>
    <rPh sb="5" eb="6">
      <t>ヒ</t>
    </rPh>
    <phoneticPr fontId="1"/>
  </si>
  <si>
    <t>16-20日</t>
    <rPh sb="5" eb="6">
      <t>ヒ</t>
    </rPh>
    <phoneticPr fontId="1"/>
  </si>
  <si>
    <t>21-25日</t>
    <rPh sb="5" eb="6">
      <t>ニチ</t>
    </rPh>
    <phoneticPr fontId="1"/>
  </si>
  <si>
    <t>26日以上</t>
    <rPh sb="2" eb="3">
      <t>ニチ</t>
    </rPh>
    <rPh sb="3" eb="5">
      <t>イジョウ</t>
    </rPh>
    <phoneticPr fontId="1"/>
  </si>
  <si>
    <t>※財務監査（地方自治法第199条第１項）が対象</t>
    <rPh sb="1" eb="3">
      <t>ザイム</t>
    </rPh>
    <rPh sb="3" eb="5">
      <t>カンサ</t>
    </rPh>
    <rPh sb="6" eb="8">
      <t>チホウ</t>
    </rPh>
    <rPh sb="8" eb="11">
      <t>ジチホウ</t>
    </rPh>
    <rPh sb="11" eb="12">
      <t>ダイ</t>
    </rPh>
    <rPh sb="15" eb="16">
      <t>ジョウ</t>
    </rPh>
    <rPh sb="16" eb="17">
      <t>ダイ</t>
    </rPh>
    <rPh sb="18" eb="19">
      <t>コウ</t>
    </rPh>
    <rPh sb="21" eb="23">
      <t>タイショウ</t>
    </rPh>
    <phoneticPr fontId="1"/>
  </si>
  <si>
    <t>３　ホームページ</t>
    <phoneticPr fontId="1"/>
  </si>
  <si>
    <t>ホームページを作成・公開している団体</t>
    <rPh sb="7" eb="9">
      <t>サクセイ</t>
    </rPh>
    <rPh sb="10" eb="12">
      <t>コウカイ</t>
    </rPh>
    <rPh sb="16" eb="18">
      <t>ダンタイ</t>
    </rPh>
    <phoneticPr fontId="1"/>
  </si>
  <si>
    <t>No</t>
    <phoneticPr fontId="1"/>
  </si>
  <si>
    <t>広域連合名</t>
    <rPh sb="0" eb="2">
      <t>コウイキ</t>
    </rPh>
    <rPh sb="2" eb="4">
      <t>レンゴウ</t>
    </rPh>
    <rPh sb="4" eb="5">
      <t>メイ</t>
    </rPh>
    <phoneticPr fontId="1"/>
  </si>
  <si>
    <t>設立年月日</t>
    <rPh sb="0" eb="2">
      <t>セツリツ</t>
    </rPh>
    <rPh sb="2" eb="5">
      <t>ネンガッピ</t>
    </rPh>
    <phoneticPr fontId="1"/>
  </si>
  <si>
    <t>主に処理する事務　</t>
  </si>
  <si>
    <t>函館圏公立大学広域連合</t>
  </si>
  <si>
    <t>函館市、北斗市、七飯町（２市１町）</t>
    <rPh sb="4" eb="6">
      <t>ホクト</t>
    </rPh>
    <rPh sb="6" eb="7">
      <t>シ</t>
    </rPh>
    <phoneticPr fontId="1"/>
  </si>
  <si>
    <t>・公立大学法人の設立及び設立団体の事務</t>
    <rPh sb="5" eb="7">
      <t>ホウジン</t>
    </rPh>
    <rPh sb="8" eb="10">
      <t>セツリツ</t>
    </rPh>
    <rPh sb="10" eb="11">
      <t>オヨ</t>
    </rPh>
    <rPh sb="12" eb="14">
      <t>セツリツ</t>
    </rPh>
    <rPh sb="14" eb="16">
      <t>ダンタイ</t>
    </rPh>
    <rPh sb="17" eb="19">
      <t>ジム</t>
    </rPh>
    <phoneticPr fontId="1"/>
  </si>
  <si>
    <t>空知中部広域連合</t>
    <phoneticPr fontId="46"/>
  </si>
  <si>
    <t>歌志内市、奈井江町、上砂川町、浦臼町、新十津川町、雨竜町（１市５町）　　　</t>
  </si>
  <si>
    <t>・介護認定審査会の設置運営に関すること
・介護保険の事務に関すること
・地域支援事業に関すること
・広域医療推進に関すること
・国民健康保険事業に関すること
　（国民健康保険直営診療施設に係る事務を除く。）
・広域化の調査研究に関すること
・北海道保健福祉部の事務処理の特例に関する条例により広域連合が
　処理することとされた指定居宅
　サービス事業者等の指定等に係る事務に関すること
・障害支援区分審査会の設置運営に関すること</t>
    <rPh sb="1" eb="3">
      <t>カイゴ</t>
    </rPh>
    <rPh sb="3" eb="5">
      <t>ニンテイ</t>
    </rPh>
    <rPh sb="5" eb="8">
      <t>シンサカイ</t>
    </rPh>
    <rPh sb="9" eb="11">
      <t>セッチ</t>
    </rPh>
    <rPh sb="11" eb="13">
      <t>ウンエイ</t>
    </rPh>
    <rPh sb="14" eb="15">
      <t>カン</t>
    </rPh>
    <rPh sb="21" eb="23">
      <t>カイゴ</t>
    </rPh>
    <rPh sb="23" eb="25">
      <t>ホケン</t>
    </rPh>
    <rPh sb="26" eb="28">
      <t>ジム</t>
    </rPh>
    <rPh sb="29" eb="30">
      <t>カン</t>
    </rPh>
    <rPh sb="36" eb="38">
      <t>チイキ</t>
    </rPh>
    <rPh sb="38" eb="40">
      <t>シエン</t>
    </rPh>
    <rPh sb="40" eb="42">
      <t>ジギョウ</t>
    </rPh>
    <rPh sb="43" eb="44">
      <t>カン</t>
    </rPh>
    <rPh sb="50" eb="52">
      <t>コウイキ</t>
    </rPh>
    <rPh sb="52" eb="54">
      <t>イリョウ</t>
    </rPh>
    <rPh sb="54" eb="56">
      <t>スイシン</t>
    </rPh>
    <rPh sb="57" eb="58">
      <t>カン</t>
    </rPh>
    <rPh sb="64" eb="66">
      <t>コクミン</t>
    </rPh>
    <rPh sb="66" eb="68">
      <t>ケンコウ</t>
    </rPh>
    <rPh sb="68" eb="70">
      <t>ホケン</t>
    </rPh>
    <rPh sb="70" eb="72">
      <t>ジギョウ</t>
    </rPh>
    <rPh sb="73" eb="74">
      <t>カン</t>
    </rPh>
    <rPh sb="81" eb="83">
      <t>コクミン</t>
    </rPh>
    <rPh sb="83" eb="85">
      <t>ケンコウ</t>
    </rPh>
    <rPh sb="85" eb="87">
      <t>ホケン</t>
    </rPh>
    <rPh sb="87" eb="89">
      <t>チョクエイ</t>
    </rPh>
    <rPh sb="89" eb="91">
      <t>シンリョウ</t>
    </rPh>
    <rPh sb="91" eb="92">
      <t>シ</t>
    </rPh>
    <rPh sb="92" eb="93">
      <t>セツ</t>
    </rPh>
    <rPh sb="94" eb="95">
      <t>カカ</t>
    </rPh>
    <rPh sb="96" eb="98">
      <t>ジム</t>
    </rPh>
    <rPh sb="99" eb="100">
      <t>ノゾ</t>
    </rPh>
    <rPh sb="105" eb="108">
      <t>コウイキカ</t>
    </rPh>
    <rPh sb="109" eb="111">
      <t>チョウサ</t>
    </rPh>
    <rPh sb="111" eb="113">
      <t>ケンキュウ</t>
    </rPh>
    <rPh sb="114" eb="115">
      <t>カン</t>
    </rPh>
    <rPh sb="194" eb="196">
      <t>ショウガイ</t>
    </rPh>
    <rPh sb="196" eb="198">
      <t>シエン</t>
    </rPh>
    <rPh sb="198" eb="200">
      <t>クブン</t>
    </rPh>
    <rPh sb="200" eb="203">
      <t>シンサカイ</t>
    </rPh>
    <rPh sb="204" eb="206">
      <t>セッチ</t>
    </rPh>
    <rPh sb="206" eb="208">
      <t>ウンエイ</t>
    </rPh>
    <rPh sb="209" eb="210">
      <t>カン</t>
    </rPh>
    <phoneticPr fontId="1"/>
  </si>
  <si>
    <t>中・北空知廃棄物処理
広域連合</t>
    <rPh sb="0" eb="1">
      <t>ナカ</t>
    </rPh>
    <rPh sb="2" eb="3">
      <t>キタ</t>
    </rPh>
    <rPh sb="3" eb="5">
      <t>ソラチ</t>
    </rPh>
    <rPh sb="5" eb="8">
      <t>ハイキブツ</t>
    </rPh>
    <rPh sb="8" eb="10">
      <t>ショリ</t>
    </rPh>
    <rPh sb="11" eb="13">
      <t>コウイキ</t>
    </rPh>
    <rPh sb="13" eb="15">
      <t>レンゴウ</t>
    </rPh>
    <phoneticPr fontId="1"/>
  </si>
  <si>
    <t>赤平市、滝川市、砂川市、歌志内市、深川市、奈井江町、上砂川町、浦臼町、新十津川町、妹背牛町、秩父別町、雨竜町、北竜町、沼田町
（５市９町）</t>
    <rPh sb="0" eb="2">
      <t>アカヒラ</t>
    </rPh>
    <rPh sb="2" eb="3">
      <t>シ</t>
    </rPh>
    <rPh sb="4" eb="6">
      <t>タキガワ</t>
    </rPh>
    <rPh sb="6" eb="7">
      <t>シ</t>
    </rPh>
    <rPh sb="8" eb="11">
      <t>スナガワシ</t>
    </rPh>
    <rPh sb="12" eb="16">
      <t>ウタシナイシ</t>
    </rPh>
    <rPh sb="17" eb="20">
      <t>フカガワシ</t>
    </rPh>
    <rPh sb="21" eb="25">
      <t>ナイエチョウ</t>
    </rPh>
    <rPh sb="26" eb="28">
      <t>カミスナ</t>
    </rPh>
    <rPh sb="29" eb="30">
      <t>チョウ</t>
    </rPh>
    <rPh sb="31" eb="33">
      <t>ウラウス</t>
    </rPh>
    <rPh sb="33" eb="34">
      <t>チョウ</t>
    </rPh>
    <rPh sb="35" eb="39">
      <t>シントツカワ</t>
    </rPh>
    <rPh sb="39" eb="40">
      <t>チョウ</t>
    </rPh>
    <rPh sb="41" eb="44">
      <t>モセウシ</t>
    </rPh>
    <rPh sb="44" eb="45">
      <t>チョウ</t>
    </rPh>
    <rPh sb="46" eb="49">
      <t>チップベツ</t>
    </rPh>
    <rPh sb="49" eb="50">
      <t>チョウ</t>
    </rPh>
    <rPh sb="51" eb="53">
      <t>ウリュウ</t>
    </rPh>
    <rPh sb="53" eb="54">
      <t>チョウ</t>
    </rPh>
    <rPh sb="55" eb="57">
      <t>ホクリュウ</t>
    </rPh>
    <rPh sb="57" eb="58">
      <t>チョウ</t>
    </rPh>
    <rPh sb="59" eb="62">
      <t>ヌタチョウ</t>
    </rPh>
    <rPh sb="65" eb="66">
      <t>シ</t>
    </rPh>
    <rPh sb="67" eb="68">
      <t>チョウ</t>
    </rPh>
    <phoneticPr fontId="1"/>
  </si>
  <si>
    <t>・ごみ処理施設の設置、管理及び運営に関する事務</t>
    <rPh sb="3" eb="5">
      <t>ショリ</t>
    </rPh>
    <rPh sb="5" eb="7">
      <t>シセツ</t>
    </rPh>
    <rPh sb="8" eb="10">
      <t>セッチ</t>
    </rPh>
    <rPh sb="11" eb="13">
      <t>カンリ</t>
    </rPh>
    <rPh sb="13" eb="14">
      <t>オヨ</t>
    </rPh>
    <rPh sb="15" eb="17">
      <t>ウンエイ</t>
    </rPh>
    <rPh sb="18" eb="19">
      <t>カン</t>
    </rPh>
    <rPh sb="21" eb="23">
      <t>ジム</t>
    </rPh>
    <phoneticPr fontId="1"/>
  </si>
  <si>
    <t>西いぶり広域連合</t>
  </si>
  <si>
    <t>室蘭市、登別市、伊達市、豊浦町、壮瞥町、洞爺湖町 （３市３町）</t>
    <rPh sb="4" eb="7">
      <t>ノボリベツシ</t>
    </rPh>
    <rPh sb="16" eb="19">
      <t>ソウベツチョウ</t>
    </rPh>
    <rPh sb="20" eb="24">
      <t>トウヤコチョウ</t>
    </rPh>
    <phoneticPr fontId="1"/>
  </si>
  <si>
    <t>・ごみ処理施設及び粗大ごみ処理施設の設置、管理及び運営
  に関する事務
・最終処分場の設置、管理及び運営に関する事務
・都市公園（広域連合所管分に限る。以下同じ。）の設置、管理及び運営に関する事務
・リサイクルプラザの設置、管理及び運営に関する事務
・共同電算センターの設置、管理及び運営に関する事務
・広域行政の振興及び課題の調査研究並びに連絡調整に関する事務</t>
    <rPh sb="66" eb="68">
      <t>コウイキ</t>
    </rPh>
    <rPh sb="68" eb="70">
      <t>レンゴウ</t>
    </rPh>
    <rPh sb="70" eb="72">
      <t>ショカン</t>
    </rPh>
    <rPh sb="72" eb="73">
      <t>ブン</t>
    </rPh>
    <rPh sb="74" eb="75">
      <t>カギ</t>
    </rPh>
    <rPh sb="77" eb="79">
      <t>イカ</t>
    </rPh>
    <rPh sb="79" eb="80">
      <t>オナ</t>
    </rPh>
    <rPh sb="87" eb="89">
      <t>カンリ</t>
    </rPh>
    <rPh sb="89" eb="90">
      <t>オヨ</t>
    </rPh>
    <rPh sb="94" eb="95">
      <t>カン</t>
    </rPh>
    <rPh sb="97" eb="99">
      <t>ジム</t>
    </rPh>
    <rPh sb="115" eb="116">
      <t>オヨ</t>
    </rPh>
    <rPh sb="120" eb="121">
      <t>カン</t>
    </rPh>
    <rPh sb="123" eb="125">
      <t>ジム</t>
    </rPh>
    <rPh sb="127" eb="129">
      <t>キョウドウ</t>
    </rPh>
    <rPh sb="129" eb="131">
      <t>デンサン</t>
    </rPh>
    <rPh sb="136" eb="138">
      <t>セッチ</t>
    </rPh>
    <rPh sb="139" eb="141">
      <t>カンリ</t>
    </rPh>
    <rPh sb="141" eb="142">
      <t>オヨ</t>
    </rPh>
    <rPh sb="143" eb="145">
      <t>ウンエイ</t>
    </rPh>
    <rPh sb="146" eb="147">
      <t>カン</t>
    </rPh>
    <rPh sb="149" eb="151">
      <t>ジム</t>
    </rPh>
    <rPh sb="153" eb="155">
      <t>コウイキ</t>
    </rPh>
    <rPh sb="155" eb="157">
      <t>ギョウセイ</t>
    </rPh>
    <rPh sb="158" eb="160">
      <t>シンコウ</t>
    </rPh>
    <rPh sb="160" eb="161">
      <t>オヨ</t>
    </rPh>
    <rPh sb="162" eb="164">
      <t>カダイ</t>
    </rPh>
    <rPh sb="165" eb="167">
      <t>チョウサ</t>
    </rPh>
    <rPh sb="167" eb="169">
      <t>ケンキュウ</t>
    </rPh>
    <rPh sb="169" eb="170">
      <t>ナラ</t>
    </rPh>
    <rPh sb="172" eb="174">
      <t>レンラク</t>
    </rPh>
    <rPh sb="174" eb="176">
      <t>チョウセイ</t>
    </rPh>
    <rPh sb="177" eb="178">
      <t>カン</t>
    </rPh>
    <rPh sb="180" eb="182">
      <t>ジム</t>
    </rPh>
    <phoneticPr fontId="1"/>
  </si>
  <si>
    <t>渡島廃棄物処理
広域連合</t>
  </si>
  <si>
    <t>北斗市、松前町､福島町､知内町､木古内町､七飯町､鹿部町､森町､八雲町､長万部町（１市９町）</t>
    <rPh sb="0" eb="2">
      <t>ホクト</t>
    </rPh>
    <rPh sb="2" eb="3">
      <t>シ</t>
    </rPh>
    <rPh sb="42" eb="43">
      <t>シ</t>
    </rPh>
    <phoneticPr fontId="1"/>
  </si>
  <si>
    <t>・ごみ処理施設及び廃棄物運搬中継
・中間処理施設の設置、管理及び運営</t>
  </si>
  <si>
    <t>日高中部広域連合</t>
  </si>
  <si>
    <t>新冠町、新ひだか町
（２町）</t>
    <rPh sb="4" eb="5">
      <t>シン</t>
    </rPh>
    <rPh sb="8" eb="9">
      <t>マチ</t>
    </rPh>
    <phoneticPr fontId="1"/>
  </si>
  <si>
    <t>・介護保険に関する次の事務
　・被保険者の資格管理に関すること
　・要介護認定及び要支援認定に関すること
　・保険給付に関すること
　・介護保険事業計画の策定に関すること
　・保険料の賦課及び徴収に関すること
　・保健福祉事業の実施に必要な連絡調整に関すること
　・共同処理すべき事業の調査研究に関する事務</t>
  </si>
  <si>
    <t>北しりべし廃棄物処理
広域連合</t>
  </si>
  <si>
    <t xml:space="preserve">小樽市、積丹町、古平町、仁木町、余市町、赤井川村（１市４町１村）      </t>
  </si>
  <si>
    <t>・次の一般廃棄物中間処理施設の設置、管理及び運営に関する事務
　・ごみ焼却施設
　・資源化リサイクル施設
　・破砕処理施設</t>
  </si>
  <si>
    <t>根室北部廃棄物処理
広域連合</t>
  </si>
  <si>
    <t>別海町、中標津町、標津町、羅臼町（４町）</t>
  </si>
  <si>
    <t>・共同可燃ごみ等処理施設の設置、管理及び運営に関すること
・共同リサイクルセンターの設置、管理及び運営に関すること</t>
  </si>
  <si>
    <t>釧路広域連合</t>
  </si>
  <si>
    <t>釧路市、釧路町、白糠町、 鶴居村、弟子屈町、厚岸町（１市４町１村）</t>
    <rPh sb="17" eb="20">
      <t>テシカガ</t>
    </rPh>
    <rPh sb="20" eb="21">
      <t>チョウ</t>
    </rPh>
    <rPh sb="22" eb="25">
      <t>アッケシチョウ</t>
    </rPh>
    <phoneticPr fontId="1"/>
  </si>
  <si>
    <t>・ごみ処理施設の設置、管理及び運営に関すること</t>
  </si>
  <si>
    <t>大雪地区広域連合</t>
  </si>
  <si>
    <t>東川町、美瑛町、東神楽町（３町）</t>
    <rPh sb="0" eb="1">
      <t>ヒガシ</t>
    </rPh>
    <phoneticPr fontId="1"/>
  </si>
  <si>
    <t>・介護保険事業に関する事務
・国民健康保険事業に関する事務
・乳幼児医療給付事業、ひとり親家庭等医療給付事業、老人医療給付特別対策事業、
　重度心身障害者医療給付事業に関する受託事務
・関係町がそれぞれ実施する障害者総合支援法の規定に基づく障害支援区分の審査
　判定に関する事務                                      　　　　　　　　　　　　　　　　
・高齢者医療確保法の規定に基づく後期高齢者医療制度に関する事務
・広域化の調査研究</t>
    <rPh sb="44" eb="45">
      <t>オヤ</t>
    </rPh>
    <rPh sb="45" eb="47">
      <t>カテイ</t>
    </rPh>
    <rPh sb="47" eb="48">
      <t>トウ</t>
    </rPh>
    <rPh sb="93" eb="95">
      <t>カンケイ</t>
    </rPh>
    <rPh sb="95" eb="96">
      <t>マチ</t>
    </rPh>
    <rPh sb="101" eb="103">
      <t>ジッシ</t>
    </rPh>
    <rPh sb="105" eb="108">
      <t>ショウガイシャ</t>
    </rPh>
    <rPh sb="108" eb="110">
      <t>ソウゴウ</t>
    </rPh>
    <rPh sb="110" eb="112">
      <t>シエン</t>
    </rPh>
    <rPh sb="112" eb="113">
      <t>ホウ</t>
    </rPh>
    <rPh sb="114" eb="116">
      <t>キテイ</t>
    </rPh>
    <rPh sb="117" eb="118">
      <t>モト</t>
    </rPh>
    <rPh sb="120" eb="122">
      <t>ショウガイ</t>
    </rPh>
    <rPh sb="122" eb="124">
      <t>シエン</t>
    </rPh>
    <rPh sb="124" eb="126">
      <t>クブン</t>
    </rPh>
    <rPh sb="127" eb="129">
      <t>シンサ</t>
    </rPh>
    <rPh sb="131" eb="133">
      <t>ハンテイ</t>
    </rPh>
    <rPh sb="134" eb="135">
      <t>カン</t>
    </rPh>
    <rPh sb="137" eb="139">
      <t>ジム</t>
    </rPh>
    <rPh sb="195" eb="198">
      <t>コウレイシャ</t>
    </rPh>
    <rPh sb="198" eb="200">
      <t>イリョウ</t>
    </rPh>
    <rPh sb="200" eb="203">
      <t>カクホホウ</t>
    </rPh>
    <rPh sb="204" eb="206">
      <t>キテイ</t>
    </rPh>
    <rPh sb="207" eb="208">
      <t>モト</t>
    </rPh>
    <rPh sb="210" eb="212">
      <t>コウキ</t>
    </rPh>
    <rPh sb="212" eb="215">
      <t>コウレイシャ</t>
    </rPh>
    <rPh sb="215" eb="217">
      <t>イリョウ</t>
    </rPh>
    <rPh sb="217" eb="219">
      <t>セイド</t>
    </rPh>
    <rPh sb="220" eb="221">
      <t>カン</t>
    </rPh>
    <rPh sb="223" eb="225">
      <t>ジム</t>
    </rPh>
    <phoneticPr fontId="1"/>
  </si>
  <si>
    <t>北海道後期高齢者医療
広域連合</t>
    <rPh sb="0" eb="3">
      <t>ホッカイドウ</t>
    </rPh>
    <rPh sb="3" eb="5">
      <t>コウキ</t>
    </rPh>
    <rPh sb="5" eb="8">
      <t>コウレイシャ</t>
    </rPh>
    <rPh sb="8" eb="10">
      <t>イリョウ</t>
    </rPh>
    <rPh sb="11" eb="13">
      <t>コウイキ</t>
    </rPh>
    <rPh sb="13" eb="15">
      <t>レンゴウ</t>
    </rPh>
    <phoneticPr fontId="1"/>
  </si>
  <si>
    <t>H19. 3. 1</t>
  </si>
  <si>
    <t>道内全市町村</t>
    <rPh sb="0" eb="2">
      <t>ドウナイ</t>
    </rPh>
    <rPh sb="2" eb="3">
      <t>ゼン</t>
    </rPh>
    <rPh sb="3" eb="6">
      <t>シチョウソン</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</si>
  <si>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</si>
  <si>
    <t>島牧村、黒松内町、蘭越町、ニセコ町、真狩村、留寿都村、喜茂別町、京極町、倶知安町、共和町、泊村、神恵内村、積丹町、古平町、仁木町、赤井川村（１０町６村）</t>
    <rPh sb="0" eb="2">
      <t>シママキ</t>
    </rPh>
    <rPh sb="2" eb="3">
      <t>ムラ</t>
    </rPh>
    <rPh sb="4" eb="7">
      <t>クロマツナイ</t>
    </rPh>
    <rPh sb="7" eb="8">
      <t>マチ</t>
    </rPh>
    <rPh sb="9" eb="11">
      <t>ランコシ</t>
    </rPh>
    <rPh sb="11" eb="12">
      <t>マチ</t>
    </rPh>
    <rPh sb="16" eb="17">
      <t>マチ</t>
    </rPh>
    <rPh sb="18" eb="20">
      <t>マッカリ</t>
    </rPh>
    <rPh sb="20" eb="21">
      <t>ムラ</t>
    </rPh>
    <rPh sb="22" eb="25">
      <t>ルスツ</t>
    </rPh>
    <rPh sb="25" eb="26">
      <t>ムラ</t>
    </rPh>
    <rPh sb="27" eb="30">
      <t>キモベツ</t>
    </rPh>
    <rPh sb="30" eb="31">
      <t>マチ</t>
    </rPh>
    <rPh sb="32" eb="34">
      <t>キョウゴク</t>
    </rPh>
    <rPh sb="34" eb="35">
      <t>マチ</t>
    </rPh>
    <rPh sb="36" eb="39">
      <t>クッチャン</t>
    </rPh>
    <rPh sb="39" eb="40">
      <t>マチ</t>
    </rPh>
    <rPh sb="41" eb="43">
      <t>キョウワ</t>
    </rPh>
    <rPh sb="43" eb="44">
      <t>マチ</t>
    </rPh>
    <rPh sb="45" eb="46">
      <t>ト</t>
    </rPh>
    <rPh sb="46" eb="47">
      <t>ムラ</t>
    </rPh>
    <rPh sb="48" eb="51">
      <t>カモエナイ</t>
    </rPh>
    <rPh sb="51" eb="52">
      <t>ムラ</t>
    </rPh>
    <rPh sb="53" eb="55">
      <t>シャコタン</t>
    </rPh>
    <rPh sb="55" eb="56">
      <t>チョウ</t>
    </rPh>
    <rPh sb="57" eb="58">
      <t>フル</t>
    </rPh>
    <rPh sb="58" eb="59">
      <t>ヒラ</t>
    </rPh>
    <rPh sb="59" eb="60">
      <t>マチ</t>
    </rPh>
    <rPh sb="61" eb="63">
      <t>ニキ</t>
    </rPh>
    <rPh sb="63" eb="64">
      <t>チョウ</t>
    </rPh>
    <rPh sb="65" eb="66">
      <t>アカ</t>
    </rPh>
    <rPh sb="68" eb="69">
      <t>ムラ</t>
    </rPh>
    <rPh sb="72" eb="73">
      <t>チョウ</t>
    </rPh>
    <rPh sb="74" eb="75">
      <t>ソン</t>
    </rPh>
    <phoneticPr fontId="1"/>
  </si>
  <si>
    <t>・町村税及び個人道民税の滞納整理に関する事務
・国民健康保険事業に関する事務（国民健康保険直営診療施設に係る事務を除く）
・介護保険事業に関する事務
・広域化の調査研究に関する事務
・行政不服審査会に関する事務</t>
    <rPh sb="1" eb="3">
      <t>チョウソン</t>
    </rPh>
    <rPh sb="3" eb="4">
      <t>ゼイ</t>
    </rPh>
    <rPh sb="4" eb="5">
      <t>オヨ</t>
    </rPh>
    <rPh sb="6" eb="8">
      <t>コジン</t>
    </rPh>
    <rPh sb="8" eb="10">
      <t>ドウミン</t>
    </rPh>
    <rPh sb="10" eb="11">
      <t>ゼイ</t>
    </rPh>
    <rPh sb="12" eb="14">
      <t>タイノウ</t>
    </rPh>
    <rPh sb="14" eb="16">
      <t>セイリ</t>
    </rPh>
    <rPh sb="17" eb="18">
      <t>カン</t>
    </rPh>
    <rPh sb="20" eb="22">
      <t>ジム</t>
    </rPh>
    <rPh sb="24" eb="26">
      <t>コクミン</t>
    </rPh>
    <rPh sb="26" eb="28">
      <t>ケンコウ</t>
    </rPh>
    <rPh sb="28" eb="30">
      <t>ホケン</t>
    </rPh>
    <rPh sb="30" eb="32">
      <t>ジギョウ</t>
    </rPh>
    <rPh sb="33" eb="34">
      <t>カン</t>
    </rPh>
    <rPh sb="36" eb="38">
      <t>ジム</t>
    </rPh>
    <rPh sb="39" eb="41">
      <t>コクミン</t>
    </rPh>
    <rPh sb="41" eb="43">
      <t>ケンコウ</t>
    </rPh>
    <rPh sb="43" eb="45">
      <t>ホケン</t>
    </rPh>
    <rPh sb="45" eb="47">
      <t>チョクエイ</t>
    </rPh>
    <rPh sb="47" eb="49">
      <t>シンリョウ</t>
    </rPh>
    <rPh sb="49" eb="51">
      <t>シセツ</t>
    </rPh>
    <rPh sb="52" eb="53">
      <t>カカ</t>
    </rPh>
    <rPh sb="54" eb="56">
      <t>ジム</t>
    </rPh>
    <rPh sb="57" eb="58">
      <t>ノゾ</t>
    </rPh>
    <rPh sb="62" eb="64">
      <t>カイゴ</t>
    </rPh>
    <rPh sb="64" eb="66">
      <t>ホケン</t>
    </rPh>
    <rPh sb="66" eb="68">
      <t>ジギョウ</t>
    </rPh>
    <rPh sb="69" eb="70">
      <t>カン</t>
    </rPh>
    <rPh sb="72" eb="74">
      <t>ジム</t>
    </rPh>
    <rPh sb="76" eb="79">
      <t>コウイキカ</t>
    </rPh>
    <rPh sb="80" eb="82">
      <t>チョウサ</t>
    </rPh>
    <rPh sb="82" eb="84">
      <t>ケンキュウ</t>
    </rPh>
    <rPh sb="85" eb="86">
      <t>カン</t>
    </rPh>
    <rPh sb="88" eb="90">
      <t>ジム</t>
    </rPh>
    <rPh sb="92" eb="94">
      <t>ギョウセイ</t>
    </rPh>
    <rPh sb="94" eb="96">
      <t>フフク</t>
    </rPh>
    <rPh sb="96" eb="99">
      <t>シンサカイ</t>
    </rPh>
    <rPh sb="100" eb="101">
      <t>カン</t>
    </rPh>
    <rPh sb="103" eb="105">
      <t>ジム</t>
    </rPh>
    <phoneticPr fontId="1"/>
  </si>
  <si>
    <t>富良野広域連合</t>
    <rPh sb="0" eb="3">
      <t>フラノ</t>
    </rPh>
    <rPh sb="3" eb="5">
      <t>コウイキ</t>
    </rPh>
    <rPh sb="5" eb="7">
      <t>レンゴウ</t>
    </rPh>
    <phoneticPr fontId="1"/>
  </si>
  <si>
    <t>富良野市、上富良野町、中富良野町、南富良野町、占冠村
（１市３町１村）</t>
    <rPh sb="0" eb="4">
      <t>フラノシ</t>
    </rPh>
    <rPh sb="5" eb="10">
      <t>カミフラノチョウ</t>
    </rPh>
    <rPh sb="11" eb="12">
      <t>ナカ</t>
    </rPh>
    <rPh sb="12" eb="15">
      <t>フラノ</t>
    </rPh>
    <rPh sb="15" eb="16">
      <t>マチ</t>
    </rPh>
    <rPh sb="17" eb="18">
      <t>ミナミ</t>
    </rPh>
    <rPh sb="18" eb="21">
      <t>フラノ</t>
    </rPh>
    <rPh sb="21" eb="22">
      <t>マチ</t>
    </rPh>
    <rPh sb="23" eb="26">
      <t>シムカップムラ</t>
    </rPh>
    <rPh sb="29" eb="30">
      <t>シ</t>
    </rPh>
    <rPh sb="31" eb="32">
      <t>マチ</t>
    </rPh>
    <rPh sb="33" eb="34">
      <t>ソン</t>
    </rPh>
    <phoneticPr fontId="1"/>
  </si>
  <si>
    <t>・し尿、浄化槽汚泥及び生ごみ処理並びにその処理施設に関する事務
・公共串内牧場に関する事務
・消防に関する事務
・学校給食共同調理場の設置、運営及び管理並びに学校給食の配送に関する事務
・次に掲げる事項の調査研究に関する事務
ア　北海道からの権限移譲に関すること
イ　その他広域にわたる重要な課題で広域連合長が必要と認める事項に関すること</t>
    <rPh sb="115" eb="118">
      <t>ホッカイドウ</t>
    </rPh>
    <rPh sb="121" eb="123">
      <t>ケンゲン</t>
    </rPh>
    <rPh sb="123" eb="125">
      <t>イジョウ</t>
    </rPh>
    <rPh sb="126" eb="127">
      <t>カン</t>
    </rPh>
    <rPh sb="136" eb="137">
      <t>タ</t>
    </rPh>
    <rPh sb="137" eb="139">
      <t>コウイキ</t>
    </rPh>
    <rPh sb="143" eb="145">
      <t>ジュウヨウ</t>
    </rPh>
    <rPh sb="146" eb="148">
      <t>カダイ</t>
    </rPh>
    <rPh sb="149" eb="151">
      <t>コウイキ</t>
    </rPh>
    <rPh sb="151" eb="153">
      <t>レンゴウ</t>
    </rPh>
    <rPh sb="153" eb="154">
      <t>チョウ</t>
    </rPh>
    <rPh sb="155" eb="157">
      <t>ヒツヨウ</t>
    </rPh>
    <rPh sb="158" eb="159">
      <t>ミト</t>
    </rPh>
    <rPh sb="164" eb="165">
      <t>カン</t>
    </rPh>
    <phoneticPr fontId="1"/>
  </si>
  <si>
    <t>弘前市､黒石市､平川市、板柳町､大鰐町､藤崎町､田舎館村､西目屋村
（３市３町２村）</t>
  </si>
  <si>
    <t>・津軽広域活動推進基金運用益活用事業に関する事務
・介護保険法に基づく介護認定審査会の設置及び運営に関する事務
・障害者の日常生活及び社会生活を総合的に支援するための法律に基づく介護給付費等
　の支給に関する審査会の設置及び運営に関する事務
・し尿等希釈投入施設の設置及び管理運営に関する事務</t>
    <phoneticPr fontId="46"/>
  </si>
  <si>
    <t>五所川原市、つがる市､鰺ケ沢町、深浦町､中泊町、鶴田町（２市４町）</t>
  </si>
  <si>
    <t>・介護認定審査会の設置及び運営に関すること
・障害者の日常生活及び社会生活を総合的に支援するための法律に基づく介護給付費等
　の支給に関する審査会の設置及び運営に関すること
・障害者総合支援法第８９条の３第１項に基づく協議会の設置及び運営に関すること
・国民健康保険法第８２条の規定による保健事業である病院及び診療所としての
　西北五地域保健医療圏自治体病院機能再編成計画に係る次に掲げる中核病院
　及びサテライト医療機関（サテライト病院及びサテライト診療所をいう。以下同じ。）
　の設置及び管理運営並びに当該計画を円滑に実現するために行う事業の実施
　及び連絡調整に関すること。　　　　　　　　　　　　　　　　　　　　　　　　　　　　　　　　　　　　　　　　　　　　　　　　　　　　　
ア　中核病院（五所川原市）　　　　　　　　　　　　　　　　　　　　　　　　　　　　　　　　　　　　　　　　　　　
イ　サテライト病院（五所川原市）　　　　　　　　　　　　　　　　　　　　　　　　　　　　　　　　　　　　　　　　　　　　　　　　　　　　　ウ　サテライト病院（鰺ヶ沢町）　　　　　　　　　　　　　　　　　　　　　　　　　　　　　　　　　　　　　　　　　　　　　　　　　　　        エ　サテライト診療所（つがる市）　　　　　　　　　　　　　　　　　　　　　　　　　　　　　　　　　　　　　　　　　　　　　　　　　　　　　　　　　　　　　　　　　オ　サテライト診療所（鶴田町）
・広域にわたり処理することが適当な事務に係る課題の調査に関すること</t>
    <rPh sb="667" eb="668">
      <t>サ</t>
    </rPh>
    <rPh sb="669" eb="670">
      <t>カン</t>
    </rPh>
    <phoneticPr fontId="46"/>
  </si>
  <si>
    <t>青森県後期高齢者医療
広域連合</t>
  </si>
  <si>
    <t>岩手県</t>
    <rPh sb="0" eb="2">
      <t>イワテ</t>
    </rPh>
    <rPh sb="2" eb="3">
      <t>ケン</t>
    </rPh>
    <phoneticPr fontId="1"/>
  </si>
  <si>
    <t>大船渡市、陸前高田市、住田町　（２市１町）　　　　　　</t>
    <phoneticPr fontId="1"/>
  </si>
  <si>
    <t>・気仙地区における広域行政を推進するための事務
・気仙広域連合ふるさと市町村圏基金を活用する事業
・職員の共同研修に関する事務
・し尿の収集、運搬、処分に関する事務
・し尿の収集、運搬又は処分業者への許可
・浄化槽清掃業の許可
・要介護認定、要支援認定に関する審査判定業務</t>
    <rPh sb="1" eb="3">
      <t>ケセン</t>
    </rPh>
    <rPh sb="3" eb="5">
      <t>チク</t>
    </rPh>
    <rPh sb="9" eb="11">
      <t>コウイキ</t>
    </rPh>
    <rPh sb="11" eb="13">
      <t>ギョウセイ</t>
    </rPh>
    <rPh sb="14" eb="16">
      <t>スイシン</t>
    </rPh>
    <rPh sb="21" eb="23">
      <t>ジム</t>
    </rPh>
    <rPh sb="25" eb="27">
      <t>ケセン</t>
    </rPh>
    <rPh sb="27" eb="29">
      <t>コウイキ</t>
    </rPh>
    <rPh sb="29" eb="31">
      <t>レンゴウ</t>
    </rPh>
    <rPh sb="35" eb="38">
      <t>シチョウソン</t>
    </rPh>
    <rPh sb="38" eb="39">
      <t>ケン</t>
    </rPh>
    <rPh sb="39" eb="41">
      <t>キキン</t>
    </rPh>
    <rPh sb="42" eb="44">
      <t>カツヨウ</t>
    </rPh>
    <rPh sb="46" eb="48">
      <t>ジギョウ</t>
    </rPh>
    <rPh sb="85" eb="86">
      <t>ニョウ</t>
    </rPh>
    <rPh sb="87" eb="89">
      <t>シュウシュウ</t>
    </rPh>
    <rPh sb="90" eb="92">
      <t>ウンパン</t>
    </rPh>
    <rPh sb="92" eb="93">
      <t>マタ</t>
    </rPh>
    <rPh sb="94" eb="96">
      <t>ショブン</t>
    </rPh>
    <rPh sb="96" eb="98">
      <t>ギョウシャ</t>
    </rPh>
    <rPh sb="100" eb="102">
      <t>キョカ</t>
    </rPh>
    <phoneticPr fontId="1"/>
  </si>
  <si>
    <t>久慈広域連合</t>
    <phoneticPr fontId="1"/>
  </si>
  <si>
    <t>久慈市、洋野町、野田村、普代村 
（１市１町２村）</t>
    <rPh sb="4" eb="5">
      <t>ヨウ</t>
    </rPh>
    <rPh sb="5" eb="6">
      <t>ノ</t>
    </rPh>
    <rPh sb="6" eb="7">
      <t>チョウ</t>
    </rPh>
    <phoneticPr fontId="1"/>
  </si>
  <si>
    <t>・介護保険法の規定による介護保険制度の施行に関する事務
・墓地、埋葬等に関する法律の規定による火葬場の設置及び管理運営に関する事務
・廃棄物の処理及び清掃に関する法律の規定によるごみ処理施設及びし尿処理施設
　の設置及び管理運営に関する事務
・消防組織法及び消防法の規定による消防に関する事務</t>
    <rPh sb="1" eb="3">
      <t>カイゴ</t>
    </rPh>
    <rPh sb="3" eb="6">
      <t>ホケンホウ</t>
    </rPh>
    <rPh sb="7" eb="9">
      <t>キテイ</t>
    </rPh>
    <rPh sb="12" eb="14">
      <t>カイゴ</t>
    </rPh>
    <rPh sb="14" eb="16">
      <t>ホケン</t>
    </rPh>
    <rPh sb="16" eb="18">
      <t>セイド</t>
    </rPh>
    <rPh sb="19" eb="21">
      <t>シコウ</t>
    </rPh>
    <rPh sb="22" eb="23">
      <t>カン</t>
    </rPh>
    <rPh sb="25" eb="27">
      <t>ジム</t>
    </rPh>
    <rPh sb="29" eb="31">
      <t>ボチ</t>
    </rPh>
    <rPh sb="32" eb="34">
      <t>マイソウ</t>
    </rPh>
    <rPh sb="34" eb="35">
      <t>トウ</t>
    </rPh>
    <rPh sb="36" eb="37">
      <t>カン</t>
    </rPh>
    <rPh sb="39" eb="41">
      <t>ホウリツ</t>
    </rPh>
    <rPh sb="42" eb="44">
      <t>キテイ</t>
    </rPh>
    <rPh sb="47" eb="50">
      <t>カソウバ</t>
    </rPh>
    <rPh sb="51" eb="53">
      <t>セッチ</t>
    </rPh>
    <rPh sb="53" eb="54">
      <t>オヨ</t>
    </rPh>
    <rPh sb="55" eb="57">
      <t>カンリ</t>
    </rPh>
    <rPh sb="60" eb="61">
      <t>カン</t>
    </rPh>
    <rPh sb="63" eb="65">
      <t>ジム</t>
    </rPh>
    <rPh sb="67" eb="70">
      <t>ハイキブツ</t>
    </rPh>
    <rPh sb="71" eb="73">
      <t>ショリ</t>
    </rPh>
    <rPh sb="73" eb="74">
      <t>オヨ</t>
    </rPh>
    <rPh sb="75" eb="77">
      <t>セイソウ</t>
    </rPh>
    <rPh sb="78" eb="79">
      <t>カン</t>
    </rPh>
    <rPh sb="81" eb="83">
      <t>ホウリツ</t>
    </rPh>
    <rPh sb="84" eb="86">
      <t>キテイ</t>
    </rPh>
    <rPh sb="91" eb="93">
      <t>ショリ</t>
    </rPh>
    <rPh sb="93" eb="95">
      <t>シセツ</t>
    </rPh>
    <rPh sb="95" eb="96">
      <t>オヨ</t>
    </rPh>
    <rPh sb="98" eb="99">
      <t>ニョウ</t>
    </rPh>
    <rPh sb="99" eb="101">
      <t>ショリ</t>
    </rPh>
    <rPh sb="101" eb="103">
      <t>シセツ</t>
    </rPh>
    <rPh sb="106" eb="108">
      <t>セッチ</t>
    </rPh>
    <rPh sb="108" eb="109">
      <t>オヨ</t>
    </rPh>
    <rPh sb="110" eb="112">
      <t>カンリ</t>
    </rPh>
    <rPh sb="115" eb="116">
      <t>カン</t>
    </rPh>
    <rPh sb="118" eb="120">
      <t>ジム</t>
    </rPh>
    <rPh sb="122" eb="124">
      <t>ショウボウ</t>
    </rPh>
    <rPh sb="124" eb="126">
      <t>ソシキ</t>
    </rPh>
    <rPh sb="126" eb="127">
      <t>ホウ</t>
    </rPh>
    <rPh sb="127" eb="128">
      <t>オヨ</t>
    </rPh>
    <rPh sb="129" eb="132">
      <t>ショウボウホウ</t>
    </rPh>
    <rPh sb="133" eb="135">
      <t>キテイ</t>
    </rPh>
    <rPh sb="138" eb="140">
      <t>ショウボウ</t>
    </rPh>
    <rPh sb="141" eb="142">
      <t>カン</t>
    </rPh>
    <rPh sb="144" eb="146">
      <t>ジム</t>
    </rPh>
    <phoneticPr fontId="1"/>
  </si>
  <si>
    <t>岩手県後期高齢者医療
広域連合</t>
    <rPh sb="0" eb="3">
      <t>イワテケン</t>
    </rPh>
    <rPh sb="3" eb="5">
      <t>コウキ</t>
    </rPh>
    <rPh sb="5" eb="8">
      <t>コウレイシャ</t>
    </rPh>
    <rPh sb="8" eb="10">
      <t>イリョウ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</si>
  <si>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1"/>
  </si>
  <si>
    <t>宮城県後期高齢者医療
広域連合</t>
    <rPh sb="0" eb="3">
      <t>ミヤギケン</t>
    </rPh>
    <rPh sb="3" eb="5">
      <t>コウキ</t>
    </rPh>
    <rPh sb="5" eb="8">
      <t>コウレイシャ</t>
    </rPh>
    <rPh sb="8" eb="10">
      <t>イリョウ</t>
    </rPh>
    <rPh sb="11" eb="13">
      <t>コウイキ</t>
    </rPh>
    <rPh sb="13" eb="15">
      <t>レンゴウ</t>
    </rPh>
    <phoneticPr fontId="1"/>
  </si>
  <si>
    <t>後期高齢者の医療制度に係る事務
（１）被保険者の資格の管理に関する事務
（２）医療給付に関する事務
（３）保険料の賦課に関する事務
（４）保健事業に関する事務
（５）その他前各号に掲げる後期高齢者医療の事務以外のもの</t>
    <rPh sb="69" eb="71">
      <t>ホケン</t>
    </rPh>
    <phoneticPr fontId="1"/>
  </si>
  <si>
    <t>秋田県後期高齢者医療
広域連合</t>
    <rPh sb="0" eb="3">
      <t>アキタケン</t>
    </rPh>
    <rPh sb="3" eb="5">
      <t>コウキ</t>
    </rPh>
    <rPh sb="5" eb="8">
      <t>コウレイシャ</t>
    </rPh>
    <rPh sb="8" eb="10">
      <t>イリョウ</t>
    </rPh>
    <phoneticPr fontId="1"/>
  </si>
  <si>
    <t>県内全市町村</t>
    <rPh sb="0" eb="2">
      <t>ケンナイ</t>
    </rPh>
    <rPh sb="2" eb="3">
      <t>ゼン</t>
    </rPh>
    <rPh sb="3" eb="6">
      <t>シチョウソン</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</si>
  <si>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17" eb="21">
      <t>ヒホケンシャ</t>
    </rPh>
    <rPh sb="22" eb="24">
      <t>シカク</t>
    </rPh>
    <rPh sb="25" eb="27">
      <t>カンリ</t>
    </rPh>
    <rPh sb="28" eb="29">
      <t>カン</t>
    </rPh>
    <rPh sb="31" eb="33">
      <t>ジム</t>
    </rPh>
    <rPh sb="35" eb="37">
      <t>イリョウ</t>
    </rPh>
    <rPh sb="37" eb="39">
      <t>キュウフ</t>
    </rPh>
    <rPh sb="40" eb="41">
      <t>カン</t>
    </rPh>
    <rPh sb="43" eb="45">
      <t>ジム</t>
    </rPh>
    <rPh sb="47" eb="50">
      <t>ホケンリョウ</t>
    </rPh>
    <rPh sb="51" eb="53">
      <t>フカ</t>
    </rPh>
    <rPh sb="54" eb="55">
      <t>カン</t>
    </rPh>
    <rPh sb="57" eb="59">
      <t>ジム</t>
    </rPh>
    <rPh sb="61" eb="63">
      <t>ホケン</t>
    </rPh>
    <rPh sb="63" eb="65">
      <t>ジギョウ</t>
    </rPh>
    <rPh sb="66" eb="67">
      <t>カン</t>
    </rPh>
    <rPh sb="69" eb="71">
      <t>ジム</t>
    </rPh>
    <rPh sb="75" eb="76">
      <t>タ</t>
    </rPh>
    <rPh sb="76" eb="78">
      <t>コウキ</t>
    </rPh>
    <rPh sb="78" eb="81">
      <t>コウレイシャ</t>
    </rPh>
    <rPh sb="81" eb="83">
      <t>イリョウ</t>
    </rPh>
    <rPh sb="83" eb="85">
      <t>セイド</t>
    </rPh>
    <rPh sb="86" eb="88">
      <t>セコウ</t>
    </rPh>
    <rPh sb="89" eb="90">
      <t>カン</t>
    </rPh>
    <rPh sb="92" eb="94">
      <t>ジム</t>
    </rPh>
    <phoneticPr fontId="1"/>
  </si>
  <si>
    <t>最上地区広域連合</t>
    <rPh sb="0" eb="2">
      <t>モガミ</t>
    </rPh>
    <rPh sb="2" eb="4">
      <t>チク</t>
    </rPh>
    <rPh sb="4" eb="6">
      <t>コウイキ</t>
    </rPh>
    <rPh sb="6" eb="8">
      <t>レンゴウ</t>
    </rPh>
    <phoneticPr fontId="1"/>
  </si>
  <si>
    <t>H.18.7.6</t>
  </si>
  <si>
    <t>金山町、真室川町、鮭川村、戸沢村（２町２村）</t>
    <rPh sb="0" eb="1">
      <t>カネ</t>
    </rPh>
    <rPh sb="1" eb="3">
      <t>ヤママチ</t>
    </rPh>
    <rPh sb="4" eb="8">
      <t>マムロガワマチ</t>
    </rPh>
    <rPh sb="9" eb="12">
      <t>サケガワムラ</t>
    </rPh>
    <rPh sb="13" eb="16">
      <t>トザワムラ</t>
    </rPh>
    <rPh sb="18" eb="19">
      <t>チョウ</t>
    </rPh>
    <rPh sb="20" eb="21">
      <t>ソン</t>
    </rPh>
    <phoneticPr fontId="1"/>
  </si>
  <si>
    <t>・国民健康保険事業に関する事務（国民健康保険直営診療施設に係る事務を除く）
・重度心身障がい(児)者・子育て支援及びひとり親家庭等医療給付事業に関する事務
・広域化の調査研究</t>
    <rPh sb="1" eb="3">
      <t>コクミン</t>
    </rPh>
    <rPh sb="3" eb="5">
      <t>ケンコウ</t>
    </rPh>
    <rPh sb="5" eb="7">
      <t>ホケン</t>
    </rPh>
    <rPh sb="7" eb="9">
      <t>ジギョウ</t>
    </rPh>
    <rPh sb="10" eb="11">
      <t>カン</t>
    </rPh>
    <rPh sb="13" eb="15">
      <t>ジム</t>
    </rPh>
    <rPh sb="16" eb="18">
      <t>コクミン</t>
    </rPh>
    <rPh sb="18" eb="20">
      <t>ケンコウ</t>
    </rPh>
    <rPh sb="20" eb="22">
      <t>ホケン</t>
    </rPh>
    <rPh sb="22" eb="24">
      <t>チョクエイ</t>
    </rPh>
    <rPh sb="24" eb="26">
      <t>シンリョウ</t>
    </rPh>
    <rPh sb="26" eb="28">
      <t>シセツ</t>
    </rPh>
    <rPh sb="29" eb="30">
      <t>カカ</t>
    </rPh>
    <rPh sb="31" eb="33">
      <t>ジム</t>
    </rPh>
    <rPh sb="34" eb="35">
      <t>ノゾ</t>
    </rPh>
    <rPh sb="39" eb="41">
      <t>ジュウド</t>
    </rPh>
    <rPh sb="41" eb="43">
      <t>シンシン</t>
    </rPh>
    <rPh sb="43" eb="44">
      <t>ショウ</t>
    </rPh>
    <rPh sb="47" eb="48">
      <t>ジ</t>
    </rPh>
    <rPh sb="49" eb="50">
      <t>シャ</t>
    </rPh>
    <rPh sb="51" eb="53">
      <t>コソダ</t>
    </rPh>
    <rPh sb="54" eb="56">
      <t>シエン</t>
    </rPh>
    <rPh sb="56" eb="57">
      <t>オヨ</t>
    </rPh>
    <rPh sb="61" eb="62">
      <t>オヤ</t>
    </rPh>
    <rPh sb="62" eb="64">
      <t>カテイ</t>
    </rPh>
    <rPh sb="64" eb="65">
      <t>トウ</t>
    </rPh>
    <rPh sb="65" eb="67">
      <t>イリョウ</t>
    </rPh>
    <rPh sb="67" eb="69">
      <t>キュウフ</t>
    </rPh>
    <rPh sb="69" eb="70">
      <t>ゴト</t>
    </rPh>
    <rPh sb="70" eb="71">
      <t>ギョウ</t>
    </rPh>
    <rPh sb="72" eb="73">
      <t>カン</t>
    </rPh>
    <rPh sb="75" eb="77">
      <t>ジム</t>
    </rPh>
    <rPh sb="79" eb="82">
      <t>コウイキカ</t>
    </rPh>
    <rPh sb="83" eb="85">
      <t>チョウサ</t>
    </rPh>
    <rPh sb="85" eb="87">
      <t>ケンキュウ</t>
    </rPh>
    <phoneticPr fontId="1"/>
  </si>
  <si>
    <t>山形県後期高齢者医療
広域連合</t>
    <rPh sb="0" eb="3">
      <t>ヤマガタケン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</si>
  <si>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phoneticPr fontId="1"/>
  </si>
  <si>
    <t>福島県後期高齢者医療
広域連合</t>
    <rPh sb="0" eb="3">
      <t>フクシマケン</t>
    </rPh>
    <rPh sb="3" eb="5">
      <t>コウキ</t>
    </rPh>
    <rPh sb="5" eb="8">
      <t>コウレイシャ</t>
    </rPh>
    <rPh sb="8" eb="10">
      <t>イリョウ</t>
    </rPh>
    <rPh sb="11" eb="13">
      <t>コウイキ</t>
    </rPh>
    <rPh sb="13" eb="15">
      <t>レンゴウ</t>
    </rPh>
    <phoneticPr fontId="1"/>
  </si>
  <si>
    <t>茨城県</t>
    <rPh sb="0" eb="3">
      <t>イバラキケン</t>
    </rPh>
    <phoneticPr fontId="1"/>
  </si>
  <si>
    <t>茨城県後期高齢者医療
広域連合</t>
    <rPh sb="0" eb="3">
      <t>イバラキケン</t>
    </rPh>
    <rPh sb="3" eb="5">
      <t>コウキ</t>
    </rPh>
    <rPh sb="5" eb="8">
      <t>コウレイシャ</t>
    </rPh>
    <rPh sb="8" eb="10">
      <t>イリョウ</t>
    </rPh>
    <phoneticPr fontId="1"/>
  </si>
  <si>
    <t>栃木県後期高齢者医療
広域連合</t>
    <rPh sb="0" eb="3">
      <t>トチギケン</t>
    </rPh>
    <rPh sb="3" eb="5">
      <t>コウキ</t>
    </rPh>
    <rPh sb="5" eb="8">
      <t>コウレイシャ</t>
    </rPh>
    <rPh sb="8" eb="10">
      <t>イリョウ</t>
    </rPh>
    <rPh sb="11" eb="13">
      <t>コウイキ</t>
    </rPh>
    <rPh sb="13" eb="15">
      <t>レンゴウ</t>
    </rPh>
    <phoneticPr fontId="1"/>
  </si>
  <si>
    <t>群馬県後期高齢者医療
広域連合</t>
    <rPh sb="0" eb="3">
      <t>グンマケン</t>
    </rPh>
    <rPh sb="3" eb="5">
      <t>コウキ</t>
    </rPh>
    <rPh sb="5" eb="8">
      <t>コウレイシャ</t>
    </rPh>
    <rPh sb="8" eb="10">
      <t>イリョウ</t>
    </rPh>
    <rPh sb="11" eb="13">
      <t>コウイキ</t>
    </rPh>
    <rPh sb="13" eb="15">
      <t>レンゴウ</t>
    </rPh>
    <phoneticPr fontId="1"/>
  </si>
  <si>
    <t>彩の国さいたま人づくり
広域連合</t>
    <phoneticPr fontId="1"/>
  </si>
  <si>
    <t>埼玉県、県内全市町村</t>
    <phoneticPr fontId="1"/>
  </si>
  <si>
    <t>構成団体の職員の人材の開発、交流及び確保に関する事務</t>
    <phoneticPr fontId="1"/>
  </si>
  <si>
    <t>埼玉県後期高齢者医療
広域連合</t>
    <rPh sb="0" eb="3">
      <t>サイタマケン</t>
    </rPh>
    <rPh sb="3" eb="5">
      <t>コウキ</t>
    </rPh>
    <rPh sb="5" eb="8">
      <t>コウレイシャ</t>
    </rPh>
    <rPh sb="8" eb="10">
      <t>イリョウ</t>
    </rPh>
    <rPh sb="11" eb="13">
      <t>コウイキ</t>
    </rPh>
    <rPh sb="13" eb="15">
      <t>レンゴウ</t>
    </rPh>
    <phoneticPr fontId="1"/>
  </si>
  <si>
    <t>千葉県後期高齢者医療
広域連合</t>
    <rPh sb="0" eb="3">
      <t>チバケン</t>
    </rPh>
    <rPh sb="3" eb="5">
      <t>コウキ</t>
    </rPh>
    <rPh sb="5" eb="8">
      <t>コウレイシャ</t>
    </rPh>
    <rPh sb="8" eb="10">
      <t>イリョウ</t>
    </rPh>
    <rPh sb="11" eb="13">
      <t>コウイキ</t>
    </rPh>
    <rPh sb="13" eb="15">
      <t>レンゴウ</t>
    </rPh>
    <phoneticPr fontId="1"/>
  </si>
  <si>
    <t>かずさ水道広域連合企業団</t>
    <rPh sb="3" eb="5">
      <t>スイドウ</t>
    </rPh>
    <rPh sb="5" eb="7">
      <t>コウイキ</t>
    </rPh>
    <rPh sb="7" eb="9">
      <t>レンゴウ</t>
    </rPh>
    <rPh sb="9" eb="11">
      <t>キギョウ</t>
    </rPh>
    <rPh sb="11" eb="12">
      <t>ダン</t>
    </rPh>
    <phoneticPr fontId="46"/>
  </si>
  <si>
    <t>千葉県、木更津市、君津市、富津市、袖ケ浦市</t>
    <rPh sb="0" eb="3">
      <t>チバケン</t>
    </rPh>
    <rPh sb="4" eb="8">
      <t>キサラヅシ</t>
    </rPh>
    <rPh sb="9" eb="12">
      <t>キミツシ</t>
    </rPh>
    <rPh sb="13" eb="16">
      <t>フッツシ</t>
    </rPh>
    <rPh sb="17" eb="21">
      <t>ソデガウラシ</t>
    </rPh>
    <phoneticPr fontId="46"/>
  </si>
  <si>
    <t>木更津市、君津市、富津市及び袖ケ浦市の区域の水道事業の経営に関する事務
広域連合企業団及び千葉県の水道事業への水道用水供給事業の経営に関する事務</t>
    <rPh sb="0" eb="4">
      <t>キサラヅシ</t>
    </rPh>
    <rPh sb="5" eb="8">
      <t>キミツシ</t>
    </rPh>
    <rPh sb="9" eb="12">
      <t>フッツシ</t>
    </rPh>
    <rPh sb="12" eb="13">
      <t>オヨ</t>
    </rPh>
    <rPh sb="14" eb="18">
      <t>ソデガウラシ</t>
    </rPh>
    <rPh sb="19" eb="21">
      <t>クイキ</t>
    </rPh>
    <rPh sb="22" eb="24">
      <t>スイドウ</t>
    </rPh>
    <rPh sb="24" eb="26">
      <t>ジギョウ</t>
    </rPh>
    <rPh sb="27" eb="29">
      <t>ケイエイ</t>
    </rPh>
    <rPh sb="30" eb="31">
      <t>カン</t>
    </rPh>
    <rPh sb="33" eb="35">
      <t>ジム</t>
    </rPh>
    <rPh sb="36" eb="38">
      <t>コウイキ</t>
    </rPh>
    <rPh sb="38" eb="40">
      <t>レンゴウ</t>
    </rPh>
    <rPh sb="40" eb="42">
      <t>キギョウ</t>
    </rPh>
    <rPh sb="42" eb="43">
      <t>ダン</t>
    </rPh>
    <rPh sb="43" eb="44">
      <t>オヨ</t>
    </rPh>
    <rPh sb="45" eb="48">
      <t>チバケン</t>
    </rPh>
    <rPh sb="49" eb="51">
      <t>スイドウ</t>
    </rPh>
    <rPh sb="51" eb="53">
      <t>ジギョウ</t>
    </rPh>
    <rPh sb="55" eb="57">
      <t>スイドウ</t>
    </rPh>
    <rPh sb="57" eb="59">
      <t>ヨウスイ</t>
    </rPh>
    <rPh sb="59" eb="61">
      <t>キョウキュウ</t>
    </rPh>
    <rPh sb="61" eb="63">
      <t>ジギョウ</t>
    </rPh>
    <rPh sb="64" eb="66">
      <t>ケイエイ</t>
    </rPh>
    <rPh sb="67" eb="68">
      <t>カン</t>
    </rPh>
    <rPh sb="70" eb="72">
      <t>ジム</t>
    </rPh>
    <phoneticPr fontId="46"/>
  </si>
  <si>
    <t>東京都後期高齢者医療
広域連合</t>
    <rPh sb="0" eb="2">
      <t>トウキョウ</t>
    </rPh>
    <rPh sb="2" eb="3">
      <t>ト</t>
    </rPh>
    <rPh sb="3" eb="5">
      <t>コウキ</t>
    </rPh>
    <rPh sb="5" eb="8">
      <t>コウレイシャ</t>
    </rPh>
    <rPh sb="8" eb="10">
      <t>イリョウ</t>
    </rPh>
    <rPh sb="11" eb="13">
      <t>コウイキ</t>
    </rPh>
    <rPh sb="13" eb="15">
      <t>レンゴウ</t>
    </rPh>
    <phoneticPr fontId="1"/>
  </si>
  <si>
    <t>都内全区市町村</t>
    <rPh sb="0" eb="1">
      <t>ト</t>
    </rPh>
    <rPh sb="1" eb="2">
      <t>ナイ</t>
    </rPh>
    <rPh sb="2" eb="3">
      <t>ゼン</t>
    </rPh>
    <rPh sb="3" eb="4">
      <t>ク</t>
    </rPh>
    <rPh sb="4" eb="7">
      <t>シチョウソン</t>
    </rPh>
    <phoneticPr fontId="1"/>
  </si>
  <si>
    <t>後期高齢者の医療制度に係る事務</t>
    <rPh sb="0" eb="2">
      <t>コウキ</t>
    </rPh>
    <rPh sb="2" eb="5">
      <t>コウレイシャ</t>
    </rPh>
    <rPh sb="6" eb="8">
      <t>イリョウ</t>
    </rPh>
    <rPh sb="8" eb="10">
      <t>セイド</t>
    </rPh>
    <rPh sb="11" eb="12">
      <t>カカ</t>
    </rPh>
    <rPh sb="13" eb="15">
      <t>ジム</t>
    </rPh>
    <phoneticPr fontId="1"/>
  </si>
  <si>
    <t>神奈川県後期高齢者医療広域連合</t>
    <rPh sb="0" eb="4">
      <t>カナガワケン</t>
    </rPh>
    <rPh sb="4" eb="6">
      <t>コウキ</t>
    </rPh>
    <rPh sb="6" eb="9">
      <t>コウレイシャ</t>
    </rPh>
    <rPh sb="9" eb="11">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</si>
  <si>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phoneticPr fontId="1"/>
  </si>
  <si>
    <t>新潟県後期高齢者医療
広域連合</t>
    <rPh sb="0" eb="3">
      <t>ニイガタケン</t>
    </rPh>
    <rPh sb="3" eb="5">
      <t>コウキ</t>
    </rPh>
    <rPh sb="5" eb="8">
      <t>コウレイシャ</t>
    </rPh>
    <rPh sb="8" eb="10">
      <t>イリョウ</t>
    </rPh>
    <rPh sb="11" eb="13">
      <t>コウイキ</t>
    </rPh>
    <rPh sb="13" eb="15">
      <t>レンゴウ</t>
    </rPh>
    <phoneticPr fontId="1"/>
  </si>
  <si>
    <t>富山県後期高齢者医療
広域連合</t>
    <rPh sb="0" eb="3">
      <t>トヤマケン</t>
    </rPh>
    <rPh sb="3" eb="5">
      <t>コウキ</t>
    </rPh>
    <rPh sb="5" eb="8">
      <t>コウレイシャ</t>
    </rPh>
    <rPh sb="8" eb="10">
      <t>イリョウ</t>
    </rPh>
    <rPh sb="11" eb="13">
      <t>コウイキ</t>
    </rPh>
    <rPh sb="13" eb="15">
      <t>レンゴウ</t>
    </rPh>
    <phoneticPr fontId="1"/>
  </si>
  <si>
    <t>石川県後期高齢者医療
広域連合</t>
    <rPh sb="0" eb="3">
      <t>イシカワケン</t>
    </rPh>
    <rPh sb="3" eb="5">
      <t>コウキ</t>
    </rPh>
    <rPh sb="5" eb="8">
      <t>コウレイシャ</t>
    </rPh>
    <rPh sb="8" eb="10">
      <t>イリョウ</t>
    </rPh>
    <rPh sb="11" eb="13">
      <t>コウイキ</t>
    </rPh>
    <rPh sb="13" eb="15">
      <t>レンゴウ</t>
    </rPh>
    <phoneticPr fontId="1"/>
  </si>
  <si>
    <t>坂井地区広域連合</t>
    <rPh sb="2" eb="4">
      <t>チク</t>
    </rPh>
    <phoneticPr fontId="1"/>
  </si>
  <si>
    <t>あわら市、坂井市 （２市）</t>
    <rPh sb="3" eb="4">
      <t>シ</t>
    </rPh>
    <rPh sb="7" eb="8">
      <t>シ</t>
    </rPh>
    <rPh sb="11" eb="12">
      <t>シ</t>
    </rPh>
    <phoneticPr fontId="1"/>
  </si>
  <si>
    <t>・介護保険法に規定する介護認定審査会に関すること
・介護保険にかかる次の事務に関すること
ア  被保険者資格管理に関すること
イ  介護保険料の賦課徴収に関すること
　　　（当分の間、関係市町において行う）
ウ  要介護認定、要支援認定、更新等に関すること
エ  保険給付に関すること
オ  介護保険事業計画の策定及び推進に関すること
・介護保険制度の施行に関すること          
・障害者の日常生活及び社会生活を総合的に支援するための法律に規定する
　介護給付費等の支給に関する審査会に関すること
・代官山斎苑の設置、管理及び運営に関すること
・霊柩車運送業に関すること
・代官山墓地の設置、管理及び運営に関すること
・一般廃棄物（し尿及び浄化槽汚泥に限る）処理計画の策定に関すること
　並びに収集、運搬及び処分に関すること
・一般廃棄物（し尿及び浄化槽汚泥に限る）処理施設の設置、管理及び運営に関すること
・一般廃棄物処理業（し尿の収集および運搬に限る）及び浄化槽清掃業の許可に関すること
・水道用水の供給事業の連絡調整に関すること</t>
    <rPh sb="1" eb="3">
      <t>カイゴ</t>
    </rPh>
    <rPh sb="3" eb="5">
      <t>ホケン</t>
    </rPh>
    <rPh sb="5" eb="6">
      <t>ホウ</t>
    </rPh>
    <rPh sb="7" eb="9">
      <t>キテイ</t>
    </rPh>
    <rPh sb="94" eb="95">
      <t>シ</t>
    </rPh>
    <rPh sb="196" eb="199">
      <t>ショウガイシャ</t>
    </rPh>
    <rPh sb="200" eb="202">
      <t>ニチジョウ</t>
    </rPh>
    <rPh sb="202" eb="204">
      <t>セイカツ</t>
    </rPh>
    <rPh sb="204" eb="205">
      <t>オヨ</t>
    </rPh>
    <rPh sb="206" eb="208">
      <t>シャカイ</t>
    </rPh>
    <rPh sb="208" eb="210">
      <t>セイカツ</t>
    </rPh>
    <rPh sb="211" eb="214">
      <t>ソウゴウテキ</t>
    </rPh>
    <rPh sb="215" eb="217">
      <t>シエン</t>
    </rPh>
    <rPh sb="222" eb="223">
      <t>ホウ</t>
    </rPh>
    <rPh sb="223" eb="224">
      <t>リツ</t>
    </rPh>
    <rPh sb="225" eb="227">
      <t>キテイ</t>
    </rPh>
    <rPh sb="369" eb="371">
      <t>イッパン</t>
    </rPh>
    <rPh sb="371" eb="374">
      <t>ハイキブツ</t>
    </rPh>
    <rPh sb="376" eb="377">
      <t>ニョウ</t>
    </rPh>
    <rPh sb="377" eb="378">
      <t>オヨ</t>
    </rPh>
    <rPh sb="379" eb="382">
      <t>ジョウカソウ</t>
    </rPh>
    <rPh sb="382" eb="384">
      <t>オデイ</t>
    </rPh>
    <rPh sb="385" eb="386">
      <t>カギ</t>
    </rPh>
    <phoneticPr fontId="1"/>
  </si>
  <si>
    <t>福井県後期高齢者医療
広域連合</t>
    <rPh sb="0" eb="3">
      <t>フクイケン</t>
    </rPh>
    <rPh sb="3" eb="5">
      <t>コウキ</t>
    </rPh>
    <rPh sb="5" eb="8">
      <t>コウレイシャ</t>
    </rPh>
    <rPh sb="8" eb="10">
      <t>イリョウ</t>
    </rPh>
    <rPh sb="11" eb="13">
      <t>コウイキ</t>
    </rPh>
    <rPh sb="13" eb="15">
      <t>レンゴウ</t>
    </rPh>
    <phoneticPr fontId="1"/>
  </si>
  <si>
    <t>後期高齢者の医療制度に係る事務</t>
  </si>
  <si>
    <t>山梨県後期高齢者医療
広域連合</t>
    <rPh sb="0" eb="3">
      <t>ヤマナシケン</t>
    </rPh>
    <rPh sb="3" eb="5">
      <t>コウキ</t>
    </rPh>
    <rPh sb="5" eb="8">
      <t>コウレイシャ</t>
    </rPh>
    <rPh sb="8" eb="10">
      <t>イリョウ</t>
    </rPh>
    <rPh sb="11" eb="13">
      <t>コウイキ</t>
    </rPh>
    <rPh sb="13" eb="15">
      <t>レンゴウ</t>
    </rPh>
    <phoneticPr fontId="1"/>
  </si>
  <si>
    <t>上田市、東御市、青木村、長和町、坂城町
　（２市２町１村）</t>
    <rPh sb="4" eb="5">
      <t>ヒガシ</t>
    </rPh>
    <rPh sb="5" eb="6">
      <t>ミ</t>
    </rPh>
    <rPh sb="6" eb="7">
      <t>シ</t>
    </rPh>
    <rPh sb="12" eb="13">
      <t>ナガ</t>
    </rPh>
    <rPh sb="13" eb="14">
      <t>ワ</t>
    </rPh>
    <rPh sb="14" eb="15">
      <t>マチ</t>
    </rPh>
    <phoneticPr fontId="1"/>
  </si>
  <si>
    <t>・上田地域の広域行政の推進に関する事務
・広域的幹線道路網構想・計画の策定、連絡調整に関する事務
・広域的な観光振興に関する事務
・広域的な保健福祉・ごみ処理等についての調査研究に関する事務
・消防に関する事務
・上田創造館の設置管理運営
・図書館情報ネットワークの整備及び運営
・ふるさと基金事業に関する事務
・介護認定調査並びに介護認定審査会の設置及び運営に関する事務
・介護相談員の設置及び運営に関すること
・障害者の日常生活及び社会生活を総合的に支援するための法律に規定する
　市町村審査会の設置及び運営に関する事務
・病院群輪番制病院に係る補助事業に関する事務
・し尿処理施設の設置管理運営に関する事務
・ごみ処理の広域化計画に基づく事業の実施に関する事務
・ごみ焼却施設、斎場の設置管理運営に関する事務
・知事の権限に属する事務の処理の特例に関する条例により、広域連合が処理すること
　とされた次に掲げる事務
ア　火薬類の譲渡又は消費等の許可等に関する事務
イ　液化石油ガス設備工事の届出の受理に関する事務</t>
    <rPh sb="1" eb="3">
      <t>ウエダ</t>
    </rPh>
    <rPh sb="3" eb="5">
      <t>チイキ</t>
    </rPh>
    <rPh sb="6" eb="8">
      <t>コウイキ</t>
    </rPh>
    <rPh sb="8" eb="10">
      <t>ギョウセイ</t>
    </rPh>
    <rPh sb="11" eb="13">
      <t>スイシン</t>
    </rPh>
    <rPh sb="32" eb="34">
      <t>ケイカク</t>
    </rPh>
    <rPh sb="43" eb="44">
      <t>カン</t>
    </rPh>
    <rPh sb="46" eb="48">
      <t>ジム</t>
    </rPh>
    <rPh sb="66" eb="69">
      <t>コウイキテキ</t>
    </rPh>
    <rPh sb="90" eb="91">
      <t>カン</t>
    </rPh>
    <rPh sb="93" eb="95">
      <t>ジム</t>
    </rPh>
    <rPh sb="145" eb="147">
      <t>キキン</t>
    </rPh>
    <rPh sb="147" eb="149">
      <t>ジギョウ</t>
    </rPh>
    <rPh sb="150" eb="151">
      <t>カン</t>
    </rPh>
    <rPh sb="153" eb="155">
      <t>ジム</t>
    </rPh>
    <rPh sb="208" eb="211">
      <t>ショウガイシャ</t>
    </rPh>
    <rPh sb="212" eb="214">
      <t>ニチジョウ</t>
    </rPh>
    <rPh sb="214" eb="216">
      <t>セイカツ</t>
    </rPh>
    <rPh sb="216" eb="217">
      <t>オヨ</t>
    </rPh>
    <rPh sb="218" eb="220">
      <t>シャカイ</t>
    </rPh>
    <rPh sb="220" eb="222">
      <t>セイカツ</t>
    </rPh>
    <rPh sb="223" eb="226">
      <t>ソウゴウテキ</t>
    </rPh>
    <rPh sb="227" eb="229">
      <t>シエン</t>
    </rPh>
    <rPh sb="234" eb="236">
      <t>ホウリツ</t>
    </rPh>
    <rPh sb="237" eb="239">
      <t>キテイ</t>
    </rPh>
    <rPh sb="243" eb="246">
      <t>シチョウソン</t>
    </rPh>
    <rPh sb="246" eb="249">
      <t>シンサカイ</t>
    </rPh>
    <rPh sb="250" eb="252">
      <t>セッチ</t>
    </rPh>
    <rPh sb="252" eb="253">
      <t>オヨ</t>
    </rPh>
    <rPh sb="254" eb="256">
      <t>ウンエイ</t>
    </rPh>
    <rPh sb="257" eb="258">
      <t>カン</t>
    </rPh>
    <rPh sb="260" eb="262">
      <t>ジム</t>
    </rPh>
    <rPh sb="301" eb="302">
      <t>カン</t>
    </rPh>
    <rPh sb="304" eb="306">
      <t>ジム</t>
    </rPh>
    <rPh sb="328" eb="329">
      <t>カン</t>
    </rPh>
    <rPh sb="331" eb="333">
      <t>ジム</t>
    </rPh>
    <rPh sb="352" eb="353">
      <t>カン</t>
    </rPh>
    <rPh sb="355" eb="357">
      <t>ジム</t>
    </rPh>
    <phoneticPr fontId="1"/>
  </si>
  <si>
    <t>松本市、塩尻市、安曇野市、麻績村、生坂村、山形村、朝日村、筑北村 （３市５村）</t>
    <rPh sb="8" eb="11">
      <t>アズミノ</t>
    </rPh>
    <rPh sb="11" eb="12">
      <t>シ</t>
    </rPh>
    <rPh sb="29" eb="30">
      <t>チク</t>
    </rPh>
    <rPh sb="30" eb="31">
      <t>ホク</t>
    </rPh>
    <phoneticPr fontId="1"/>
  </si>
  <si>
    <t>・松本地域の広域行政の推進に関する事務
・松本地域ふるさと基金を活用する事業の実施に関する事務
・広域的な観光振興に関する事務
・旧伝染病舎跡地の管理に関する事務
・消防に関する事務
・火薬類の譲渡、譲受及び消費の許可等に関する事務
・液化石油ガス設備工事の届出に関する事務
・介護認定審査会の設置及び運営
・障害支援区分認定審査会の設置及び運営
・広域的なごみ処理の対応に関する事務
・職員の共同研修及び派遣研修
・地方分権、広域的な地域情報化・保健福祉・観光振興の調査研究</t>
    <rPh sb="1" eb="3">
      <t>マツモト</t>
    </rPh>
    <rPh sb="3" eb="5">
      <t>チイキ</t>
    </rPh>
    <rPh sb="6" eb="8">
      <t>コウイキ</t>
    </rPh>
    <rPh sb="8" eb="10">
      <t>ギョウセイ</t>
    </rPh>
    <rPh sb="11" eb="13">
      <t>スイシン</t>
    </rPh>
    <rPh sb="14" eb="15">
      <t>カン</t>
    </rPh>
    <rPh sb="17" eb="19">
      <t>ジム</t>
    </rPh>
    <rPh sb="21" eb="23">
      <t>マツモト</t>
    </rPh>
    <rPh sb="23" eb="25">
      <t>チイキ</t>
    </rPh>
    <rPh sb="29" eb="31">
      <t>キキン</t>
    </rPh>
    <rPh sb="32" eb="34">
      <t>カツヨウ</t>
    </rPh>
    <rPh sb="36" eb="38">
      <t>ジギョウ</t>
    </rPh>
    <rPh sb="39" eb="41">
      <t>ジッシ</t>
    </rPh>
    <rPh sb="42" eb="43">
      <t>カン</t>
    </rPh>
    <rPh sb="45" eb="47">
      <t>ジム</t>
    </rPh>
    <rPh sb="49" eb="52">
      <t>コウイキテキ</t>
    </rPh>
    <rPh sb="53" eb="55">
      <t>カンコウ</t>
    </rPh>
    <rPh sb="55" eb="57">
      <t>シンコウ</t>
    </rPh>
    <rPh sb="58" eb="59">
      <t>カン</t>
    </rPh>
    <rPh sb="61" eb="63">
      <t>ジム</t>
    </rPh>
    <rPh sb="70" eb="72">
      <t>アトチ</t>
    </rPh>
    <rPh sb="157" eb="159">
      <t>シエン</t>
    </rPh>
    <rPh sb="159" eb="161">
      <t>クブン</t>
    </rPh>
    <rPh sb="161" eb="163">
      <t>ニンテイ</t>
    </rPh>
    <phoneticPr fontId="1"/>
  </si>
  <si>
    <t>木曽町、上松町、南木曽町、木祖村、王滝村、大桑村　（３町３村）</t>
  </si>
  <si>
    <t>飯田市、松川町、高森町、阿南町、阿智村、平谷村、根羽村、下條村、売木村、天龍村、泰阜村、喬木村、豊丘村、大鹿村 （１市３町1０村）</t>
  </si>
  <si>
    <t xml:space="preserve">伊那市、駒ケ根市、辰野町、箕輪町、飯島町、南箕輪村、中川村、宮田村  （２市３町３村）      </t>
  </si>
  <si>
    <t>・広域行政の推進に関する事務　　　　　　　　　　　　　　　　　　　　　　　　　　　　　　　　　　　　　　　　　　　　　　　　　　　　　　　　　　　　　　・ふるさと市町村圏基金事業の実施に関する事務
・広域的な観光振興に関する事務
・業務システムの共同利用を行うための電算機の設置、管理及び運用に関する事務
・養護老人ホーム入所判定委員会の設置及び運営に関する事務
・障害支援区分認定審査会の設置及び運営に関する事務
・介護認定審査会の設置及び運営に関する事務
・広域的な医療体制の整備調整に関する事務
・循環型社会形成の推進に関する事務
・ごみ処理施設及び最終処分場の設置、管理及び運営に関する事務
・関係市町村が行う公共土木事業に係る事務のうち、当該市町村の長との協議により
　広域連合が処理することとなった事務
・広域的な幹線道路網構想及び計画の策定並びに同構想及び計画に基づく事業の実施
　に必要な連絡調整に関する事務
・消防に関する事務（消防団に関する事務並びに水利施設の設置、維持及び管理に関する
　事務を除く。）
・火薬類の譲渡、譲受及び消費の許可等に関する事務
・液化石油ガス設備工事の届出に関する事務
・次に掲げる事項についての調査研究
ア　広域的な地域情報化の推進に関すること
イ  広域的な保健医療及び福祉の推進に関すること
ウ  広域的な環境保全に関すること
エ　広域的な廃棄物処理に関すること
オ　その他広域的に重要な課題で、第１１条に規定する広域連合長が必要と認める事項
　に関すること</t>
    <rPh sb="1" eb="3">
      <t>コウイキ</t>
    </rPh>
    <rPh sb="3" eb="5">
      <t>ギョウセイ</t>
    </rPh>
    <rPh sb="6" eb="8">
      <t>スイシン</t>
    </rPh>
    <rPh sb="9" eb="10">
      <t>カン</t>
    </rPh>
    <rPh sb="12" eb="14">
      <t>ジム</t>
    </rPh>
    <rPh sb="81" eb="84">
      <t>シチョウソン</t>
    </rPh>
    <rPh sb="84" eb="85">
      <t>ケン</t>
    </rPh>
    <rPh sb="85" eb="87">
      <t>キキン</t>
    </rPh>
    <rPh sb="87" eb="89">
      <t>ジギョウ</t>
    </rPh>
    <rPh sb="90" eb="92">
      <t>ジッシ</t>
    </rPh>
    <rPh sb="93" eb="94">
      <t>カン</t>
    </rPh>
    <rPh sb="96" eb="98">
      <t>ジム</t>
    </rPh>
    <rPh sb="100" eb="103">
      <t>コウイキテキ</t>
    </rPh>
    <rPh sb="104" eb="106">
      <t>カンコウ</t>
    </rPh>
    <rPh sb="106" eb="108">
      <t>シンコウ</t>
    </rPh>
    <rPh sb="109" eb="110">
      <t>カン</t>
    </rPh>
    <rPh sb="112" eb="114">
      <t>ジム</t>
    </rPh>
    <rPh sb="116" eb="118">
      <t>ギョウム</t>
    </rPh>
    <rPh sb="123" eb="125">
      <t>キョウドウ</t>
    </rPh>
    <rPh sb="125" eb="127">
      <t>リヨウ</t>
    </rPh>
    <rPh sb="128" eb="129">
      <t>オコナ</t>
    </rPh>
    <rPh sb="133" eb="136">
      <t>デンサンキ</t>
    </rPh>
    <rPh sb="137" eb="139">
      <t>セッチ</t>
    </rPh>
    <rPh sb="140" eb="142">
      <t>カンリ</t>
    </rPh>
    <rPh sb="142" eb="143">
      <t>オヨ</t>
    </rPh>
    <rPh sb="144" eb="146">
      <t>ウンヨウ</t>
    </rPh>
    <rPh sb="147" eb="148">
      <t>カン</t>
    </rPh>
    <rPh sb="150" eb="152">
      <t>ジム</t>
    </rPh>
    <rPh sb="154" eb="156">
      <t>ヨウゴ</t>
    </rPh>
    <rPh sb="156" eb="158">
      <t>ロウジン</t>
    </rPh>
    <rPh sb="161" eb="163">
      <t>ニュウショ</t>
    </rPh>
    <rPh sb="163" eb="165">
      <t>ハンテイ</t>
    </rPh>
    <rPh sb="165" eb="168">
      <t>イインカイ</t>
    </rPh>
    <rPh sb="169" eb="171">
      <t>セッチ</t>
    </rPh>
    <rPh sb="171" eb="172">
      <t>オヨ</t>
    </rPh>
    <rPh sb="173" eb="175">
      <t>ウンエイ</t>
    </rPh>
    <rPh sb="176" eb="177">
      <t>カン</t>
    </rPh>
    <rPh sb="179" eb="181">
      <t>ジム</t>
    </rPh>
    <rPh sb="183" eb="185">
      <t>ショウガイ</t>
    </rPh>
    <rPh sb="185" eb="187">
      <t>シエン</t>
    </rPh>
    <rPh sb="187" eb="189">
      <t>クブン</t>
    </rPh>
    <rPh sb="189" eb="191">
      <t>ニンテイ</t>
    </rPh>
    <rPh sb="191" eb="194">
      <t>シンサカイ</t>
    </rPh>
    <rPh sb="195" eb="197">
      <t>セッチ</t>
    </rPh>
    <rPh sb="197" eb="198">
      <t>オヨ</t>
    </rPh>
    <rPh sb="199" eb="201">
      <t>ウンエイ</t>
    </rPh>
    <rPh sb="202" eb="203">
      <t>カン</t>
    </rPh>
    <rPh sb="205" eb="207">
      <t>ジム</t>
    </rPh>
    <rPh sb="209" eb="211">
      <t>カイゴ</t>
    </rPh>
    <rPh sb="211" eb="213">
      <t>ニンテイ</t>
    </rPh>
    <rPh sb="213" eb="216">
      <t>シンサカイ</t>
    </rPh>
    <rPh sb="217" eb="219">
      <t>セッチ</t>
    </rPh>
    <rPh sb="219" eb="220">
      <t>オヨ</t>
    </rPh>
    <rPh sb="221" eb="223">
      <t>ウンエイ</t>
    </rPh>
    <rPh sb="224" eb="225">
      <t>カン</t>
    </rPh>
    <rPh sb="227" eb="229">
      <t>ジム</t>
    </rPh>
    <rPh sb="231" eb="233">
      <t>コウイキ</t>
    </rPh>
    <rPh sb="233" eb="234">
      <t>テキ</t>
    </rPh>
    <rPh sb="235" eb="237">
      <t>イリョウ</t>
    </rPh>
    <rPh sb="237" eb="239">
      <t>タイセイ</t>
    </rPh>
    <rPh sb="240" eb="242">
      <t>セイビ</t>
    </rPh>
    <rPh sb="242" eb="244">
      <t>チョウセイ</t>
    </rPh>
    <rPh sb="245" eb="246">
      <t>カン</t>
    </rPh>
    <rPh sb="248" eb="250">
      <t>ジム</t>
    </rPh>
    <rPh sb="252" eb="255">
      <t>ジュンカンガタ</t>
    </rPh>
    <rPh sb="255" eb="257">
      <t>シャカイ</t>
    </rPh>
    <rPh sb="257" eb="259">
      <t>ケイセイ</t>
    </rPh>
    <rPh sb="260" eb="262">
      <t>スイシン</t>
    </rPh>
    <rPh sb="263" eb="264">
      <t>カン</t>
    </rPh>
    <rPh sb="266" eb="268">
      <t>ジム</t>
    </rPh>
    <rPh sb="272" eb="274">
      <t>ショリ</t>
    </rPh>
    <rPh sb="274" eb="276">
      <t>シセツ</t>
    </rPh>
    <rPh sb="276" eb="277">
      <t>オヨ</t>
    </rPh>
    <rPh sb="278" eb="280">
      <t>サイシュウ</t>
    </rPh>
    <rPh sb="280" eb="283">
      <t>ショブンジョウ</t>
    </rPh>
    <rPh sb="284" eb="286">
      <t>セッチ</t>
    </rPh>
    <rPh sb="287" eb="289">
      <t>カンリ</t>
    </rPh>
    <rPh sb="289" eb="290">
      <t>オヨ</t>
    </rPh>
    <rPh sb="291" eb="293">
      <t>ウンエイ</t>
    </rPh>
    <rPh sb="294" eb="295">
      <t>カン</t>
    </rPh>
    <rPh sb="297" eb="299">
      <t>ジム</t>
    </rPh>
    <rPh sb="301" eb="303">
      <t>カンケイ</t>
    </rPh>
    <rPh sb="303" eb="306">
      <t>シチョウソン</t>
    </rPh>
    <rPh sb="307" eb="308">
      <t>オコナ</t>
    </rPh>
    <rPh sb="309" eb="311">
      <t>コウキョウ</t>
    </rPh>
    <rPh sb="311" eb="313">
      <t>ドボク</t>
    </rPh>
    <rPh sb="313" eb="315">
      <t>ジギョウ</t>
    </rPh>
    <rPh sb="316" eb="317">
      <t>カカ</t>
    </rPh>
    <rPh sb="318" eb="320">
      <t>ジム</t>
    </rPh>
    <rPh sb="324" eb="326">
      <t>トウガイ</t>
    </rPh>
    <rPh sb="326" eb="329">
      <t>シチョウソン</t>
    </rPh>
    <rPh sb="330" eb="331">
      <t>チョウ</t>
    </rPh>
    <rPh sb="333" eb="335">
      <t>キョウギ</t>
    </rPh>
    <rPh sb="340" eb="342">
      <t>コウイキ</t>
    </rPh>
    <rPh sb="342" eb="344">
      <t>レンゴウ</t>
    </rPh>
    <rPh sb="345" eb="347">
      <t>ショリ</t>
    </rPh>
    <rPh sb="355" eb="357">
      <t>ジム</t>
    </rPh>
    <rPh sb="407" eb="408">
      <t>カン</t>
    </rPh>
    <rPh sb="410" eb="412">
      <t>ジム</t>
    </rPh>
    <rPh sb="414" eb="416">
      <t>ショウボウ</t>
    </rPh>
    <rPh sb="417" eb="418">
      <t>カン</t>
    </rPh>
    <rPh sb="420" eb="422">
      <t>ジム</t>
    </rPh>
    <rPh sb="423" eb="426">
      <t>ショウボウダン</t>
    </rPh>
    <rPh sb="427" eb="428">
      <t>カン</t>
    </rPh>
    <rPh sb="430" eb="432">
      <t>ジム</t>
    </rPh>
    <rPh sb="432" eb="433">
      <t>ナラ</t>
    </rPh>
    <rPh sb="435" eb="437">
      <t>スイリ</t>
    </rPh>
    <rPh sb="437" eb="439">
      <t>シセツ</t>
    </rPh>
    <rPh sb="440" eb="442">
      <t>セッチ</t>
    </rPh>
    <rPh sb="443" eb="445">
      <t>イジ</t>
    </rPh>
    <rPh sb="445" eb="446">
      <t>オヨ</t>
    </rPh>
    <rPh sb="447" eb="449">
      <t>カンリ</t>
    </rPh>
    <rPh sb="450" eb="451">
      <t>カン</t>
    </rPh>
    <rPh sb="455" eb="457">
      <t>ジム</t>
    </rPh>
    <rPh sb="458" eb="459">
      <t>ノゾ</t>
    </rPh>
    <rPh sb="464" eb="467">
      <t>カヤクルイ</t>
    </rPh>
    <rPh sb="468" eb="470">
      <t>ジョウト</t>
    </rPh>
    <rPh sb="471" eb="473">
      <t>ジョウジュ</t>
    </rPh>
    <rPh sb="473" eb="474">
      <t>オヨ</t>
    </rPh>
    <rPh sb="475" eb="477">
      <t>ショウヒ</t>
    </rPh>
    <rPh sb="478" eb="480">
      <t>キョカ</t>
    </rPh>
    <rPh sb="480" eb="481">
      <t>トウ</t>
    </rPh>
    <rPh sb="482" eb="483">
      <t>カン</t>
    </rPh>
    <rPh sb="485" eb="487">
      <t>ジム</t>
    </rPh>
    <rPh sb="489" eb="491">
      <t>エキカ</t>
    </rPh>
    <rPh sb="491" eb="493">
      <t>セキユ</t>
    </rPh>
    <rPh sb="495" eb="497">
      <t>セツビ</t>
    </rPh>
    <rPh sb="497" eb="499">
      <t>コウジ</t>
    </rPh>
    <rPh sb="500" eb="501">
      <t>トド</t>
    </rPh>
    <rPh sb="501" eb="502">
      <t>デ</t>
    </rPh>
    <rPh sb="503" eb="504">
      <t>カン</t>
    </rPh>
    <rPh sb="506" eb="508">
      <t>ジム</t>
    </rPh>
    <rPh sb="533" eb="535">
      <t>チイキ</t>
    </rPh>
    <rPh sb="535" eb="538">
      <t>ジョウホウカ</t>
    </rPh>
    <rPh sb="555" eb="557">
      <t>ホケン</t>
    </rPh>
    <rPh sb="557" eb="559">
      <t>イリョウ</t>
    </rPh>
    <rPh sb="559" eb="560">
      <t>オヨ</t>
    </rPh>
    <rPh sb="561" eb="563">
      <t>フクシ</t>
    </rPh>
    <rPh sb="564" eb="566">
      <t>スイシン</t>
    </rPh>
    <rPh sb="567" eb="568">
      <t>カン</t>
    </rPh>
    <rPh sb="576" eb="579">
      <t>コウイキテキ</t>
    </rPh>
    <rPh sb="580" eb="582">
      <t>カンキョウ</t>
    </rPh>
    <rPh sb="582" eb="584">
      <t>ホゼン</t>
    </rPh>
    <rPh sb="585" eb="586">
      <t>カン</t>
    </rPh>
    <rPh sb="593" eb="596">
      <t>コウイキテキ</t>
    </rPh>
    <rPh sb="597" eb="600">
      <t>ハイキブツ</t>
    </rPh>
    <rPh sb="600" eb="602">
      <t>ショリ</t>
    </rPh>
    <rPh sb="603" eb="604">
      <t>カン</t>
    </rPh>
    <rPh sb="613" eb="614">
      <t>タ</t>
    </rPh>
    <rPh sb="614" eb="617">
      <t>コウイキテキ</t>
    </rPh>
    <rPh sb="618" eb="620">
      <t>ジュウヨウ</t>
    </rPh>
    <rPh sb="621" eb="623">
      <t>カダイ</t>
    </rPh>
    <rPh sb="625" eb="626">
      <t>ダイ</t>
    </rPh>
    <rPh sb="628" eb="629">
      <t>ジョウ</t>
    </rPh>
    <rPh sb="630" eb="632">
      <t>キテイ</t>
    </rPh>
    <rPh sb="634" eb="636">
      <t>コウイキ</t>
    </rPh>
    <rPh sb="636" eb="639">
      <t>レンゴウチョウ</t>
    </rPh>
    <rPh sb="640" eb="642">
      <t>ヒツヨウ</t>
    </rPh>
    <rPh sb="643" eb="644">
      <t>ミト</t>
    </rPh>
    <rPh sb="646" eb="648">
      <t>ジコウ</t>
    </rPh>
    <rPh sb="651" eb="652">
      <t>カン</t>
    </rPh>
    <phoneticPr fontId="1"/>
  </si>
  <si>
    <t>北アルプス広域連合</t>
    <rPh sb="6" eb="7">
      <t>イキ</t>
    </rPh>
    <rPh sb="7" eb="9">
      <t>レンゴウ</t>
    </rPh>
    <phoneticPr fontId="1"/>
  </si>
  <si>
    <t>大町市、池田町、松川村、白馬村、小谷村
  （１市１町３村）        　</t>
  </si>
  <si>
    <t>小諸市、佐久市、小海町、川上村、南牧村、南相木村、北相木村、佐久穂町、軽井沢町、御代田町、立科町
（２市５町４村）　　　　</t>
    <rPh sb="30" eb="32">
      <t>サク</t>
    </rPh>
    <rPh sb="32" eb="33">
      <t>ホ</t>
    </rPh>
    <rPh sb="33" eb="34">
      <t>マチ</t>
    </rPh>
    <phoneticPr fontId="1"/>
  </si>
  <si>
    <t>中野市、飯山市、山ノ内町、木島平村、野沢温泉村、栄村、北信保健衛生施設組合、岳北広域行政組合、岳南広域消防組合
 （２市１町３村３組合）</t>
  </si>
  <si>
    <t>・北信地域の振興整備の基本方針に基づく事業の実施に必要な連絡
  調整に関する事務
・養護老人ホーム及び特別養護老人ホーム施設の設置、管理及び運
  営に関する事務
・老人ホーム入所判定委員会の設置及び運営に関する事務
・介護認定審査会の設置及び運営に関する事務
・障害支援区分認定審査会の設置及び運営に関する事務
・職員の共同研修の調整に関する事務
・次に掲げる事項についての調査研究に関する事務
ア  広域的な保健福祉の推進に関すること
イ  広域的な観光の推進に関すること
ウ  広域的な幹線道路網の整備に関すること
エ  消防の広域化に関すること
オ  ごみ処理の広域化に関すること。
カ  その他広域にわたる重要な課題で広域連合長が必要と認める事項に関すること
・病院群輪番制病院運営費補助事業に関する事務
・公平委員会に関する事務</t>
    <rPh sb="135" eb="137">
      <t>シエン</t>
    </rPh>
    <rPh sb="283" eb="285">
      <t>ショリ</t>
    </rPh>
    <rPh sb="286" eb="289">
      <t>コウイキカ</t>
    </rPh>
    <rPh sb="290" eb="291">
      <t>カン</t>
    </rPh>
    <phoneticPr fontId="1"/>
  </si>
  <si>
    <t>長野市、須坂市、千曲市、坂城町、小布施町、高山村、信濃町、小川村、飯綱町
 （３市４町２村）</t>
    <rPh sb="8" eb="10">
      <t>チクマ</t>
    </rPh>
    <rPh sb="33" eb="34">
      <t>メシ</t>
    </rPh>
    <rPh sb="34" eb="35">
      <t>ツナ</t>
    </rPh>
    <rPh sb="35" eb="36">
      <t>マチ</t>
    </rPh>
    <phoneticPr fontId="1"/>
  </si>
  <si>
    <t>岡谷市、諏訪市、茅野市、下諏訪町、富士見町、原村（３市２町１村）</t>
  </si>
  <si>
    <t>長野県後期高齢者医療
広域連合</t>
    <rPh sb="0" eb="3">
      <t>ナガノケン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</si>
  <si>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・保険事業に関する事務
・その他後期高齢者医療制度の施行に関する事務</t>
    <phoneticPr fontId="46"/>
  </si>
  <si>
    <t>長野県地方税
滞納整理機構</t>
    <rPh sb="0" eb="3">
      <t>ナガノケン</t>
    </rPh>
    <rPh sb="3" eb="6">
      <t>チホウゼイ</t>
    </rPh>
    <rPh sb="7" eb="9">
      <t>タイノウ</t>
    </rPh>
    <rPh sb="9" eb="11">
      <t>セイリ</t>
    </rPh>
    <rPh sb="11" eb="13">
      <t>キコウ</t>
    </rPh>
    <phoneticPr fontId="1"/>
  </si>
  <si>
    <t>長野県、県内全市町村</t>
    <rPh sb="0" eb="3">
      <t>ナガノケン</t>
    </rPh>
    <rPh sb="4" eb="6">
      <t>ケンナイ</t>
    </rPh>
    <rPh sb="6" eb="10">
      <t>ゼンシチョウソン</t>
    </rPh>
    <phoneticPr fontId="1"/>
  </si>
  <si>
    <t>・地方税法に基づき構成団体が賦課した地方税及び国民健康保険法
　に基づき市町村が保険者として賦課した国民健康保険料に係る滞
　納事案のうち、構成団体が広域連合への移管の手続を行った事案
　に係る滞納処分及びこれに関連する事務
・構成団体の職員に対する徴収業務に関する研修事務
・徴収業務に関する構成団体からの相談に係る事務</t>
  </si>
  <si>
    <t>岐阜県</t>
    <rPh sb="0" eb="2">
      <t>ギフ</t>
    </rPh>
    <rPh sb="2" eb="3">
      <t>ケン</t>
    </rPh>
    <phoneticPr fontId="1"/>
  </si>
  <si>
    <t>安八郡広域連合</t>
    <phoneticPr fontId="1"/>
  </si>
  <si>
    <t xml:space="preserve">神戸町、輪之内町、安八町（３町） </t>
    <phoneticPr fontId="1"/>
  </si>
  <si>
    <t>・介護保険法の施行に関する事務
・障害者の日常生活及び社会生活を総合的に支援するための法律
  に基づく障害支援区分の認定のための審査判定に関する事務
・国民健康保険法及び高齢者の医療の確保に関する法律の規定に
  基づく国民健康保険料及び後期高齢者医療保険料に係る個人情
  報の取扱いに関する事務</t>
    <rPh sb="5" eb="6">
      <t>ホウ</t>
    </rPh>
    <rPh sb="7" eb="9">
      <t>セコウ</t>
    </rPh>
    <rPh sb="10" eb="11">
      <t>カン</t>
    </rPh>
    <rPh sb="13" eb="15">
      <t>ジム</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4">
      <t>ホウ</t>
    </rPh>
    <rPh sb="44" eb="45">
      <t>リツ</t>
    </rPh>
    <rPh sb="49" eb="50">
      <t>モト</t>
    </rPh>
    <rPh sb="52" eb="54">
      <t>ショウガイ</t>
    </rPh>
    <rPh sb="54" eb="56">
      <t>シエン</t>
    </rPh>
    <rPh sb="56" eb="58">
      <t>クブン</t>
    </rPh>
    <rPh sb="59" eb="61">
      <t>ニンテイ</t>
    </rPh>
    <rPh sb="65" eb="67">
      <t>シンサ</t>
    </rPh>
    <rPh sb="67" eb="69">
      <t>ハンテイ</t>
    </rPh>
    <rPh sb="70" eb="71">
      <t>カン</t>
    </rPh>
    <rPh sb="73" eb="75">
      <t>ジム</t>
    </rPh>
    <rPh sb="77" eb="79">
      <t>コクミン</t>
    </rPh>
    <rPh sb="79" eb="81">
      <t>ケンコウ</t>
    </rPh>
    <rPh sb="81" eb="84">
      <t>ホケンホウ</t>
    </rPh>
    <rPh sb="84" eb="85">
      <t>オヨ</t>
    </rPh>
    <rPh sb="86" eb="89">
      <t>コウレイシャ</t>
    </rPh>
    <rPh sb="90" eb="92">
      <t>イリョウ</t>
    </rPh>
    <rPh sb="93" eb="95">
      <t>カクホ</t>
    </rPh>
    <rPh sb="96" eb="97">
      <t>カン</t>
    </rPh>
    <rPh sb="99" eb="101">
      <t>ホウリツ</t>
    </rPh>
    <rPh sb="102" eb="104">
      <t>キテイ</t>
    </rPh>
    <rPh sb="108" eb="109">
      <t>モト</t>
    </rPh>
    <rPh sb="111" eb="113">
      <t>コクミン</t>
    </rPh>
    <rPh sb="113" eb="115">
      <t>ケンコウ</t>
    </rPh>
    <rPh sb="115" eb="118">
      <t>ホケンリョウ</t>
    </rPh>
    <rPh sb="118" eb="119">
      <t>オヨ</t>
    </rPh>
    <rPh sb="120" eb="122">
      <t>コウキ</t>
    </rPh>
    <rPh sb="122" eb="125">
      <t>コウレイシャ</t>
    </rPh>
    <rPh sb="125" eb="127">
      <t>イリョウ</t>
    </rPh>
    <rPh sb="127" eb="130">
      <t>ホケンリョウ</t>
    </rPh>
    <rPh sb="131" eb="132">
      <t>カカ</t>
    </rPh>
    <rPh sb="133" eb="135">
      <t>コジン</t>
    </rPh>
    <rPh sb="141" eb="142">
      <t>ト</t>
    </rPh>
    <rPh sb="142" eb="143">
      <t>アツカ</t>
    </rPh>
    <rPh sb="145" eb="146">
      <t>カン</t>
    </rPh>
    <rPh sb="148" eb="150">
      <t>ジム</t>
    </rPh>
    <phoneticPr fontId="1"/>
  </si>
  <si>
    <t xml:space="preserve">揖斐広域連合    </t>
    <phoneticPr fontId="1"/>
  </si>
  <si>
    <t>揖斐川町、大野町、池田町（３町）</t>
    <phoneticPr fontId="1"/>
  </si>
  <si>
    <t>・介護保険法の施行に関する事務
・揖斐広域老人保健福祉計画の策定及び推進に関する事務
・揖斐地域広域行政圏計画の策定及び推進に関する事務
・治山治水及び林業の振興に資するための造林事業に関する事務
・公平委員会に関する事務
・揖斐広域斎場の設置及び管理運営に関する事務
・特別養護老人ホーム、デイサービスセンターの設置,管理,運営に関
  する事務
・障害者の日常生活及び社会生活を総合的に支援するための法律に
  基づく障害支援区分認定の審査判定に関する事務
・国民健康保険法及び高齢者の医療の確保に関する法律に基づく国
  民健康保険料及び後期高齢者医療保険料に係る個人情報の取扱い
  に関する事務</t>
    <rPh sb="166" eb="167">
      <t>カン</t>
    </rPh>
    <rPh sb="172" eb="174">
      <t>ジム</t>
    </rPh>
    <rPh sb="176" eb="179">
      <t>ショウガイシャ</t>
    </rPh>
    <rPh sb="180" eb="182">
      <t>ニチジョウ</t>
    </rPh>
    <rPh sb="182" eb="184">
      <t>セイカツ</t>
    </rPh>
    <rPh sb="184" eb="185">
      <t>オヨ</t>
    </rPh>
    <rPh sb="186" eb="188">
      <t>シャカイ</t>
    </rPh>
    <rPh sb="188" eb="190">
      <t>セイカツ</t>
    </rPh>
    <rPh sb="191" eb="194">
      <t>ソウゴウテキ</t>
    </rPh>
    <rPh sb="195" eb="197">
      <t>シエン</t>
    </rPh>
    <rPh sb="202" eb="204">
      <t>ホウリツ</t>
    </rPh>
    <rPh sb="208" eb="209">
      <t>モト</t>
    </rPh>
    <rPh sb="211" eb="213">
      <t>ショウガイ</t>
    </rPh>
    <rPh sb="213" eb="215">
      <t>シエン</t>
    </rPh>
    <rPh sb="215" eb="217">
      <t>クブン</t>
    </rPh>
    <rPh sb="217" eb="219">
      <t>ニンテイ</t>
    </rPh>
    <rPh sb="220" eb="222">
      <t>シンサ</t>
    </rPh>
    <rPh sb="222" eb="224">
      <t>ハンテイ</t>
    </rPh>
    <rPh sb="225" eb="226">
      <t>カン</t>
    </rPh>
    <rPh sb="228" eb="230">
      <t>ジム</t>
    </rPh>
    <rPh sb="232" eb="234">
      <t>コクミン</t>
    </rPh>
    <rPh sb="234" eb="236">
      <t>ケンコウ</t>
    </rPh>
    <rPh sb="236" eb="239">
      <t>ホケンホウ</t>
    </rPh>
    <rPh sb="239" eb="240">
      <t>オヨ</t>
    </rPh>
    <rPh sb="241" eb="244">
      <t>コウレイシャ</t>
    </rPh>
    <rPh sb="245" eb="247">
      <t>イリョウ</t>
    </rPh>
    <rPh sb="248" eb="250">
      <t>カクホ</t>
    </rPh>
    <rPh sb="251" eb="252">
      <t>カン</t>
    </rPh>
    <rPh sb="254" eb="256">
      <t>ホウリツ</t>
    </rPh>
    <rPh sb="257" eb="258">
      <t>モト</t>
    </rPh>
    <rPh sb="265" eb="267">
      <t>ケンコウ</t>
    </rPh>
    <rPh sb="267" eb="270">
      <t>ホケンリョウ</t>
    </rPh>
    <rPh sb="270" eb="271">
      <t>オヨ</t>
    </rPh>
    <rPh sb="272" eb="274">
      <t>コウキ</t>
    </rPh>
    <rPh sb="274" eb="277">
      <t>コウレイシャ</t>
    </rPh>
    <rPh sb="277" eb="279">
      <t>イリョウ</t>
    </rPh>
    <rPh sb="279" eb="282">
      <t>ホケンリョウ</t>
    </rPh>
    <rPh sb="283" eb="284">
      <t>カカ</t>
    </rPh>
    <rPh sb="285" eb="287">
      <t>コジン</t>
    </rPh>
    <rPh sb="287" eb="289">
      <t>ジョウホウ</t>
    </rPh>
    <rPh sb="290" eb="291">
      <t>ト</t>
    </rPh>
    <rPh sb="291" eb="292">
      <t>アツカ</t>
    </rPh>
    <rPh sb="297" eb="298">
      <t>カン</t>
    </rPh>
    <rPh sb="300" eb="302">
      <t>ジム</t>
    </rPh>
    <phoneticPr fontId="1"/>
  </si>
  <si>
    <t>もとす広域連合</t>
    <phoneticPr fontId="1"/>
  </si>
  <si>
    <t>瑞穂市、本巣市、北方町　　　（２市１町）</t>
    <rPh sb="0" eb="2">
      <t>ミズホ</t>
    </rPh>
    <rPh sb="2" eb="3">
      <t>シ</t>
    </rPh>
    <rPh sb="4" eb="6">
      <t>モトス</t>
    </rPh>
    <rPh sb="6" eb="7">
      <t>シ</t>
    </rPh>
    <rPh sb="16" eb="17">
      <t>シ</t>
    </rPh>
    <phoneticPr fontId="1"/>
  </si>
  <si>
    <t>・介護保険法の施行に関する事務
・養護老人ホーム、特別養護老人ホーム、老人短期入所施設、老人
  デイサービスセンター、老人介護支援センター及び居宅介護支援事
  業所の設置、管理及び運営に関する事務
・幼児療育センターの設置、管理及び運営に関する事務
・休日急患診療所の設置、管理及び運営に関する事務
・し尿処理施設の設置、管理及び運営に関する事務
・組織市町分収林の管理運営に関する事務
・公平委員会の設置及び運営に関すること
・障害者の日常生活及び社会生活を総合的に支援するための法律
  に基づく障害支援区分の認定のための審査判定及び調査員の指導
  等に関する事務　　　　　　　　　　　　　　　　　　　　　　　　　　　　　　　　　　　　　　　　　　　　　　　　　　　　
・地方税法及び高齢者の医療の確保に関する法律に基づく国民健康
  保険税及び後期高齢者医療保険料に係る個人情報の取扱いに関す
  る事務　　　　　　　　　　　　　　　　　　　　　　　　　　　　　　　　　　　　　　　　　　　　　　　　　　　　　　　　　　　　　　　　　　　　・広域行政の推進に関する事務</t>
    <rPh sb="177" eb="179">
      <t>ソシキ</t>
    </rPh>
    <rPh sb="217" eb="220">
      <t>ショウガイシャ</t>
    </rPh>
    <rPh sb="221" eb="223">
      <t>ニチジョウ</t>
    </rPh>
    <rPh sb="223" eb="225">
      <t>セイカツ</t>
    </rPh>
    <rPh sb="225" eb="226">
      <t>オヨ</t>
    </rPh>
    <rPh sb="227" eb="229">
      <t>シャカイ</t>
    </rPh>
    <rPh sb="229" eb="231">
      <t>セイカツ</t>
    </rPh>
    <rPh sb="232" eb="234">
      <t>ソウゴウ</t>
    </rPh>
    <rPh sb="234" eb="235">
      <t>テキ</t>
    </rPh>
    <rPh sb="236" eb="238">
      <t>シエン</t>
    </rPh>
    <rPh sb="243" eb="244">
      <t>ホウ</t>
    </rPh>
    <rPh sb="244" eb="245">
      <t>リツ</t>
    </rPh>
    <rPh sb="249" eb="250">
      <t>モト</t>
    </rPh>
    <rPh sb="252" eb="254">
      <t>ショウガイ</t>
    </rPh>
    <rPh sb="254" eb="256">
      <t>シエン</t>
    </rPh>
    <rPh sb="256" eb="258">
      <t>クブン</t>
    </rPh>
    <rPh sb="259" eb="261">
      <t>ニンテイ</t>
    </rPh>
    <rPh sb="265" eb="267">
      <t>シンサ</t>
    </rPh>
    <rPh sb="267" eb="269">
      <t>ハンテイ</t>
    </rPh>
    <rPh sb="269" eb="270">
      <t>オヨ</t>
    </rPh>
    <rPh sb="271" eb="274">
      <t>チョウサイン</t>
    </rPh>
    <rPh sb="275" eb="277">
      <t>シドウ</t>
    </rPh>
    <rPh sb="280" eb="281">
      <t>トウ</t>
    </rPh>
    <rPh sb="282" eb="283">
      <t>カン</t>
    </rPh>
    <rPh sb="285" eb="287">
      <t>ジム</t>
    </rPh>
    <rPh sb="341" eb="343">
      <t>チホウ</t>
    </rPh>
    <rPh sb="343" eb="345">
      <t>ゼイホウ</t>
    </rPh>
    <rPh sb="345" eb="346">
      <t>オヨ</t>
    </rPh>
    <rPh sb="347" eb="350">
      <t>コウレイシャ</t>
    </rPh>
    <rPh sb="351" eb="353">
      <t>イリョウ</t>
    </rPh>
    <rPh sb="354" eb="356">
      <t>カクホ</t>
    </rPh>
    <rPh sb="357" eb="358">
      <t>カン</t>
    </rPh>
    <rPh sb="360" eb="362">
      <t>ホウリツ</t>
    </rPh>
    <rPh sb="363" eb="364">
      <t>モト</t>
    </rPh>
    <rPh sb="366" eb="368">
      <t>コクミン</t>
    </rPh>
    <rPh sb="368" eb="370">
      <t>ケンコウ</t>
    </rPh>
    <rPh sb="373" eb="376">
      <t>ホケンゼイ</t>
    </rPh>
    <rPh sb="376" eb="377">
      <t>オヨ</t>
    </rPh>
    <rPh sb="378" eb="380">
      <t>コウキ</t>
    </rPh>
    <rPh sb="380" eb="383">
      <t>コウレイシャ</t>
    </rPh>
    <rPh sb="383" eb="385">
      <t>イリョウ</t>
    </rPh>
    <rPh sb="385" eb="388">
      <t>ホケンリョウ</t>
    </rPh>
    <rPh sb="389" eb="390">
      <t>カカ</t>
    </rPh>
    <rPh sb="391" eb="393">
      <t>コジン</t>
    </rPh>
    <rPh sb="393" eb="395">
      <t>ジョウホウ</t>
    </rPh>
    <rPh sb="396" eb="398">
      <t>トリアツカ</t>
    </rPh>
    <rPh sb="400" eb="401">
      <t>カン</t>
    </rPh>
    <rPh sb="406" eb="408">
      <t>ジム</t>
    </rPh>
    <phoneticPr fontId="1"/>
  </si>
  <si>
    <t>羽島郡広域連合</t>
    <phoneticPr fontId="1"/>
  </si>
  <si>
    <t>岐南町、笠松町 （２町）</t>
    <rPh sb="6" eb="7">
      <t>チョウ</t>
    </rPh>
    <phoneticPr fontId="1"/>
  </si>
  <si>
    <t>・公平委員会の事務　　　　　　　　　　　　　　　　　　
・消防組織法及び消防法の定めるところにより、町の処理すべき消防
  事務（消防団に関する事務を除く。）
・岐阜県事務処理の特例に関する条例第２条別表第１に掲げる次の事務　　　　　　　　　　　　　　　　　　　　　　　　　　　　　　　　　　　　　　　　　　　　　　　　　　　　　　　　　　　　　ア　火薬類取締法に基づく事務　　　　　　　　　　　　　　　　　　　　　　　　　　　　　　　　　　　　　　　　
イ　高圧ガス保安法に基づく事務　　　　　　　　　　　　　　　　　　　　　　　　　　
ウ　ガス事業法に基づく事務　　　　　　　　　　　　　　　　　　　　　　　　　　　　　
エ　液化石油ガスの保安の確保及び取引の適正化に関する法律に基
     づく事務</t>
    <rPh sb="97" eb="98">
      <t>ダイ</t>
    </rPh>
    <rPh sb="99" eb="100">
      <t>ジョウ</t>
    </rPh>
    <rPh sb="100" eb="102">
      <t>ベッピョウ</t>
    </rPh>
    <rPh sb="102" eb="103">
      <t>ダイ</t>
    </rPh>
    <rPh sb="105" eb="106">
      <t>カカ</t>
    </rPh>
    <rPh sb="108" eb="109">
      <t>ツギ</t>
    </rPh>
    <rPh sb="175" eb="178">
      <t>カヤクルイ</t>
    </rPh>
    <rPh sb="178" eb="179">
      <t>ト</t>
    </rPh>
    <rPh sb="179" eb="180">
      <t>シ</t>
    </rPh>
    <rPh sb="180" eb="181">
      <t>ホウ</t>
    </rPh>
    <rPh sb="182" eb="183">
      <t>モト</t>
    </rPh>
    <rPh sb="185" eb="187">
      <t>ジム</t>
    </rPh>
    <rPh sb="238" eb="239">
      <t>モト</t>
    </rPh>
    <rPh sb="274" eb="277">
      <t>ジギョウホウ</t>
    </rPh>
    <rPh sb="278" eb="279">
      <t>モト</t>
    </rPh>
    <rPh sb="281" eb="283">
      <t>ジム</t>
    </rPh>
    <rPh sb="342" eb="343">
      <t>モト</t>
    </rPh>
    <phoneticPr fontId="1"/>
  </si>
  <si>
    <t>岐阜県後期高齢者医療
広域連合</t>
    <rPh sb="0" eb="3">
      <t>ギフケン</t>
    </rPh>
    <rPh sb="3" eb="5">
      <t>コウキ</t>
    </rPh>
    <rPh sb="5" eb="8">
      <t>コウレイシャ</t>
    </rPh>
    <rPh sb="8" eb="10">
      <t>イリョウ</t>
    </rPh>
    <rPh sb="11" eb="13">
      <t>コウイキ</t>
    </rPh>
    <rPh sb="13" eb="15">
      <t>レンゴウ</t>
    </rPh>
    <phoneticPr fontId="1"/>
  </si>
  <si>
    <t>後期高齢者の医療制度に係る事務
（１）被保険者の資格管理に関する事務
（２）医療給付に関する事務
（３）保険料の賦課に関する事務
（４）保健事業に関する事務
（５）前各号に掲げるもののほか、後期高齢者医療制度の施行に関する事務</t>
    <phoneticPr fontId="1"/>
  </si>
  <si>
    <t>静岡県後期高齢者医療
広域連合</t>
    <rPh sb="0" eb="3">
      <t>シズオカケン</t>
    </rPh>
    <rPh sb="3" eb="5">
      <t>コウキ</t>
    </rPh>
    <rPh sb="5" eb="8">
      <t>コウレイシャ</t>
    </rPh>
    <rPh sb="8" eb="10">
      <t>イリョウ</t>
    </rPh>
    <rPh sb="11" eb="13">
      <t>コウイキ</t>
    </rPh>
    <rPh sb="13" eb="15">
      <t>レンゴウ</t>
    </rPh>
    <phoneticPr fontId="1"/>
  </si>
  <si>
    <t>後期高齢者の医療制度に係る事務
（１）被保険者の資格の管理に関する事務
（２）医療給付に関する事務
（３）保険料の賦課に関する事務
（４）保健事業に関する事務
（５）前各号に掲げるもののほか、後期高齢者医療制度の施行に関する事務</t>
    <phoneticPr fontId="1"/>
  </si>
  <si>
    <t>静岡地方税滞納整理機構</t>
    <rPh sb="0" eb="2">
      <t>シズオカ</t>
    </rPh>
    <rPh sb="2" eb="5">
      <t>チホウゼイ</t>
    </rPh>
    <rPh sb="5" eb="7">
      <t>タイノウ</t>
    </rPh>
    <rPh sb="7" eb="9">
      <t>セイリ</t>
    </rPh>
    <rPh sb="9" eb="11">
      <t>キコウ</t>
    </rPh>
    <phoneticPr fontId="1"/>
  </si>
  <si>
    <t>静岡県、県内全市町</t>
    <rPh sb="0" eb="2">
      <t>シズオカ</t>
    </rPh>
    <rPh sb="2" eb="3">
      <t>ケン</t>
    </rPh>
    <rPh sb="4" eb="6">
      <t>ケンナイ</t>
    </rPh>
    <rPh sb="6" eb="7">
      <t>マッタ</t>
    </rPh>
    <rPh sb="7" eb="9">
      <t>シチョウ</t>
    </rPh>
    <phoneticPr fontId="1"/>
  </si>
  <si>
    <t>・地方税法の規定に基づき、県又は市町が賦課徴収することとされ
  ている地方税に係る滞納事案のうち、構成団体から広域連合が引
  き受けた事案に係る滞納処分及びこれに関連する事務
・徴収業務に関する構成団体からの相談に係る事務                                                                                            ・構成団体の職員に対する税務研修事務　　　　　　　　　　　　　　　　　　　　　　　　　　　　　　　　　　　　　　　　　　　　　　　　　　　　　　　　　　　　　　　　　　　　　　　　　　　　　　　　　・軽自動車税及び自動車取得税（地方税法第442条第2号に規定す
  る軽自動車及び同条第4号に規定する二輪の小型自動車に限る。）
  に係る申告書又は報告書（構成団体へ直接提出されるものを除く。）
  の受付、審査、保管及びこれらに関連する事務</t>
    <rPh sb="1" eb="3">
      <t>チホウ</t>
    </rPh>
    <rPh sb="3" eb="5">
      <t>ゼイホウ</t>
    </rPh>
    <rPh sb="6" eb="8">
      <t>キテイ</t>
    </rPh>
    <rPh sb="9" eb="10">
      <t>モト</t>
    </rPh>
    <rPh sb="13" eb="14">
      <t>ケン</t>
    </rPh>
    <rPh sb="14" eb="15">
      <t>マタ</t>
    </rPh>
    <rPh sb="16" eb="17">
      <t>シ</t>
    </rPh>
    <rPh sb="17" eb="18">
      <t>マチ</t>
    </rPh>
    <rPh sb="19" eb="21">
      <t>フカ</t>
    </rPh>
    <rPh sb="21" eb="23">
      <t>チョウシュウ</t>
    </rPh>
    <rPh sb="36" eb="39">
      <t>チホウゼイ</t>
    </rPh>
    <rPh sb="40" eb="41">
      <t>カカ</t>
    </rPh>
    <rPh sb="42" eb="44">
      <t>タイノウ</t>
    </rPh>
    <rPh sb="44" eb="46">
      <t>ジアン</t>
    </rPh>
    <rPh sb="50" eb="52">
      <t>コウセイ</t>
    </rPh>
    <rPh sb="52" eb="54">
      <t>ダンタイ</t>
    </rPh>
    <rPh sb="56" eb="58">
      <t>コウイキ</t>
    </rPh>
    <rPh sb="58" eb="60">
      <t>レンゴウ</t>
    </rPh>
    <rPh sb="61" eb="62">
      <t>ヒ</t>
    </rPh>
    <rPh sb="66" eb="67">
      <t>ウ</t>
    </rPh>
    <rPh sb="69" eb="71">
      <t>ジアン</t>
    </rPh>
    <rPh sb="72" eb="73">
      <t>カカ</t>
    </rPh>
    <rPh sb="74" eb="76">
      <t>タイノウ</t>
    </rPh>
    <rPh sb="76" eb="78">
      <t>ショブン</t>
    </rPh>
    <rPh sb="78" eb="79">
      <t>オヨ</t>
    </rPh>
    <rPh sb="83" eb="85">
      <t>カンレン</t>
    </rPh>
    <rPh sb="87" eb="89">
      <t>ジム</t>
    </rPh>
    <rPh sb="206" eb="208">
      <t>コウセイ</t>
    </rPh>
    <rPh sb="208" eb="210">
      <t>ダンタイ</t>
    </rPh>
    <rPh sb="211" eb="213">
      <t>ショクイン</t>
    </rPh>
    <rPh sb="214" eb="215">
      <t>タイ</t>
    </rPh>
    <rPh sb="217" eb="219">
      <t>ゼイム</t>
    </rPh>
    <rPh sb="219" eb="221">
      <t>ケンシュウ</t>
    </rPh>
    <rPh sb="221" eb="223">
      <t>ジム</t>
    </rPh>
    <rPh sb="305" eb="309">
      <t>ケイジドウシャ</t>
    </rPh>
    <rPh sb="309" eb="310">
      <t>ゼイ</t>
    </rPh>
    <rPh sb="310" eb="311">
      <t>オヨ</t>
    </rPh>
    <rPh sb="312" eb="315">
      <t>ジドウシャ</t>
    </rPh>
    <rPh sb="315" eb="318">
      <t>シュトクゼイ</t>
    </rPh>
    <rPh sb="319" eb="322">
      <t>チホウゼイ</t>
    </rPh>
    <rPh sb="322" eb="323">
      <t>ホウ</t>
    </rPh>
    <rPh sb="323" eb="324">
      <t>ダイ</t>
    </rPh>
    <rPh sb="327" eb="328">
      <t>ジョウ</t>
    </rPh>
    <rPh sb="328" eb="329">
      <t>ダイ</t>
    </rPh>
    <rPh sb="330" eb="331">
      <t>ゴウ</t>
    </rPh>
    <rPh sb="332" eb="334">
      <t>キテイ</t>
    </rPh>
    <rPh sb="339" eb="343">
      <t>ケイジドウシャ</t>
    </rPh>
    <rPh sb="343" eb="344">
      <t>オヨ</t>
    </rPh>
    <rPh sb="345" eb="347">
      <t>ドウジョウ</t>
    </rPh>
    <rPh sb="347" eb="348">
      <t>ダイ</t>
    </rPh>
    <rPh sb="349" eb="350">
      <t>ゴウ</t>
    </rPh>
    <rPh sb="351" eb="353">
      <t>キテイ</t>
    </rPh>
    <rPh sb="355" eb="357">
      <t>ニリン</t>
    </rPh>
    <rPh sb="358" eb="360">
      <t>コガタ</t>
    </rPh>
    <rPh sb="360" eb="363">
      <t>ジドウシャ</t>
    </rPh>
    <rPh sb="364" eb="365">
      <t>カギ</t>
    </rPh>
    <rPh sb="372" eb="373">
      <t>カカ</t>
    </rPh>
    <rPh sb="374" eb="377">
      <t>シンコクショ</t>
    </rPh>
    <rPh sb="377" eb="378">
      <t>マタ</t>
    </rPh>
    <rPh sb="379" eb="382">
      <t>ホウコクショ</t>
    </rPh>
    <rPh sb="383" eb="385">
      <t>コウセイ</t>
    </rPh>
    <rPh sb="385" eb="387">
      <t>ダンタイ</t>
    </rPh>
    <rPh sb="388" eb="390">
      <t>チョクセツ</t>
    </rPh>
    <rPh sb="390" eb="392">
      <t>テイシュツ</t>
    </rPh>
    <rPh sb="398" eb="399">
      <t>ノゾ</t>
    </rPh>
    <rPh sb="406" eb="408">
      <t>ウケツケ</t>
    </rPh>
    <rPh sb="409" eb="411">
      <t>シンサ</t>
    </rPh>
    <rPh sb="412" eb="414">
      <t>ホカン</t>
    </rPh>
    <rPh sb="414" eb="415">
      <t>オヨ</t>
    </rPh>
    <rPh sb="420" eb="422">
      <t>カンレン</t>
    </rPh>
    <rPh sb="424" eb="426">
      <t>ジム</t>
    </rPh>
    <phoneticPr fontId="1"/>
  </si>
  <si>
    <t>愛知県</t>
    <rPh sb="0" eb="2">
      <t>アイチ</t>
    </rPh>
    <rPh sb="2" eb="3">
      <t>ケン</t>
    </rPh>
    <phoneticPr fontId="1"/>
  </si>
  <si>
    <t xml:space="preserve">知多北部広域連合    </t>
  </si>
  <si>
    <t>東海市、大府市、知多市、東浦町（３市１町）</t>
  </si>
  <si>
    <t>・介護保険法及び介護保険法施行法に基づく次に掲げる事務 
（１）被保険者の資格管理に関する事務
（２）要介護認定及び要支援認定に関する事務
（３）保険給付に関する事務
（４）介護保険事業計画の策定に関する事務
（５）保険料の賦課設定及び徴収に関する事務
（６）地域支援事業に関する事務
（７）保健福祉事業の実施に必要な連絡調整に関する事務
（８）前各号の事務に附帯する事務</t>
  </si>
  <si>
    <t>碧南市、刈谷市、安城市、知立市、高浜市　
（５市）</t>
  </si>
  <si>
    <t>愛知県後期高齢者医療
広域連合</t>
    <rPh sb="0" eb="3">
      <t>アイチケン</t>
    </rPh>
    <rPh sb="3" eb="5">
      <t>コウキ</t>
    </rPh>
    <rPh sb="5" eb="8">
      <t>コウレイシャ</t>
    </rPh>
    <rPh sb="8" eb="10">
      <t>イリョウ</t>
    </rPh>
    <rPh sb="11" eb="13">
      <t>コウイキ</t>
    </rPh>
    <rPh sb="13" eb="15">
      <t>レンゴウ</t>
    </rPh>
    <phoneticPr fontId="1"/>
  </si>
  <si>
    <t>後期高齢者医療制度の事務のうち、次に掲げる事務
・被保険者の資格の管理に関する事務
・医療給付に関する事務
・保険料の賦課に関する事務
・保健事業に関する事務
・その他後期高齢者医療制度の施行に関する事務</t>
    <rPh sb="16" eb="17">
      <t>ツギ</t>
    </rPh>
    <rPh sb="18" eb="19">
      <t>カカ</t>
    </rPh>
    <rPh sb="21" eb="23">
      <t>ジム</t>
    </rPh>
    <rPh sb="69" eb="71">
      <t>ホケン</t>
    </rPh>
    <phoneticPr fontId="1"/>
  </si>
  <si>
    <t>東三河広域連合</t>
    <rPh sb="0" eb="3">
      <t>ヒガシミカワ</t>
    </rPh>
    <rPh sb="3" eb="5">
      <t>コウイキ</t>
    </rPh>
    <rPh sb="5" eb="7">
      <t>レンゴウ</t>
    </rPh>
    <phoneticPr fontId="1"/>
  </si>
  <si>
    <t>豊橋市、豊川市、蒲郡市、新城市、田原市、設楽町、東栄町、豊根村（５市２町１村）</t>
    <rPh sb="0" eb="3">
      <t>トヨハシシ</t>
    </rPh>
    <rPh sb="4" eb="7">
      <t>トヨカワシ</t>
    </rPh>
    <rPh sb="8" eb="11">
      <t>ガマゴオリシ</t>
    </rPh>
    <rPh sb="12" eb="15">
      <t>シンシロシ</t>
    </rPh>
    <rPh sb="16" eb="19">
      <t>タハラシ</t>
    </rPh>
    <rPh sb="20" eb="23">
      <t>シタラチョウ</t>
    </rPh>
    <rPh sb="24" eb="27">
      <t>トウエイチョウ</t>
    </rPh>
    <rPh sb="28" eb="31">
      <t>トヨネムラ</t>
    </rPh>
    <rPh sb="33" eb="34">
      <t>シ</t>
    </rPh>
    <rPh sb="35" eb="36">
      <t>マチ</t>
    </rPh>
    <rPh sb="37" eb="38">
      <t>ムラ</t>
    </rPh>
    <phoneticPr fontId="1"/>
  </si>
  <si>
    <t>・介護保険法、介護保険法施行法及び健康保険法等の一部を改正する
  法律附則第130条の２第１項の規定によりなおその効力を有するものと
  される同法第26条の規定による改正前の介護保険法に規定する介護
  保険に関する事務で、次に掲げるもの
　ア　被保険者の資格管理に関する事務
　イ　要介護認定及び要支援認定に関する事務
　ウ　保険給付に関する事務
　エ　介護保険事業計画の策定に関する事務
　オ　保険料の賦課及び徴収に関する事務
　カ　地域支援事業及び保健福祉事業に関する事務
　キ　事業者の指定並びに事業者に対する指導監査及び勧告に関する事務
　ク　施設の指定、施設の開設の許可並びに施設の開設者に対する指導
        監査及び勧告に関する事務
　ケ　アからクまでの事務に附帯する事務
・老人福祉法第３章に規定する事務のうち、地方自治法施行令第174条の
  49の10の規定により、中核市が処理することとされている事務
・地方税法に基づき構成市町村が賦課した地方税及び国民健康保険法に
  基づき構成市町村が保険者として賦課した国民健康保険料に係る滞納
  事案のうち、構成市町村の長が広域連合への移管の手続を行った事案
  に係る滞納整理等に関する事務
・社会福祉法人に関する事務のうち、次に掲げるもの
　ア　社会福祉法第30条第１項第１号に基づき所轄庁として実施する事務
　イ　愛知県事務処理特例条例（平成11年愛知県条例第55号）により、
        広域連合が処理することとされた事務
・障害者の日常生活及び社会生活を総合的に支援するための法律第15条に
  規定する市町村審査会の設置及び運営に関する事務
・消費者安全法第８条第２項に規定する消費生活相談等に関する事務
・航空写真撮影及び地形図データ作成に関する事務
・旅券法及び旅券法施行規則に基づく事務のうち、愛知県事務処理特例条例により、
　広域連合が処理することとされた事務
・広域（２以上の構成市町村にまたがる区域をいう。）にわたる新たな
  連携事業の調査研究に関する事務
・事務権限の移譲に係る調査研究に関する事務
・広域連合の区域に係るまち・ひと・しごと創生法第10条第１項に規定
  する計画の策定に関する事務
・前号に規定する計画に基づき実施する事業で、次に掲げるもの
　ア　東三河特産品の販路拡大に関すること。
　イ　若い世代の転出の抑制に関すること。
　ウ　若者等の人材還流に関すること。
　エ　地域産業を担う人材の育成支援に関すること。
・構成市町村が一体となって取り組む事業で、次に掲げるもの
　ア　公共施設の相互利用に関すること。
　イ　職員研修に関すること。
　ウ　情報発信に関すること。</t>
    <rPh sb="775" eb="777">
      <t>リョケン</t>
    </rPh>
    <rPh sb="777" eb="778">
      <t>ホウ</t>
    </rPh>
    <rPh sb="778" eb="779">
      <t>オヨ</t>
    </rPh>
    <rPh sb="780" eb="782">
      <t>リョケン</t>
    </rPh>
    <rPh sb="782" eb="783">
      <t>ホウ</t>
    </rPh>
    <rPh sb="783" eb="785">
      <t>セコウ</t>
    </rPh>
    <rPh sb="785" eb="787">
      <t>キソク</t>
    </rPh>
    <rPh sb="788" eb="789">
      <t>モト</t>
    </rPh>
    <rPh sb="791" eb="793">
      <t>ジム</t>
    </rPh>
    <rPh sb="797" eb="800">
      <t>アイチケン</t>
    </rPh>
    <rPh sb="800" eb="802">
      <t>ジム</t>
    </rPh>
    <rPh sb="802" eb="804">
      <t>ショリ</t>
    </rPh>
    <rPh sb="804" eb="806">
      <t>トクレイ</t>
    </rPh>
    <rPh sb="806" eb="808">
      <t>ジョウレイ</t>
    </rPh>
    <rPh sb="814" eb="816">
      <t>コウイキ</t>
    </rPh>
    <rPh sb="816" eb="818">
      <t>レンゴウ</t>
    </rPh>
    <rPh sb="819" eb="821">
      <t>ショリ</t>
    </rPh>
    <rPh sb="829" eb="831">
      <t>ジム</t>
    </rPh>
    <rPh sb="1031" eb="1033">
      <t>ワカモノ</t>
    </rPh>
    <rPh sb="1033" eb="1034">
      <t>トウ</t>
    </rPh>
    <rPh sb="1035" eb="1037">
      <t>ジンザイ</t>
    </rPh>
    <rPh sb="1037" eb="1039">
      <t>カンリュウ</t>
    </rPh>
    <rPh sb="1040" eb="1041">
      <t>カン</t>
    </rPh>
    <rPh sb="1050" eb="1052">
      <t>チイキ</t>
    </rPh>
    <rPh sb="1052" eb="1054">
      <t>サンギョウ</t>
    </rPh>
    <rPh sb="1055" eb="1056">
      <t>ニナ</t>
    </rPh>
    <rPh sb="1057" eb="1059">
      <t>ジンザイ</t>
    </rPh>
    <rPh sb="1060" eb="1062">
      <t>イクセイ</t>
    </rPh>
    <rPh sb="1062" eb="1064">
      <t>シエン</t>
    </rPh>
    <rPh sb="1065" eb="1066">
      <t>カン</t>
    </rPh>
    <phoneticPr fontId="1"/>
  </si>
  <si>
    <t>香肌奥伊勢資源化
広域連合　</t>
    <phoneticPr fontId="1"/>
  </si>
  <si>
    <t>多気町、大台町、大紀町　（３町）</t>
    <rPh sb="0" eb="3">
      <t>タキチョウ</t>
    </rPh>
    <rPh sb="8" eb="10">
      <t>ダイキ</t>
    </rPh>
    <rPh sb="10" eb="11">
      <t>マチ</t>
    </rPh>
    <phoneticPr fontId="1"/>
  </si>
  <si>
    <t>・一般廃棄物のうち、し尿及び浄化槽から発生する汚泥を除く廃棄物
 を処理する施設の設置、管理及び運営並びにごみの収集、運搬
 及び処分(ただし、旧多気町の区域にあっては、可燃ごみ及び粗大ごみに限る。）に関すること
・ごみのリサイクルに関する普及及び啓発に関すること
 （当該事務を処理する区域は多気郡多気町、 大台町及び度会郡大紀町の区域とする）</t>
    <rPh sb="11" eb="12">
      <t>ニョウ</t>
    </rPh>
    <rPh sb="12" eb="13">
      <t>オヨ</t>
    </rPh>
    <rPh sb="14" eb="17">
      <t>ジョウカソウ</t>
    </rPh>
    <rPh sb="19" eb="21">
      <t>ハッセイ</t>
    </rPh>
    <rPh sb="23" eb="25">
      <t>オデイ</t>
    </rPh>
    <rPh sb="26" eb="27">
      <t>ノゾ</t>
    </rPh>
    <rPh sb="28" eb="31">
      <t>ハイキブツ</t>
    </rPh>
    <rPh sb="34" eb="36">
      <t>ショリ</t>
    </rPh>
    <rPh sb="38" eb="40">
      <t>シセツ</t>
    </rPh>
    <rPh sb="41" eb="43">
      <t>セッチ</t>
    </rPh>
    <rPh sb="44" eb="46">
      <t>カンリ</t>
    </rPh>
    <rPh sb="46" eb="47">
      <t>オヨ</t>
    </rPh>
    <rPh sb="48" eb="50">
      <t>ウンエイ</t>
    </rPh>
    <rPh sb="50" eb="51">
      <t>ナラ</t>
    </rPh>
    <rPh sb="56" eb="58">
      <t>シュウシュウ</t>
    </rPh>
    <rPh sb="59" eb="61">
      <t>ウンパン</t>
    </rPh>
    <rPh sb="63" eb="64">
      <t>オヨ</t>
    </rPh>
    <rPh sb="65" eb="67">
      <t>ショブン</t>
    </rPh>
    <rPh sb="72" eb="73">
      <t>キュウ</t>
    </rPh>
    <rPh sb="73" eb="76">
      <t>タキチョウ</t>
    </rPh>
    <rPh sb="77" eb="79">
      <t>クイキ</t>
    </rPh>
    <rPh sb="85" eb="87">
      <t>カネン</t>
    </rPh>
    <rPh sb="89" eb="90">
      <t>オヨ</t>
    </rPh>
    <rPh sb="91" eb="93">
      <t>ソダイ</t>
    </rPh>
    <rPh sb="96" eb="97">
      <t>カギ</t>
    </rPh>
    <rPh sb="101" eb="102">
      <t>カン</t>
    </rPh>
    <rPh sb="117" eb="118">
      <t>カン</t>
    </rPh>
    <rPh sb="120" eb="122">
      <t>フキュウ</t>
    </rPh>
    <rPh sb="122" eb="123">
      <t>オヨ</t>
    </rPh>
    <rPh sb="124" eb="126">
      <t>ケイハツ</t>
    </rPh>
    <rPh sb="127" eb="128">
      <t>カン</t>
    </rPh>
    <rPh sb="135" eb="137">
      <t>トウガイ</t>
    </rPh>
    <rPh sb="137" eb="139">
      <t>ジム</t>
    </rPh>
    <rPh sb="140" eb="142">
      <t>ショリ</t>
    </rPh>
    <rPh sb="144" eb="146">
      <t>クイキ</t>
    </rPh>
    <phoneticPr fontId="1"/>
  </si>
  <si>
    <t>紀南介護保険広域連合</t>
    <phoneticPr fontId="1"/>
  </si>
  <si>
    <t>熊野市、御浜町、紀宝町（１市２町）</t>
    <phoneticPr fontId="1"/>
  </si>
  <si>
    <t>・介護認定審査会の設置運営に関すること
・介護保険に関する次の事務に関すること
　・要介護認定、要支援認定及びその更新
　・被保険者資格管理・保険料の賦課徴収
　・保険給付
・介護保険事業計画の策定に関すること
・介護保険制度の施行に関すること</t>
    <phoneticPr fontId="1"/>
  </si>
  <si>
    <t>尾鷲市、紀北町
（１市１町）</t>
    <rPh sb="4" eb="5">
      <t>キ</t>
    </rPh>
    <rPh sb="5" eb="6">
      <t>ホク</t>
    </rPh>
    <rPh sb="6" eb="7">
      <t>チョウ</t>
    </rPh>
    <phoneticPr fontId="1"/>
  </si>
  <si>
    <t>・広域市町村圏計画の策定及び連絡調整
・保健パトロールカーの設置
・視聴覚ライブラリーの設置
・障害者支援多機能型事業所の設置、管理及び運営に関する事務
・行政合理化・介護認定審査会の設置運営に関する事務
・介護保険に係る事務</t>
    <rPh sb="51" eb="53">
      <t>シエン</t>
    </rPh>
    <rPh sb="53" eb="57">
      <t>タキノウガタ</t>
    </rPh>
    <rPh sb="57" eb="60">
      <t>ジギョウショ</t>
    </rPh>
    <rPh sb="64" eb="66">
      <t>カンリ</t>
    </rPh>
    <rPh sb="66" eb="67">
      <t>オヨ</t>
    </rPh>
    <rPh sb="68" eb="70">
      <t>ウンエイ</t>
    </rPh>
    <rPh sb="71" eb="72">
      <t>カン</t>
    </rPh>
    <rPh sb="74" eb="76">
      <t>ジム</t>
    </rPh>
    <rPh sb="109" eb="110">
      <t>カカ</t>
    </rPh>
    <rPh sb="111" eb="113">
      <t>ジム</t>
    </rPh>
    <phoneticPr fontId="1"/>
  </si>
  <si>
    <t>鳥羽志勢広域連合</t>
    <phoneticPr fontId="1"/>
  </si>
  <si>
    <t>鳥羽市、志摩市、南伊勢町（２市１町）</t>
    <rPh sb="4" eb="6">
      <t>シマ</t>
    </rPh>
    <rPh sb="6" eb="7">
      <t>シ</t>
    </rPh>
    <rPh sb="8" eb="9">
      <t>ミナミ</t>
    </rPh>
    <rPh sb="9" eb="11">
      <t>イセ</t>
    </rPh>
    <rPh sb="11" eb="12">
      <t>チョウ</t>
    </rPh>
    <phoneticPr fontId="1"/>
  </si>
  <si>
    <t>・し尿及び浄化槽汚泥の収集運搬
・し尿及び浄化槽汚泥処理施設の設置及び管理運営
・ごみ処理施設の設置及び管理運営
・介護保険に関する次の事務
　・介護認定審査会の設置運営
　・要介護認定、要支援認定・更新等に関する事務
　・介護保険事業計画及び高齢者保健福祉計画に基づく連絡調整</t>
    <rPh sb="100" eb="103">
      <t>コウシントウ</t>
    </rPh>
    <rPh sb="104" eb="105">
      <t>カン</t>
    </rPh>
    <rPh sb="107" eb="109">
      <t>ジム</t>
    </rPh>
    <phoneticPr fontId="1"/>
  </si>
  <si>
    <t>度会町、南伊勢町、大紀町（３町）</t>
    <rPh sb="4" eb="5">
      <t>ミナミ</t>
    </rPh>
    <rPh sb="5" eb="8">
      <t>イセチョウ</t>
    </rPh>
    <rPh sb="9" eb="11">
      <t>ダイキ</t>
    </rPh>
    <rPh sb="11" eb="12">
      <t>マチ</t>
    </rPh>
    <phoneticPr fontId="1"/>
  </si>
  <si>
    <t>・介護認定審査会の設置及び運営に関すること　
・訪問調査に関すること
・要介護認定､要支援認定､更新等の事務に関すること
・介護支援中央情報センターの設置及び運営に関すること
・介護保険事業計画及び高齢者保健福祉計画に基づく関係町村との
  連絡調整事務に関すること
・ホームヘルパーの養成に関すること
・関係町が指定する介護保険事業所の指導に関すること
・障害支援区分認定審査会の設置及び運営
・育成医療給付の審査に関すること
・障害者等の基本計画及び福祉計画に基づく関係町との連絡調整事務に関すること</t>
    <rPh sb="153" eb="155">
      <t>カンケイ</t>
    </rPh>
    <rPh sb="155" eb="156">
      <t>チョウ</t>
    </rPh>
    <rPh sb="157" eb="159">
      <t>シテイ</t>
    </rPh>
    <rPh sb="161" eb="163">
      <t>カイゴ</t>
    </rPh>
    <rPh sb="163" eb="165">
      <t>ホケン</t>
    </rPh>
    <rPh sb="165" eb="168">
      <t>ジギョウショ</t>
    </rPh>
    <rPh sb="169" eb="171">
      <t>シドウ</t>
    </rPh>
    <rPh sb="172" eb="173">
      <t>カン</t>
    </rPh>
    <rPh sb="181" eb="183">
      <t>シエン</t>
    </rPh>
    <rPh sb="199" eb="201">
      <t>イクセイ</t>
    </rPh>
    <rPh sb="201" eb="203">
      <t>イリョウ</t>
    </rPh>
    <rPh sb="203" eb="205">
      <t>キュウフ</t>
    </rPh>
    <rPh sb="206" eb="208">
      <t>シンサ</t>
    </rPh>
    <rPh sb="209" eb="210">
      <t>カン</t>
    </rPh>
    <rPh sb="216" eb="219">
      <t>ショウガイシャ</t>
    </rPh>
    <rPh sb="219" eb="220">
      <t>トウ</t>
    </rPh>
    <rPh sb="221" eb="223">
      <t>キホン</t>
    </rPh>
    <rPh sb="223" eb="225">
      <t>ケイカク</t>
    </rPh>
    <rPh sb="225" eb="226">
      <t>オヨ</t>
    </rPh>
    <rPh sb="227" eb="229">
      <t>フクシ</t>
    </rPh>
    <rPh sb="229" eb="231">
      <t>ケイカク</t>
    </rPh>
    <rPh sb="232" eb="233">
      <t>モト</t>
    </rPh>
    <rPh sb="235" eb="237">
      <t>カンケイ</t>
    </rPh>
    <rPh sb="237" eb="238">
      <t>チョウ</t>
    </rPh>
    <rPh sb="240" eb="242">
      <t>レンラク</t>
    </rPh>
    <rPh sb="242" eb="244">
      <t>チョウセイ</t>
    </rPh>
    <rPh sb="244" eb="246">
      <t>ジム</t>
    </rPh>
    <rPh sb="247" eb="248">
      <t>カン</t>
    </rPh>
    <phoneticPr fontId="1"/>
  </si>
  <si>
    <t>鈴鹿亀山地区広域連合</t>
    <phoneticPr fontId="1"/>
  </si>
  <si>
    <t>鈴鹿市、亀山市（２市）</t>
    <phoneticPr fontId="1"/>
  </si>
  <si>
    <t>・介護保険事業の実施に関する事務
・消費者行政に関する事務
・公共施設の相互利用における調整に関する事務
・広域的な取組を必要とする事務の調査研究及び調整に関する事務</t>
    <rPh sb="18" eb="21">
      <t>ショウヒシャ</t>
    </rPh>
    <rPh sb="21" eb="23">
      <t>ギョウセイ</t>
    </rPh>
    <rPh sb="24" eb="25">
      <t>カン</t>
    </rPh>
    <rPh sb="27" eb="29">
      <t>ジム</t>
    </rPh>
    <rPh sb="31" eb="33">
      <t>コウキョウ</t>
    </rPh>
    <rPh sb="33" eb="35">
      <t>シセツ</t>
    </rPh>
    <rPh sb="36" eb="38">
      <t>ソウゴ</t>
    </rPh>
    <rPh sb="38" eb="40">
      <t>リヨウ</t>
    </rPh>
    <rPh sb="44" eb="46">
      <t>チョウセイ</t>
    </rPh>
    <rPh sb="47" eb="48">
      <t>カン</t>
    </rPh>
    <rPh sb="50" eb="52">
      <t>ジム</t>
    </rPh>
    <rPh sb="54" eb="57">
      <t>コウイキテキ</t>
    </rPh>
    <rPh sb="58" eb="59">
      <t>ト</t>
    </rPh>
    <rPh sb="59" eb="60">
      <t>クミ</t>
    </rPh>
    <rPh sb="61" eb="63">
      <t>ヒツヨウ</t>
    </rPh>
    <rPh sb="66" eb="68">
      <t>ジム</t>
    </rPh>
    <rPh sb="69" eb="71">
      <t>チョウサ</t>
    </rPh>
    <rPh sb="71" eb="73">
      <t>ケンキュウ</t>
    </rPh>
    <rPh sb="73" eb="74">
      <t>オヨ</t>
    </rPh>
    <rPh sb="75" eb="77">
      <t>チョウセイ</t>
    </rPh>
    <rPh sb="78" eb="79">
      <t>カン</t>
    </rPh>
    <rPh sb="81" eb="83">
      <t>ジム</t>
    </rPh>
    <phoneticPr fontId="1"/>
  </si>
  <si>
    <t>桑名・員弁広域連合</t>
    <phoneticPr fontId="1"/>
  </si>
  <si>
    <t>桑名市、いなべ市、木曽岬町、東員町（２市２町）</t>
    <rPh sb="7" eb="8">
      <t>シ</t>
    </rPh>
    <phoneticPr fontId="1"/>
  </si>
  <si>
    <t>・廃棄物の処理及び清掃に関する法律に基づくし尿処理施設の設置、
  管理及び運営に関する事務
・広域的な環境保全に関する事務
・次に掲げる事項についての調査研究に関する事務
ア　広域的な地域情報化の推進に関すること。
イ　地方分権の推進に関すること。</t>
    <phoneticPr fontId="1"/>
  </si>
  <si>
    <t>三重県後期高齢者医療
広域連合</t>
    <rPh sb="0" eb="3">
      <t>ミエケン</t>
    </rPh>
    <rPh sb="3" eb="5">
      <t>コウキ</t>
    </rPh>
    <rPh sb="5" eb="8">
      <t>コウレイシャ</t>
    </rPh>
    <rPh sb="8" eb="10">
      <t>イリョウ</t>
    </rPh>
    <phoneticPr fontId="1"/>
  </si>
  <si>
    <t>滋賀県後期高齢者医療
広域連合</t>
    <rPh sb="0" eb="3">
      <t>シガケン</t>
    </rPh>
    <rPh sb="3" eb="5">
      <t>コウキ</t>
    </rPh>
    <rPh sb="5" eb="8">
      <t>コウレイシャ</t>
    </rPh>
    <rPh sb="8" eb="10">
      <t>イリョウ</t>
    </rPh>
    <rPh sb="11" eb="13">
      <t>コウイキ</t>
    </rPh>
    <rPh sb="13" eb="15">
      <t>レンゴウ</t>
    </rPh>
    <phoneticPr fontId="1"/>
  </si>
  <si>
    <t>京都府後期高齢者医療
広域連合</t>
    <rPh sb="0" eb="3">
      <t>キョウトフ</t>
    </rPh>
    <rPh sb="3" eb="5">
      <t>コウキ</t>
    </rPh>
    <rPh sb="5" eb="8">
      <t>コウレイシャ</t>
    </rPh>
    <rPh sb="8" eb="10">
      <t>イリョウ</t>
    </rPh>
    <rPh sb="11" eb="13">
      <t>コウイキ</t>
    </rPh>
    <rPh sb="13" eb="15">
      <t>レンゴウ</t>
    </rPh>
    <phoneticPr fontId="1"/>
  </si>
  <si>
    <t>府内全市町村</t>
    <rPh sb="0" eb="1">
      <t>フ</t>
    </rPh>
    <rPh sb="1" eb="2">
      <t>ナイ</t>
    </rPh>
    <rPh sb="2" eb="6">
      <t>ゼンシチョウソン</t>
    </rPh>
    <phoneticPr fontId="1"/>
  </si>
  <si>
    <t>相楽東部広域連合</t>
    <rPh sb="0" eb="2">
      <t>ソウラク</t>
    </rPh>
    <rPh sb="2" eb="4">
      <t>トウブ</t>
    </rPh>
    <rPh sb="4" eb="6">
      <t>コウイキ</t>
    </rPh>
    <rPh sb="6" eb="8">
      <t>レンゴウ</t>
    </rPh>
    <phoneticPr fontId="1"/>
  </si>
  <si>
    <t>笠置町、和束町、南山城村（２町１村）</t>
    <rPh sb="14" eb="15">
      <t>マチ</t>
    </rPh>
    <rPh sb="16" eb="17">
      <t>ムラ</t>
    </rPh>
    <phoneticPr fontId="1"/>
  </si>
  <si>
    <t>・広報誌の発行に関する事務
・障害者総合支援法第15条に規定する町村審査会の設置及び運営
  に関する事務
・福祉有償運送共同運営協議会の設置及び運営に関する事務
・要保護児童対策地域協議会の設置及び運営に関する事務
・障害者自立支援協議会の設置及び運営に関する事務
・地方教育行政の組織及び運営に関する法律に基づく教育委員会の
  設置、教育行政の組織及び運営に関する事務
・廃棄物の処理及び清掃に関する法律に基づく、一般廃棄物の収
  集、運搬及び中間処理に関する業務並びにじんかい処理施設の
  設置、管理及び経営の業務並びにじんかい処理に関する事務
・いじめ防止対策推進法第30条第2項に規定する附属機関（いじめ調査委員会）
  の設置及び管理に関する事務
・介護保険法第115条の45第2項第6号に規定する認知症初期集中支援事業
  の実施に関する事務
・別表第１に掲げる施設の設置及び管理に関する事務
・その他関係町村の広域的な行政課題に係る調査、研究に関する事務</t>
    <rPh sb="1" eb="4">
      <t>コウホウシ</t>
    </rPh>
    <rPh sb="5" eb="7">
      <t>ハッコウ</t>
    </rPh>
    <rPh sb="8" eb="9">
      <t>カン</t>
    </rPh>
    <rPh sb="11" eb="13">
      <t>ジム</t>
    </rPh>
    <rPh sb="15" eb="18">
      <t>ショウガイシャ</t>
    </rPh>
    <rPh sb="18" eb="20">
      <t>ソウゴウ</t>
    </rPh>
    <rPh sb="20" eb="23">
      <t>シエンホウ</t>
    </rPh>
    <rPh sb="23" eb="24">
      <t>ダイ</t>
    </rPh>
    <rPh sb="26" eb="27">
      <t>ジョウ</t>
    </rPh>
    <rPh sb="28" eb="30">
      <t>キテイ</t>
    </rPh>
    <rPh sb="32" eb="34">
      <t>チョウソン</t>
    </rPh>
    <rPh sb="34" eb="37">
      <t>シンサカイ</t>
    </rPh>
    <rPh sb="38" eb="40">
      <t>セッチ</t>
    </rPh>
    <rPh sb="40" eb="41">
      <t>オヨ</t>
    </rPh>
    <rPh sb="42" eb="44">
      <t>ウンエイ</t>
    </rPh>
    <rPh sb="48" eb="49">
      <t>カン</t>
    </rPh>
    <rPh sb="51" eb="53">
      <t>ジム</t>
    </rPh>
    <rPh sb="55" eb="57">
      <t>フクシ</t>
    </rPh>
    <rPh sb="57" eb="59">
      <t>ユウショウ</t>
    </rPh>
    <rPh sb="59" eb="61">
      <t>ウンソウ</t>
    </rPh>
    <rPh sb="61" eb="63">
      <t>キョウドウ</t>
    </rPh>
    <rPh sb="63" eb="65">
      <t>ウンエイ</t>
    </rPh>
    <rPh sb="65" eb="68">
      <t>キョウギカイ</t>
    </rPh>
    <rPh sb="69" eb="71">
      <t>セッチ</t>
    </rPh>
    <rPh sb="71" eb="72">
      <t>オヨ</t>
    </rPh>
    <rPh sb="73" eb="75">
      <t>ウンエイ</t>
    </rPh>
    <rPh sb="76" eb="77">
      <t>カン</t>
    </rPh>
    <rPh sb="79" eb="81">
      <t>ジム</t>
    </rPh>
    <rPh sb="83" eb="86">
      <t>ヨウホゴ</t>
    </rPh>
    <rPh sb="86" eb="88">
      <t>ジドウ</t>
    </rPh>
    <rPh sb="88" eb="90">
      <t>タイサク</t>
    </rPh>
    <rPh sb="90" eb="92">
      <t>チイキ</t>
    </rPh>
    <rPh sb="92" eb="95">
      <t>キョウギカイ</t>
    </rPh>
    <rPh sb="96" eb="98">
      <t>セッチ</t>
    </rPh>
    <rPh sb="98" eb="99">
      <t>オヨ</t>
    </rPh>
    <rPh sb="100" eb="102">
      <t>ウンエイ</t>
    </rPh>
    <rPh sb="103" eb="104">
      <t>カン</t>
    </rPh>
    <rPh sb="106" eb="108">
      <t>ジム</t>
    </rPh>
    <rPh sb="110" eb="113">
      <t>ショウガイシャ</t>
    </rPh>
    <rPh sb="113" eb="115">
      <t>ジリツ</t>
    </rPh>
    <rPh sb="115" eb="117">
      <t>シエン</t>
    </rPh>
    <rPh sb="117" eb="120">
      <t>キョウギカイ</t>
    </rPh>
    <rPh sb="121" eb="123">
      <t>セッチ</t>
    </rPh>
    <rPh sb="123" eb="124">
      <t>オヨ</t>
    </rPh>
    <rPh sb="125" eb="127">
      <t>ウンエイ</t>
    </rPh>
    <rPh sb="128" eb="129">
      <t>カン</t>
    </rPh>
    <rPh sb="131" eb="133">
      <t>ジム</t>
    </rPh>
    <rPh sb="135" eb="137">
      <t>チホウ</t>
    </rPh>
    <rPh sb="137" eb="139">
      <t>キョウイク</t>
    </rPh>
    <rPh sb="139" eb="141">
      <t>ギョウセイ</t>
    </rPh>
    <rPh sb="142" eb="144">
      <t>ソシキ</t>
    </rPh>
    <rPh sb="144" eb="145">
      <t>オヨ</t>
    </rPh>
    <rPh sb="146" eb="148">
      <t>ウンエイ</t>
    </rPh>
    <rPh sb="149" eb="150">
      <t>カン</t>
    </rPh>
    <rPh sb="152" eb="154">
      <t>ホウリツ</t>
    </rPh>
    <rPh sb="155" eb="156">
      <t>モト</t>
    </rPh>
    <rPh sb="158" eb="160">
      <t>キョウイク</t>
    </rPh>
    <rPh sb="160" eb="163">
      <t>イインカイ</t>
    </rPh>
    <rPh sb="167" eb="169">
      <t>セッチ</t>
    </rPh>
    <rPh sb="170" eb="172">
      <t>キョウイク</t>
    </rPh>
    <rPh sb="172" eb="174">
      <t>ギョウセイ</t>
    </rPh>
    <rPh sb="175" eb="177">
      <t>ソシキ</t>
    </rPh>
    <rPh sb="177" eb="178">
      <t>オヨ</t>
    </rPh>
    <rPh sb="179" eb="181">
      <t>ウンエイ</t>
    </rPh>
    <rPh sb="182" eb="183">
      <t>カン</t>
    </rPh>
    <rPh sb="185" eb="187">
      <t>ジム</t>
    </rPh>
    <rPh sb="189" eb="192">
      <t>ハイキブツ</t>
    </rPh>
    <rPh sb="193" eb="195">
      <t>ショリ</t>
    </rPh>
    <rPh sb="195" eb="196">
      <t>オヨ</t>
    </rPh>
    <rPh sb="197" eb="199">
      <t>セイソウ</t>
    </rPh>
    <rPh sb="200" eb="201">
      <t>カン</t>
    </rPh>
    <rPh sb="203" eb="205">
      <t>ホウリツ</t>
    </rPh>
    <rPh sb="206" eb="207">
      <t>モト</t>
    </rPh>
    <rPh sb="210" eb="212">
      <t>イッパン</t>
    </rPh>
    <rPh sb="212" eb="215">
      <t>ハイキブツ</t>
    </rPh>
    <rPh sb="222" eb="223">
      <t>ウン</t>
    </rPh>
    <rPh sb="243" eb="245">
      <t>ショリ</t>
    </rPh>
    <rPh sb="245" eb="247">
      <t>シセツ</t>
    </rPh>
    <rPh sb="251" eb="253">
      <t>セッチ</t>
    </rPh>
    <rPh sb="254" eb="256">
      <t>カンリ</t>
    </rPh>
    <rPh sb="256" eb="257">
      <t>オヨ</t>
    </rPh>
    <rPh sb="258" eb="260">
      <t>ケイエイ</t>
    </rPh>
    <rPh sb="261" eb="263">
      <t>ギョウム</t>
    </rPh>
    <rPh sb="263" eb="264">
      <t>ナラ</t>
    </rPh>
    <rPh sb="270" eb="272">
      <t>ショリ</t>
    </rPh>
    <rPh sb="273" eb="274">
      <t>カン</t>
    </rPh>
    <rPh sb="276" eb="278">
      <t>ジム</t>
    </rPh>
    <rPh sb="283" eb="285">
      <t>ボウシ</t>
    </rPh>
    <rPh sb="285" eb="287">
      <t>タイサク</t>
    </rPh>
    <rPh sb="287" eb="290">
      <t>スイシンホウ</t>
    </rPh>
    <rPh sb="290" eb="291">
      <t>ダイ</t>
    </rPh>
    <rPh sb="293" eb="294">
      <t>ジョウ</t>
    </rPh>
    <rPh sb="294" eb="295">
      <t>ダイ</t>
    </rPh>
    <rPh sb="296" eb="297">
      <t>コウ</t>
    </rPh>
    <rPh sb="298" eb="300">
      <t>キテイ</t>
    </rPh>
    <rPh sb="302" eb="304">
      <t>フゾク</t>
    </rPh>
    <rPh sb="304" eb="306">
      <t>キカン</t>
    </rPh>
    <rPh sb="310" eb="312">
      <t>チョウサ</t>
    </rPh>
    <rPh sb="312" eb="315">
      <t>イインカイ</t>
    </rPh>
    <rPh sb="320" eb="322">
      <t>セッチ</t>
    </rPh>
    <rPh sb="322" eb="323">
      <t>オヨ</t>
    </rPh>
    <rPh sb="324" eb="326">
      <t>カンリ</t>
    </rPh>
    <rPh sb="327" eb="328">
      <t>カン</t>
    </rPh>
    <rPh sb="330" eb="332">
      <t>ジム</t>
    </rPh>
    <rPh sb="334" eb="336">
      <t>カイゴ</t>
    </rPh>
    <rPh sb="336" eb="339">
      <t>ホケンホウ</t>
    </rPh>
    <rPh sb="339" eb="340">
      <t>ダイ</t>
    </rPh>
    <rPh sb="343" eb="344">
      <t>ジョウ</t>
    </rPh>
    <rPh sb="347" eb="348">
      <t>ダイ</t>
    </rPh>
    <rPh sb="349" eb="350">
      <t>コウ</t>
    </rPh>
    <rPh sb="350" eb="351">
      <t>ダイ</t>
    </rPh>
    <rPh sb="352" eb="353">
      <t>ゴウ</t>
    </rPh>
    <rPh sb="354" eb="356">
      <t>キテイ</t>
    </rPh>
    <rPh sb="358" eb="361">
      <t>ニンチショウ</t>
    </rPh>
    <rPh sb="361" eb="363">
      <t>ショキ</t>
    </rPh>
    <rPh sb="363" eb="365">
      <t>シュウチュウ</t>
    </rPh>
    <rPh sb="365" eb="367">
      <t>シエン</t>
    </rPh>
    <rPh sb="367" eb="369">
      <t>ジギョウ</t>
    </rPh>
    <rPh sb="373" eb="375">
      <t>ジッシ</t>
    </rPh>
    <rPh sb="376" eb="377">
      <t>カン</t>
    </rPh>
    <rPh sb="379" eb="381">
      <t>ジム</t>
    </rPh>
    <rPh sb="383" eb="385">
      <t>ベッピョウ</t>
    </rPh>
    <rPh sb="385" eb="386">
      <t>ダイ</t>
    </rPh>
    <rPh sb="388" eb="389">
      <t>カカ</t>
    </rPh>
    <rPh sb="391" eb="393">
      <t>シセツ</t>
    </rPh>
    <rPh sb="394" eb="396">
      <t>セッチ</t>
    </rPh>
    <rPh sb="396" eb="397">
      <t>オヨ</t>
    </rPh>
    <rPh sb="398" eb="400">
      <t>カンリ</t>
    </rPh>
    <rPh sb="401" eb="402">
      <t>カン</t>
    </rPh>
    <rPh sb="404" eb="406">
      <t>ジム</t>
    </rPh>
    <rPh sb="410" eb="411">
      <t>タ</t>
    </rPh>
    <rPh sb="411" eb="413">
      <t>カンケイ</t>
    </rPh>
    <rPh sb="413" eb="415">
      <t>チョウソン</t>
    </rPh>
    <rPh sb="416" eb="419">
      <t>コウイキテキ</t>
    </rPh>
    <rPh sb="420" eb="422">
      <t>ギョウセイ</t>
    </rPh>
    <rPh sb="422" eb="424">
      <t>カダイ</t>
    </rPh>
    <rPh sb="425" eb="426">
      <t>カカ</t>
    </rPh>
    <rPh sb="427" eb="429">
      <t>チョウサ</t>
    </rPh>
    <rPh sb="430" eb="432">
      <t>ケンキュウ</t>
    </rPh>
    <rPh sb="433" eb="434">
      <t>カン</t>
    </rPh>
    <rPh sb="436" eb="438">
      <t>ジム</t>
    </rPh>
    <phoneticPr fontId="1"/>
  </si>
  <si>
    <t>京都地方税機構</t>
    <rPh sb="0" eb="2">
      <t>キョウト</t>
    </rPh>
    <rPh sb="2" eb="5">
      <t>チホウゼイ</t>
    </rPh>
    <rPh sb="5" eb="7">
      <t>キコウ</t>
    </rPh>
    <phoneticPr fontId="1"/>
  </si>
  <si>
    <t>・地方税法に基づき構成団体が賦課徴収すべき法人の府民税、市町村民税及び
　事業税並びに特別法人事業税及び特別法人事業譲与税に関する法律第８条の規定に
　より法人の事業税の賦課徴収と併せて賦課徴収することとされている特別法人事業税
　に係る申告書等（構成団体に直接提出されるものを除く。）の受付、税額の算定、
　調査及びこれらに関連する事務
・地方税法に基づき構成団体が賦課徴収すべき自動車税並びに軽自動車税の環境性能
　割及び軽自動車税の種別割（同法第442条第５号に規定する軽自動車又は同条第７号
　に規定する二輪の小型自動車に係るものに限る。以下同じ。）に係る申告書等の受付、
　税額の算定（自動車税の環境性能割、証紙徴収の方法によって徴収する自動車税の
　種別割又は軽自動車税の環境性能割に係るものに限る。）、調査、データの作成（軽自
　動車税の種別割に係るものに限る。）及びこれらに関連する事務
・地方税法に基づき構成団体が賦課徴収すべき固定資産税のうち市町村が価格等を
　決定する償却資産に対して課する固定資産税に係る申告書等（市町村に直接提出
　されるものを除く。）の受付、当該償却資産に係る価格等の算定及び調査並びにこれら
　に関連する事務
・地方税法に基づき構成団体が賦課した地方税及び国民健康保険法に基づき市町村が
　保険者として賦課した国民健康保険料に係る滞納事案のうち、構成団体が広域連合
　への移管の手続を行った事案に係る滞納処分及びこれに関連する事務
・構成団体の職員に対する賦課徴収業務に関する研修事務
・賦課徴収業務に関する構成団体からの相談及び支援に係る事務
・地方税法に基づき構成団体が賦課すべき地方税の税額を共同で算定するために
　必要な電算システムの整備に関する事務</t>
    <rPh sb="43" eb="45">
      <t>トクベツ</t>
    </rPh>
    <rPh sb="45" eb="47">
      <t>ホウジン</t>
    </rPh>
    <rPh sb="47" eb="50">
      <t>ジギョウゼイ</t>
    </rPh>
    <rPh sb="50" eb="51">
      <t>オヨ</t>
    </rPh>
    <rPh sb="52" eb="54">
      <t>トクベツ</t>
    </rPh>
    <rPh sb="54" eb="56">
      <t>ホウジン</t>
    </rPh>
    <rPh sb="56" eb="58">
      <t>ジギョウ</t>
    </rPh>
    <rPh sb="58" eb="61">
      <t>ジョウヨゼイ</t>
    </rPh>
    <rPh sb="62" eb="63">
      <t>カン</t>
    </rPh>
    <rPh sb="65" eb="67">
      <t>ホウリツ</t>
    </rPh>
    <rPh sb="67" eb="68">
      <t>ダイ</t>
    </rPh>
    <rPh sb="69" eb="70">
      <t>ジョウ</t>
    </rPh>
    <rPh sb="71" eb="73">
      <t>キテイ</t>
    </rPh>
    <rPh sb="107" eb="109">
      <t>トクベツ</t>
    </rPh>
    <rPh sb="109" eb="111">
      <t>ホウジン</t>
    </rPh>
    <rPh sb="111" eb="113">
      <t>ジギョウ</t>
    </rPh>
    <rPh sb="127" eb="128">
      <t>タイ</t>
    </rPh>
    <rPh sb="198" eb="202">
      <t>ケイジドウシャ</t>
    </rPh>
    <rPh sb="202" eb="203">
      <t>ゼイ</t>
    </rPh>
    <rPh sb="204" eb="206">
      <t>カンキョウ</t>
    </rPh>
    <rPh sb="206" eb="208">
      <t>セイノウ</t>
    </rPh>
    <rPh sb="210" eb="211">
      <t>ワ</t>
    </rPh>
    <rPh sb="211" eb="212">
      <t>オヨ</t>
    </rPh>
    <rPh sb="213" eb="214">
      <t>ケイ</t>
    </rPh>
    <rPh sb="214" eb="218">
      <t>ジドウシャゼイ</t>
    </rPh>
    <rPh sb="219" eb="221">
      <t>シュベツ</t>
    </rPh>
    <rPh sb="221" eb="222">
      <t>ワ</t>
    </rPh>
    <rPh sb="223" eb="225">
      <t>ドウホウ</t>
    </rPh>
    <rPh sb="225" eb="226">
      <t>ダイ</t>
    </rPh>
    <rPh sb="229" eb="230">
      <t>ジョウ</t>
    </rPh>
    <rPh sb="230" eb="231">
      <t>ダイ</t>
    </rPh>
    <rPh sb="232" eb="233">
      <t>ゴウ</t>
    </rPh>
    <rPh sb="234" eb="236">
      <t>キテイ</t>
    </rPh>
    <rPh sb="238" eb="242">
      <t>ケイジドウシャ</t>
    </rPh>
    <rPh sb="242" eb="243">
      <t>マタ</t>
    </rPh>
    <rPh sb="244" eb="246">
      <t>ドウジョウ</t>
    </rPh>
    <rPh sb="246" eb="247">
      <t>ダイ</t>
    </rPh>
    <rPh sb="248" eb="249">
      <t>ゴウ</t>
    </rPh>
    <rPh sb="252" eb="254">
      <t>キテイ</t>
    </rPh>
    <rPh sb="256" eb="258">
      <t>ニリン</t>
    </rPh>
    <rPh sb="259" eb="261">
      <t>コガタ</t>
    </rPh>
    <rPh sb="261" eb="264">
      <t>ジドウシャ</t>
    </rPh>
    <rPh sb="265" eb="266">
      <t>カカ</t>
    </rPh>
    <rPh sb="270" eb="271">
      <t>カギ</t>
    </rPh>
    <rPh sb="273" eb="275">
      <t>イカ</t>
    </rPh>
    <rPh sb="275" eb="276">
      <t>オナ</t>
    </rPh>
    <rPh sb="287" eb="289">
      <t>ウケツケ</t>
    </rPh>
    <rPh sb="292" eb="294">
      <t>ゼイガク</t>
    </rPh>
    <rPh sb="295" eb="297">
      <t>サンテイ</t>
    </rPh>
    <rPh sb="298" eb="302">
      <t>ジドウシャゼイ</t>
    </rPh>
    <rPh sb="303" eb="305">
      <t>カンキョウ</t>
    </rPh>
    <rPh sb="305" eb="307">
      <t>セイノウ</t>
    </rPh>
    <rPh sb="307" eb="308">
      <t>ワ</t>
    </rPh>
    <rPh sb="309" eb="311">
      <t>ショウシ</t>
    </rPh>
    <rPh sb="311" eb="313">
      <t>チョウシュウ</t>
    </rPh>
    <rPh sb="314" eb="316">
      <t>ホウホウ</t>
    </rPh>
    <rPh sb="320" eb="322">
      <t>チョウシュウ</t>
    </rPh>
    <rPh sb="324" eb="328">
      <t>ジドウシャゼイ</t>
    </rPh>
    <rPh sb="331" eb="333">
      <t>シュベツ</t>
    </rPh>
    <rPh sb="333" eb="334">
      <t>ワ</t>
    </rPh>
    <rPh sb="334" eb="335">
      <t>マタ</t>
    </rPh>
    <rPh sb="336" eb="340">
      <t>ケイジドウシャ</t>
    </rPh>
    <rPh sb="340" eb="341">
      <t>ゼイ</t>
    </rPh>
    <rPh sb="342" eb="344">
      <t>カンキョウ</t>
    </rPh>
    <rPh sb="344" eb="346">
      <t>セイノウ</t>
    </rPh>
    <rPh sb="346" eb="347">
      <t>ワ</t>
    </rPh>
    <rPh sb="348" eb="349">
      <t>カカ</t>
    </rPh>
    <rPh sb="353" eb="354">
      <t>カギ</t>
    </rPh>
    <rPh sb="358" eb="360">
      <t>チョウサ</t>
    </rPh>
    <rPh sb="374" eb="375">
      <t>ゼイ</t>
    </rPh>
    <rPh sb="376" eb="378">
      <t>シュベツ</t>
    </rPh>
    <rPh sb="378" eb="379">
      <t>ワ</t>
    </rPh>
    <rPh sb="380" eb="381">
      <t>カカ</t>
    </rPh>
    <rPh sb="385" eb="386">
      <t>カギ</t>
    </rPh>
    <rPh sb="389" eb="390">
      <t>オヨ</t>
    </rPh>
    <rPh sb="403" eb="406">
      <t>チホウゼイ</t>
    </rPh>
    <rPh sb="406" eb="407">
      <t>ホウ</t>
    </rPh>
    <rPh sb="408" eb="409">
      <t>モト</t>
    </rPh>
    <rPh sb="411" eb="413">
      <t>コウセイ</t>
    </rPh>
    <rPh sb="413" eb="415">
      <t>ダンタイ</t>
    </rPh>
    <rPh sb="416" eb="418">
      <t>フカ</t>
    </rPh>
    <rPh sb="418" eb="420">
      <t>チョウシュウ</t>
    </rPh>
    <rPh sb="423" eb="425">
      <t>コテイ</t>
    </rPh>
    <rPh sb="425" eb="428">
      <t>シサンゼイ</t>
    </rPh>
    <rPh sb="431" eb="434">
      <t>シチョウソン</t>
    </rPh>
    <rPh sb="435" eb="437">
      <t>カカク</t>
    </rPh>
    <rPh sb="437" eb="438">
      <t>ナド</t>
    </rPh>
    <rPh sb="441" eb="443">
      <t>ケッテイ</t>
    </rPh>
    <rPh sb="445" eb="447">
      <t>ショウキャク</t>
    </rPh>
    <rPh sb="447" eb="449">
      <t>シサン</t>
    </rPh>
    <rPh sb="450" eb="451">
      <t>タイ</t>
    </rPh>
    <rPh sb="453" eb="454">
      <t>カ</t>
    </rPh>
    <rPh sb="456" eb="458">
      <t>コテイ</t>
    </rPh>
    <rPh sb="458" eb="461">
      <t>シサンゼイ</t>
    </rPh>
    <rPh sb="462" eb="463">
      <t>カカ</t>
    </rPh>
    <rPh sb="464" eb="467">
      <t>シンコクショ</t>
    </rPh>
    <rPh sb="467" eb="468">
      <t>ナド</t>
    </rPh>
    <rPh sb="469" eb="472">
      <t>シチョウソン</t>
    </rPh>
    <rPh sb="473" eb="475">
      <t>チョクセツ</t>
    </rPh>
    <rPh sb="475" eb="477">
      <t>テイシュツ</t>
    </rPh>
    <rPh sb="485" eb="486">
      <t>ノゾ</t>
    </rPh>
    <rPh sb="490" eb="491">
      <t>ウ</t>
    </rPh>
    <rPh sb="491" eb="492">
      <t>ツ</t>
    </rPh>
    <rPh sb="493" eb="495">
      <t>トウガイ</t>
    </rPh>
    <rPh sb="495" eb="497">
      <t>ショウキャク</t>
    </rPh>
    <rPh sb="497" eb="499">
      <t>シサン</t>
    </rPh>
    <rPh sb="500" eb="501">
      <t>カカ</t>
    </rPh>
    <rPh sb="502" eb="504">
      <t>カカク</t>
    </rPh>
    <rPh sb="504" eb="505">
      <t>ナド</t>
    </rPh>
    <rPh sb="506" eb="508">
      <t>サンテイ</t>
    </rPh>
    <rPh sb="508" eb="509">
      <t>オヨ</t>
    </rPh>
    <rPh sb="510" eb="512">
      <t>チョウサ</t>
    </rPh>
    <rPh sb="512" eb="513">
      <t>ナラ</t>
    </rPh>
    <rPh sb="521" eb="523">
      <t>カンレン</t>
    </rPh>
    <rPh sb="525" eb="527">
      <t>ジム</t>
    </rPh>
    <rPh sb="625" eb="627">
      <t>ショブン</t>
    </rPh>
    <rPh sb="627" eb="628">
      <t>オヨ</t>
    </rPh>
    <phoneticPr fontId="1"/>
  </si>
  <si>
    <t>大阪府</t>
    <rPh sb="0" eb="2">
      <t>オオサカ</t>
    </rPh>
    <rPh sb="2" eb="3">
      <t>フ</t>
    </rPh>
    <phoneticPr fontId="1"/>
  </si>
  <si>
    <t>くすのき広域連合</t>
    <phoneticPr fontId="1"/>
  </si>
  <si>
    <t>守口市、門真市、四條畷市 (３市)</t>
    <rPh sb="9" eb="10">
      <t>ジョウ</t>
    </rPh>
    <phoneticPr fontId="1"/>
  </si>
  <si>
    <t>・介護保険法及び介護保険法施行法に基づく次に掲げる事務 　　　　　　　　　　　　　　　　　　　　　 
　・被保険者資格管理に関すること　　　　　　　　　  
　・要介護認定及び要支援認定に関すること　　　　 
　・保険給付に関すること　　　　　　　　　　　　　　　　
　・保険料の賦課及び徴収に関すること　　　　　　　 
　・指定居宅介護支援事業者、指定地域密着型サービス事業者、
　　指定地域密着型介護予防サービス事業者及び指定介護予防
　　支援事業者の指定及び指導監督に関すること　　　　　　　  
　・地域支援事業及び保健福祉事業の実施に関すること
　・介護保険事業計画の策定に関すること　　　　　　</t>
    <rPh sb="163" eb="165">
      <t>シテイ</t>
    </rPh>
    <rPh sb="165" eb="167">
      <t>キョタク</t>
    </rPh>
    <rPh sb="167" eb="169">
      <t>カイゴ</t>
    </rPh>
    <rPh sb="175" eb="177">
      <t>シテイ</t>
    </rPh>
    <rPh sb="177" eb="179">
      <t>チイキ</t>
    </rPh>
    <rPh sb="179" eb="182">
      <t>ミッチャクガタ</t>
    </rPh>
    <rPh sb="186" eb="188">
      <t>ジギョウ</t>
    </rPh>
    <rPh sb="188" eb="189">
      <t>シャ</t>
    </rPh>
    <rPh sb="193" eb="195">
      <t>シテイ</t>
    </rPh>
    <rPh sb="195" eb="197">
      <t>チイキ</t>
    </rPh>
    <rPh sb="197" eb="200">
      <t>ミッチャクガタ</t>
    </rPh>
    <rPh sb="200" eb="202">
      <t>カイゴ</t>
    </rPh>
    <rPh sb="202" eb="204">
      <t>ヨボウ</t>
    </rPh>
    <rPh sb="208" eb="210">
      <t>ジギョウ</t>
    </rPh>
    <rPh sb="210" eb="211">
      <t>シャ</t>
    </rPh>
    <rPh sb="211" eb="212">
      <t>オヨ</t>
    </rPh>
    <rPh sb="213" eb="215">
      <t>シテイ</t>
    </rPh>
    <rPh sb="215" eb="217">
      <t>カイゴ</t>
    </rPh>
    <rPh sb="217" eb="219">
      <t>ヨボウ</t>
    </rPh>
    <rPh sb="222" eb="224">
      <t>シエン</t>
    </rPh>
    <rPh sb="224" eb="227">
      <t>ジギョウシャ</t>
    </rPh>
    <rPh sb="228" eb="230">
      <t>シテイ</t>
    </rPh>
    <rPh sb="230" eb="231">
      <t>オヨ</t>
    </rPh>
    <rPh sb="232" eb="234">
      <t>シドウ</t>
    </rPh>
    <rPh sb="234" eb="236">
      <t>カントク</t>
    </rPh>
    <rPh sb="237" eb="238">
      <t>カン</t>
    </rPh>
    <rPh sb="254" eb="256">
      <t>チイキ</t>
    </rPh>
    <rPh sb="256" eb="258">
      <t>シエン</t>
    </rPh>
    <rPh sb="258" eb="260">
      <t>ジギョウ</t>
    </rPh>
    <rPh sb="260" eb="261">
      <t>オヨ</t>
    </rPh>
    <rPh sb="262" eb="264">
      <t>ホケン</t>
    </rPh>
    <rPh sb="264" eb="266">
      <t>フクシ</t>
    </rPh>
    <rPh sb="266" eb="268">
      <t>ジギョウ</t>
    </rPh>
    <rPh sb="269" eb="271">
      <t>ジッシ</t>
    </rPh>
    <rPh sb="272" eb="273">
      <t>カン</t>
    </rPh>
    <phoneticPr fontId="1"/>
  </si>
  <si>
    <t>大阪府後期高齢者医療
広域連合</t>
    <rPh sb="0" eb="2">
      <t>オオサカ</t>
    </rPh>
    <rPh sb="2" eb="3">
      <t>フ</t>
    </rPh>
    <rPh sb="3" eb="5">
      <t>コウキ</t>
    </rPh>
    <rPh sb="5" eb="8">
      <t>コウレイシャ</t>
    </rPh>
    <rPh sb="8" eb="10">
      <t>イリョウ</t>
    </rPh>
    <phoneticPr fontId="1"/>
  </si>
  <si>
    <t>府内全市町村</t>
    <rPh sb="0" eb="2">
      <t>フナイ</t>
    </rPh>
    <rPh sb="2" eb="3">
      <t>ゼン</t>
    </rPh>
    <rPh sb="3" eb="6">
      <t>シチョウソン</t>
    </rPh>
    <phoneticPr fontId="1"/>
  </si>
  <si>
    <t>兵庫県後期高齢者医療
広域連合</t>
    <rPh sb="0" eb="3">
      <t>ヒョウゴケン</t>
    </rPh>
    <rPh sb="3" eb="5">
      <t>コウキ</t>
    </rPh>
    <rPh sb="5" eb="8">
      <t>コウレイシャ</t>
    </rPh>
    <rPh sb="8" eb="10">
      <t>イリョウ</t>
    </rPh>
    <rPh sb="11" eb="13">
      <t>コウイキ</t>
    </rPh>
    <rPh sb="13" eb="15">
      <t>レンゴウ</t>
    </rPh>
    <phoneticPr fontId="1"/>
  </si>
  <si>
    <t>桜井宇陀広域連合</t>
    <phoneticPr fontId="1"/>
  </si>
  <si>
    <t>桜井市、宇陀市、曽爾村、御杖村（２市２村）</t>
    <rPh sb="4" eb="6">
      <t>ウダ</t>
    </rPh>
    <rPh sb="6" eb="7">
      <t>シ</t>
    </rPh>
    <phoneticPr fontId="1"/>
  </si>
  <si>
    <t>・地方自治法第２条第４項の規定に基づき定める関係市村の総合計
　画のうち、広域連携を必要とする事業の実施に係る関係市村の連
　絡調整に関すること。 
・ふるさと振興事業の実施に関すること。 
・介護保険法に基づく介護認定審査会の設置及び運営に関すること
・前号に規定する介護認定審査会の審査及び判定結果の通知に基
  づき行う要介護認定、要支援認定及びそれらの更新、取消し等に関
  すること
・障害者の日常生活及び社会生活を総合的に支援するための法律
  に基づく市町村審査会の設置及び運営</t>
    <rPh sb="202" eb="204">
      <t>ニチジョウ</t>
    </rPh>
    <rPh sb="204" eb="206">
      <t>セイカツ</t>
    </rPh>
    <rPh sb="206" eb="207">
      <t>オヨ</t>
    </rPh>
    <rPh sb="208" eb="210">
      <t>シャカイ</t>
    </rPh>
    <rPh sb="210" eb="212">
      <t>セイカツ</t>
    </rPh>
    <rPh sb="213" eb="216">
      <t>ソウゴウテキ</t>
    </rPh>
    <rPh sb="217" eb="219">
      <t>シエン</t>
    </rPh>
    <rPh sb="224" eb="226">
      <t>ホウリツ</t>
    </rPh>
    <rPh sb="236" eb="238">
      <t>シンサ</t>
    </rPh>
    <phoneticPr fontId="1"/>
  </si>
  <si>
    <t>奈良県後期高齢者医療
広域連合</t>
    <rPh sb="0" eb="3">
      <t>ナラケン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</si>
  <si>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・その他後期高齢者医療制度の実施に関する事務</t>
    <rPh sb="61" eb="63">
      <t>ホケン</t>
    </rPh>
    <rPh sb="86" eb="88">
      <t>ジッシ</t>
    </rPh>
    <phoneticPr fontId="1"/>
  </si>
  <si>
    <t>和歌山県後期高齢者医療
広域連合</t>
    <rPh sb="0" eb="4">
      <t>ワカヤマケン</t>
    </rPh>
    <rPh sb="4" eb="6">
      <t>コウキ</t>
    </rPh>
    <rPh sb="6" eb="9">
      <t>コウレイシャ</t>
    </rPh>
    <rPh sb="9" eb="11">
      <t>イリョウ</t>
    </rPh>
    <rPh sb="12" eb="14">
      <t>コウイキ</t>
    </rPh>
    <rPh sb="14" eb="16">
      <t>レンゴウ</t>
    </rPh>
    <phoneticPr fontId="1"/>
  </si>
  <si>
    <t>鳥取中部ふるさと
広域連合</t>
    <phoneticPr fontId="1"/>
  </si>
  <si>
    <t>倉吉市、湯梨浜町、三朝町、北栄町、琴浦町  
（１市４町）</t>
    <rPh sb="4" eb="8">
      <t>ユリハマチョウ</t>
    </rPh>
    <rPh sb="17" eb="18">
      <t>コト</t>
    </rPh>
    <rPh sb="18" eb="19">
      <t>ウラ</t>
    </rPh>
    <rPh sb="19" eb="20">
      <t>マチ</t>
    </rPh>
    <phoneticPr fontId="1"/>
  </si>
  <si>
    <t>・広域観光、広域文化、広域産業等の振興及び広域情報化の促進
  に関する事務
・ごみ処理施設の設置及び管理に関する事務
・し尿処理施設の設置及び管理に関する事務
・火葬施設の設置及び管理に関する事務（琴浦町を除く。）
・消防（消防団事務を除く。）及び救急に関する事務
・交通災害共済事業に関する事務
・固定資産評価審査に関する事務
・滞納整理に関する事務
・休日急患診療所の運営及び病院群輪番制病院の運営に関する事務
・介護保険及び障害者総合支援に関する次の事務
ア　介護保険の要介護認定及び要支援認定に係る事務のうち審査
     及び判定に関する事務
イ　障害者総合支援の介護給付費等の支給に係る事務のうち審査
    及び判定に関する事務
・消費者安全法第８条第２項第１号及び第２号の規定に基づく消費
  生活相談等の事務並びにこれらの事務に附帯する事務に関すること
・鳥取県知事の権限に属する事務の処理の特例に関する条例により
  広域連合が処理することとされた次に掲げる事務
ア　火薬類の譲渡、譲受又は消費等の許可等に関する事務
イ　液化石油ガス設備工事の届出の受理等に関する事務</t>
    <rPh sb="216" eb="219">
      <t>ショウガイシャ</t>
    </rPh>
    <rPh sb="219" eb="221">
      <t>ソウゴウ</t>
    </rPh>
    <rPh sb="221" eb="223">
      <t>シエン</t>
    </rPh>
    <rPh sb="283" eb="285">
      <t>ソウゴウ</t>
    </rPh>
    <phoneticPr fontId="1"/>
  </si>
  <si>
    <t>南部箕蚊屋広域連合</t>
    <phoneticPr fontId="1"/>
  </si>
  <si>
    <t>南部町、伯耆町、日吉津村 (２町１村)</t>
    <rPh sb="0" eb="2">
      <t>ナンブ</t>
    </rPh>
    <rPh sb="4" eb="5">
      <t>ハク</t>
    </rPh>
    <phoneticPr fontId="1"/>
  </si>
  <si>
    <t>・介護保険に係る事務に関すること(ただし、要介護認定及び要支
  援認定に係る事務のうち、審査及び判定に関するものを除く。)
・老人福祉計画の広域化のための調査研究に関すること　　　　　　　　　　　　　　　　　　　　　　　
・鳥取県知事の権限に属する事務の処理の特例に関する条例第2条
  の規定により広域連合が処理することとされた事務に関すること</t>
    <rPh sb="113" eb="115">
      <t>トットリ</t>
    </rPh>
    <rPh sb="115" eb="118">
      <t>ケンチジ</t>
    </rPh>
    <rPh sb="119" eb="121">
      <t>ケンゲン</t>
    </rPh>
    <rPh sb="122" eb="123">
      <t>ゾク</t>
    </rPh>
    <rPh sb="125" eb="127">
      <t>ジム</t>
    </rPh>
    <rPh sb="128" eb="130">
      <t>ショリ</t>
    </rPh>
    <rPh sb="131" eb="133">
      <t>トクレイ</t>
    </rPh>
    <rPh sb="134" eb="135">
      <t>カン</t>
    </rPh>
    <rPh sb="137" eb="139">
      <t>ジョウレイ</t>
    </rPh>
    <rPh sb="139" eb="140">
      <t>ダイ</t>
    </rPh>
    <rPh sb="141" eb="142">
      <t>ジョウ</t>
    </rPh>
    <rPh sb="146" eb="148">
      <t>キテイ</t>
    </rPh>
    <rPh sb="151" eb="153">
      <t>コウイキ</t>
    </rPh>
    <rPh sb="153" eb="155">
      <t>レンゴウ</t>
    </rPh>
    <rPh sb="156" eb="158">
      <t>ショリ</t>
    </rPh>
    <rPh sb="166" eb="168">
      <t>ジム</t>
    </rPh>
    <rPh sb="169" eb="170">
      <t>カン</t>
    </rPh>
    <phoneticPr fontId="1"/>
  </si>
  <si>
    <t>鳥取県後期高齢者医療
広域連合</t>
    <rPh sb="0" eb="3">
      <t>トットリケン</t>
    </rPh>
    <rPh sb="3" eb="5">
      <t>コウキ</t>
    </rPh>
    <rPh sb="5" eb="8">
      <t>コウレイシャ</t>
    </rPh>
    <rPh sb="8" eb="10">
      <t>イリョウ</t>
    </rPh>
    <rPh sb="11" eb="13">
      <t>コウイキ</t>
    </rPh>
    <rPh sb="13" eb="15">
      <t>レンゴウ</t>
    </rPh>
    <phoneticPr fontId="1"/>
  </si>
  <si>
    <t>雲南市、奥出雲町、飯南町　(１市２町)</t>
  </si>
  <si>
    <t>・ふるさと市町村圏計画の策定及び同計画に基づく連絡調整並び
  に広域的に実施する事業に関する事務　　　　　　　　　　　　　　　　　　　　　　　　　　
・介護保険の実施に関する事務（各種申請書、届出書等の受付
  及び保険料の賦課に関する基礎資料の作成を除く。）　　　　　　　　　　　　　　　　　　　　
・広域的に行う事務の調査研究に関する事務
・消防に関する事務（消防団に関する事務並びに消防水利施設の
  設置、維持及び管理に関する事務を除く。）
・知事の権限に属する事務の処理の特例に関する特例に関する条
  例第２条の規定により関係市町が処理することとされている事務の
  うち、次に掲げる事務
　ア　火薬類取締法に基づく事務
　イ　高圧ガス保安法に基づく事務
　ウ　液化石油ガスの保安の確保及び取引の適正化に関する法律
       に基づく事務
・し尿処理に関する事務
・下水道に関する事務
・公共下水道事業の設置</t>
    <rPh sb="403" eb="405">
      <t>コウキョウ</t>
    </rPh>
    <rPh sb="405" eb="408">
      <t>ゲスイドウ</t>
    </rPh>
    <rPh sb="408" eb="410">
      <t>ジギョウ</t>
    </rPh>
    <rPh sb="411" eb="413">
      <t>セッチ</t>
    </rPh>
    <phoneticPr fontId="46"/>
  </si>
  <si>
    <t>隠岐広域連合</t>
  </si>
  <si>
    <t>島根県、隠岐の島町、海士町、西ノ島町、知夫村（１県３町１村）</t>
  </si>
  <si>
    <t>・隠岐病院の設置、管理及び運営に関する事務　　　　　　　　　
・隠岐島前病院の設置、管理及び運営に関する事務　　　　　　　　　
・介護保険の実施に関する事務（県の事務並びに町村の事務のうち
　各種申請書の受理、各種証明書の交付及び要介護認定に係る調
　査を除く）
・救急医療対策事業に関する事務　　
・消防に関する関係町村の事務（消防団及び消防水利施設に関す
　る事務を除く。）　　　　　　　　　　　　　　　　　　　　　　　　　　
・火薬類取締法に規定する島根県知事の権限に属する事務のうち
　関係町村が処理することとされた事務　　　　　　　　　　　　　　　　　　　　　　　　　　　　　　　　
・高圧ガス保安法に規定する島根県知事の権限に属する事務のうち
　関係町村が処理することとされた事務　　　　　　　　　　　　　　　　　　　　　　　　　　　　　
・液化石油ガスの保安の確保及び取引の適正化に関する法律に規
　定する島根県知事の権限に属する事務のうち関係町村が処理す
　ることとされた事務　　
・障害者支援施設の設置、管理及び運営に関する事務
・障害者福祉サービス事業の管理運営に関する事務　　　　　　　　　　　　　　　　　　　　　　　　　　　　　　　　
・レインボープラザの設置、管理及び運営に関する事務　　　　　　　　　　　　
・隠岐広域連合人材育成基金の設置、管理及び処分に関する事務
・福祉型障害児入所施設の設置、管理及び運営に関する事務　　　　　　　　　　　　　　　　　　　　
・隠岐航路フェリー「おき」及び超高速船の設置、管理及び運営に関
　する事務
・国民健康保険、後期高齢者医療制度の特別徴収に係る電子デー
　タの処理に関する事務</t>
  </si>
  <si>
    <t>島根県後期高齢者医療
広域連合</t>
  </si>
  <si>
    <t>岡山県後期高齢者医療
広域連合</t>
    <rPh sb="0" eb="3">
      <t>オカヤマケン</t>
    </rPh>
    <rPh sb="3" eb="5">
      <t>コウキ</t>
    </rPh>
    <rPh sb="5" eb="8">
      <t>コウレイシャ</t>
    </rPh>
    <rPh sb="8" eb="10">
      <t>イリョウ</t>
    </rPh>
    <rPh sb="11" eb="13">
      <t>コウイキ</t>
    </rPh>
    <rPh sb="13" eb="15">
      <t>レンゴウ</t>
    </rPh>
    <phoneticPr fontId="1"/>
  </si>
  <si>
    <t>広島県後期高齢者医療
広域連合</t>
    <rPh sb="0" eb="3">
      <t>ヒロシマケン</t>
    </rPh>
    <rPh sb="3" eb="5">
      <t>コウキ</t>
    </rPh>
    <rPh sb="5" eb="8">
      <t>コウレイシャ</t>
    </rPh>
    <rPh sb="8" eb="10">
      <t>イリョウ</t>
    </rPh>
    <rPh sb="11" eb="13">
      <t>コウイキ</t>
    </rPh>
    <rPh sb="13" eb="15">
      <t>レンゴウ</t>
    </rPh>
    <phoneticPr fontId="1"/>
  </si>
  <si>
    <t>山口県後期高齢者医療
広域連合</t>
  </si>
  <si>
    <t>徳島中央広域連合</t>
    <phoneticPr fontId="1"/>
  </si>
  <si>
    <t>阿波市、吉野川市（２市）</t>
    <rPh sb="2" eb="3">
      <t>シ</t>
    </rPh>
    <rPh sb="4" eb="7">
      <t>ヨシノガワ</t>
    </rPh>
    <rPh sb="7" eb="8">
      <t>シ</t>
    </rPh>
    <rPh sb="10" eb="11">
      <t>シ</t>
    </rPh>
    <phoneticPr fontId="1"/>
  </si>
  <si>
    <t>・広域連合の区域における広域行政の推進に関すること　　　　　　　
・介護認定審査会の設置及び運営に関すること　　　　　　　　　　　　　　　　　　　　　　　　　　
・消防事務（消防団事務を除く）に関すること
・障害支援区分認定審査会の設置及び運営に関すること</t>
    <rPh sb="1" eb="3">
      <t>コウイキ</t>
    </rPh>
    <rPh sb="3" eb="5">
      <t>レンゴウ</t>
    </rPh>
    <rPh sb="6" eb="8">
      <t>クイキ</t>
    </rPh>
    <rPh sb="12" eb="14">
      <t>コウイキ</t>
    </rPh>
    <rPh sb="14" eb="16">
      <t>ギョウセイ</t>
    </rPh>
    <rPh sb="17" eb="19">
      <t>スイシン</t>
    </rPh>
    <rPh sb="20" eb="21">
      <t>カン</t>
    </rPh>
    <rPh sb="49" eb="50">
      <t>カン</t>
    </rPh>
    <rPh sb="87" eb="90">
      <t>ショウボウダン</t>
    </rPh>
    <rPh sb="90" eb="92">
      <t>ジム</t>
    </rPh>
    <rPh sb="104" eb="106">
      <t>ショウガイ</t>
    </rPh>
    <rPh sb="106" eb="108">
      <t>シエン</t>
    </rPh>
    <rPh sb="108" eb="110">
      <t>クブン</t>
    </rPh>
    <rPh sb="110" eb="112">
      <t>ニンテイ</t>
    </rPh>
    <rPh sb="112" eb="115">
      <t>シンサカイ</t>
    </rPh>
    <rPh sb="116" eb="118">
      <t>セッチ</t>
    </rPh>
    <rPh sb="118" eb="119">
      <t>オヨ</t>
    </rPh>
    <rPh sb="120" eb="122">
      <t>ウンエイ</t>
    </rPh>
    <rPh sb="123" eb="124">
      <t>カン</t>
    </rPh>
    <phoneticPr fontId="1"/>
  </si>
  <si>
    <t>みよし広域連合</t>
    <phoneticPr fontId="1"/>
  </si>
  <si>
    <t xml:space="preserve">三好市、東みよし町
（１市１町）     </t>
    <rPh sb="2" eb="3">
      <t>シ</t>
    </rPh>
    <rPh sb="4" eb="5">
      <t>ヒガシ</t>
    </rPh>
    <rPh sb="12" eb="13">
      <t>シ</t>
    </rPh>
    <phoneticPr fontId="1"/>
  </si>
  <si>
    <t>・広域連合の区域における広域行政の推進に関する事務
・三好地区広域振興基金の設置及びその管理運営に関する事務　　　　　　　　　　　　　　　　　　
・ごみの衛生的処理、施設の設置、管理及び運営に関する事務　　　　　　　　　　　　　　　　　　　　　
・消防本部及び消防署の設置、管理及び運営に関する事務並びに
  救急業務に関する事務　　　　　　　　　　　　　　　　　　
・介護保険法の施行に関する事務（地域支援事業に関する事務に
  ついては、広域連合による実施により事業効果が発揮できると
  認められるものに限る。）
・し尿の衛生的処理、施設の設置、管理及び運営に関する事務
・徳島県の事務処理の特例に関する条例により、広域連合が処理
  することとされる事務</t>
    <rPh sb="1" eb="3">
      <t>コウイキ</t>
    </rPh>
    <rPh sb="3" eb="5">
      <t>レンゴウ</t>
    </rPh>
    <rPh sb="6" eb="8">
      <t>クイキ</t>
    </rPh>
    <rPh sb="12" eb="14">
      <t>コウイキ</t>
    </rPh>
    <rPh sb="14" eb="16">
      <t>ギョウセイ</t>
    </rPh>
    <rPh sb="17" eb="19">
      <t>スイシン</t>
    </rPh>
    <rPh sb="31" eb="33">
      <t>コウイキ</t>
    </rPh>
    <rPh sb="33" eb="35">
      <t>シンコウ</t>
    </rPh>
    <rPh sb="35" eb="37">
      <t>キキン</t>
    </rPh>
    <rPh sb="38" eb="40">
      <t>セッチ</t>
    </rPh>
    <rPh sb="40" eb="41">
      <t>オヨ</t>
    </rPh>
    <rPh sb="44" eb="46">
      <t>カンリ</t>
    </rPh>
    <rPh sb="46" eb="48">
      <t>ウンエイ</t>
    </rPh>
    <rPh sb="200" eb="202">
      <t>チイキ</t>
    </rPh>
    <rPh sb="202" eb="204">
      <t>シエン</t>
    </rPh>
    <rPh sb="204" eb="206">
      <t>ジギョウ</t>
    </rPh>
    <rPh sb="207" eb="208">
      <t>カン</t>
    </rPh>
    <rPh sb="210" eb="212">
      <t>ジム</t>
    </rPh>
    <rPh sb="221" eb="223">
      <t>コウイキ</t>
    </rPh>
    <rPh sb="223" eb="225">
      <t>レンゴウ</t>
    </rPh>
    <rPh sb="228" eb="230">
      <t>ジッシ</t>
    </rPh>
    <rPh sb="233" eb="235">
      <t>ジギョウ</t>
    </rPh>
    <rPh sb="235" eb="237">
      <t>コウカ</t>
    </rPh>
    <rPh sb="238" eb="240">
      <t>ハッキ</t>
    </rPh>
    <rPh sb="247" eb="248">
      <t>ミト</t>
    </rPh>
    <rPh sb="255" eb="256">
      <t>カギ</t>
    </rPh>
    <rPh sb="290" eb="293">
      <t>トクシマケン</t>
    </rPh>
    <rPh sb="294" eb="296">
      <t>ジム</t>
    </rPh>
    <rPh sb="296" eb="298">
      <t>ショリ</t>
    </rPh>
    <rPh sb="299" eb="301">
      <t>トクレイ</t>
    </rPh>
    <rPh sb="302" eb="303">
      <t>カン</t>
    </rPh>
    <rPh sb="305" eb="307">
      <t>ジョウレイ</t>
    </rPh>
    <rPh sb="311" eb="313">
      <t>コウイキ</t>
    </rPh>
    <rPh sb="313" eb="315">
      <t>レンゴウ</t>
    </rPh>
    <rPh sb="316" eb="318">
      <t>ショリ</t>
    </rPh>
    <rPh sb="329" eb="331">
      <t>ジム</t>
    </rPh>
    <phoneticPr fontId="1"/>
  </si>
  <si>
    <t>徳島県後期高齢者医療
広域連合</t>
    <rPh sb="0" eb="3">
      <t>トクシマケン</t>
    </rPh>
    <rPh sb="3" eb="5">
      <t>コウキ</t>
    </rPh>
    <rPh sb="5" eb="8">
      <t>コウレイシャ</t>
    </rPh>
    <rPh sb="8" eb="10">
      <t>イリョウ</t>
    </rPh>
    <rPh sb="11" eb="13">
      <t>コウイキ</t>
    </rPh>
    <rPh sb="13" eb="15">
      <t>レンゴウ</t>
    </rPh>
    <phoneticPr fontId="1"/>
  </si>
  <si>
    <t>香川県後期高齢者医療
広域連合</t>
    <rPh sb="0" eb="3">
      <t>カガワケン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</si>
  <si>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3" eb="65">
      <t>ジギョウ</t>
    </rPh>
    <phoneticPr fontId="1"/>
  </si>
  <si>
    <t>愛媛県後期高齢者医療
広域連合</t>
    <rPh sb="0" eb="3">
      <t>エヒメケン</t>
    </rPh>
    <rPh sb="3" eb="5">
      <t>コウキ</t>
    </rPh>
    <rPh sb="5" eb="8">
      <t>コウレイシャ</t>
    </rPh>
    <rPh sb="8" eb="10">
      <t>イリョウ</t>
    </rPh>
    <rPh sb="11" eb="13">
      <t>コウイキ</t>
    </rPh>
    <rPh sb="13" eb="15">
      <t>レンゴウ</t>
    </rPh>
    <phoneticPr fontId="1"/>
  </si>
  <si>
    <t>奈半利町、田野町、安田町、北川村、馬路村
（３町２村）</t>
    <phoneticPr fontId="1"/>
  </si>
  <si>
    <t>・消防、救急に関する事務　　　　　　　　　　　　　　
・し尿処理に関する事務　　　　　　　　　　　　　　　　
・少年の健全な育成指導及び補導に関する事務　
・中芸広域体育館の設置、管理及び運営に関する事務　　　　　　　　　　　　　　　　　　　　　　　　　　
・介護保険法に基づく次に関する事務　　　　　　  
　　・被保険者の資格管理に関すること
　　・介護認定審査会の設置及び運営
　　・要介護認定及び要介護支援認定に関すること
　　・保険給付に関すること
　　・介護保険事業計画の策定に関すること
　　・保険料の賦課及び徴収に関すること
　　・地域包括支援センターの設置及び運営に関すること
　　・その他介護保険制度の施行に関すること　　　　　　　　　
・広域ごみ処理施設の設置、管理及び運営
　（安芸広域市町村圏事務組合で設置するごみ処理施設を除く。）
・火葬場の設置、管理及び運営に関する事務　　　　　　　　　　　　　　　　　　　　　
・保健福祉に関する事務
・関係町村の企業立地に関する事務
　（構成町村が自ら行うものを除く。）
・戸籍事務を行うための電算機器の設置、管理及び運用に関する事務</t>
    <rPh sb="134" eb="135">
      <t>ホウ</t>
    </rPh>
    <rPh sb="136" eb="137">
      <t>モト</t>
    </rPh>
    <rPh sb="158" eb="162">
      <t>ヒホケンシャ</t>
    </rPh>
    <rPh sb="163" eb="165">
      <t>シカク</t>
    </rPh>
    <rPh sb="165" eb="167">
      <t>カンリ</t>
    </rPh>
    <rPh sb="168" eb="169">
      <t>カン</t>
    </rPh>
    <rPh sb="195" eb="196">
      <t>ヨウ</t>
    </rPh>
    <rPh sb="196" eb="198">
      <t>カイゴ</t>
    </rPh>
    <rPh sb="198" eb="200">
      <t>ニンテイ</t>
    </rPh>
    <rPh sb="200" eb="201">
      <t>オヨ</t>
    </rPh>
    <rPh sb="202" eb="203">
      <t>ヨウ</t>
    </rPh>
    <rPh sb="203" eb="205">
      <t>カイゴ</t>
    </rPh>
    <rPh sb="205" eb="207">
      <t>シエン</t>
    </rPh>
    <rPh sb="207" eb="209">
      <t>ニンテイ</t>
    </rPh>
    <rPh sb="210" eb="211">
      <t>カン</t>
    </rPh>
    <rPh sb="219" eb="221">
      <t>ホケン</t>
    </rPh>
    <rPh sb="221" eb="223">
      <t>キュウフ</t>
    </rPh>
    <rPh sb="224" eb="225">
      <t>カン</t>
    </rPh>
    <rPh sb="233" eb="235">
      <t>カイゴ</t>
    </rPh>
    <rPh sb="235" eb="237">
      <t>ホケン</t>
    </rPh>
    <rPh sb="237" eb="239">
      <t>ジギョウ</t>
    </rPh>
    <rPh sb="239" eb="241">
      <t>ケイカク</t>
    </rPh>
    <rPh sb="242" eb="244">
      <t>サクテイ</t>
    </rPh>
    <rPh sb="245" eb="246">
      <t>カン</t>
    </rPh>
    <rPh sb="254" eb="257">
      <t>ホケンリョウ</t>
    </rPh>
    <rPh sb="258" eb="260">
      <t>フカ</t>
    </rPh>
    <rPh sb="260" eb="261">
      <t>オヨ</t>
    </rPh>
    <rPh sb="262" eb="264">
      <t>チョウシュウ</t>
    </rPh>
    <rPh sb="265" eb="266">
      <t>カン</t>
    </rPh>
    <rPh sb="274" eb="276">
      <t>チイキ</t>
    </rPh>
    <rPh sb="276" eb="278">
      <t>ホウカツ</t>
    </rPh>
    <rPh sb="278" eb="280">
      <t>シエン</t>
    </rPh>
    <rPh sb="285" eb="287">
      <t>セッチ</t>
    </rPh>
    <rPh sb="287" eb="288">
      <t>オヨ</t>
    </rPh>
    <rPh sb="289" eb="291">
      <t>ウンエイ</t>
    </rPh>
    <rPh sb="292" eb="293">
      <t>カン</t>
    </rPh>
    <rPh sb="303" eb="304">
      <t>ホカ</t>
    </rPh>
    <rPh sb="304" eb="306">
      <t>カイゴ</t>
    </rPh>
    <rPh sb="306" eb="308">
      <t>ホケン</t>
    </rPh>
    <rPh sb="308" eb="310">
      <t>セイド</t>
    </rPh>
    <rPh sb="311" eb="313">
      <t>セコウ</t>
    </rPh>
    <rPh sb="314" eb="315">
      <t>カン</t>
    </rPh>
    <rPh sb="359" eb="361">
      <t>ジム</t>
    </rPh>
    <rPh sb="453" eb="455">
      <t>コウセイ</t>
    </rPh>
    <rPh sb="455" eb="457">
      <t>チョウソン</t>
    </rPh>
    <rPh sb="458" eb="459">
      <t>ミズカ</t>
    </rPh>
    <rPh sb="460" eb="461">
      <t>オコナ</t>
    </rPh>
    <rPh sb="465" eb="466">
      <t>ノゾ</t>
    </rPh>
    <phoneticPr fontId="1"/>
  </si>
  <si>
    <t>・構成市町村の職員等の研修、研修支援、人材交流及び政策研究
　に関する事務（構成市町村が自ら行うものを除く。）</t>
    <rPh sb="14" eb="16">
      <t>ケンシュウ</t>
    </rPh>
    <rPh sb="16" eb="18">
      <t>シエン</t>
    </rPh>
    <rPh sb="19" eb="21">
      <t>ジンザイ</t>
    </rPh>
    <rPh sb="21" eb="23">
      <t>コウリュウ</t>
    </rPh>
    <rPh sb="23" eb="24">
      <t>オヨ</t>
    </rPh>
    <rPh sb="25" eb="27">
      <t>セイサク</t>
    </rPh>
    <rPh sb="27" eb="29">
      <t>ケンキュウ</t>
    </rPh>
    <rPh sb="32" eb="33">
      <t>カン</t>
    </rPh>
    <rPh sb="35" eb="37">
      <t>ジム</t>
    </rPh>
    <rPh sb="38" eb="40">
      <t>コウセイ</t>
    </rPh>
    <rPh sb="40" eb="43">
      <t>シチョウソン</t>
    </rPh>
    <rPh sb="44" eb="45">
      <t>ミズカ</t>
    </rPh>
    <rPh sb="46" eb="47">
      <t>オコナ</t>
    </rPh>
    <rPh sb="51" eb="52">
      <t>ノゾ</t>
    </rPh>
    <phoneticPr fontId="1"/>
  </si>
  <si>
    <t>高知県後期高齢者医療
広域連合</t>
    <rPh sb="0" eb="3">
      <t>コウチケン</t>
    </rPh>
    <rPh sb="3" eb="5">
      <t>コウキ</t>
    </rPh>
    <rPh sb="5" eb="8">
      <t>コウレイシャ</t>
    </rPh>
    <rPh sb="8" eb="10">
      <t>イリョウ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</si>
  <si>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rPh sb="63" eb="65">
      <t>ジギョウ</t>
    </rPh>
    <phoneticPr fontId="1"/>
  </si>
  <si>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　　　　　　　　　　　　　　　　　　 （５市２６町２村）</t>
    <rPh sb="15" eb="16">
      <t>シ</t>
    </rPh>
    <rPh sb="17" eb="18">
      <t>ミヤ</t>
    </rPh>
    <rPh sb="18" eb="19">
      <t>ワカ</t>
    </rPh>
    <rPh sb="19" eb="20">
      <t>シ</t>
    </rPh>
    <rPh sb="73" eb="75">
      <t>チクゼン</t>
    </rPh>
    <rPh sb="75" eb="76">
      <t>マチ</t>
    </rPh>
    <rPh sb="77" eb="78">
      <t>ヒガシ</t>
    </rPh>
    <rPh sb="78" eb="79">
      <t>ミネ</t>
    </rPh>
    <rPh sb="79" eb="80">
      <t>ムラ</t>
    </rPh>
    <rPh sb="117" eb="120">
      <t>フクチマチ</t>
    </rPh>
    <rPh sb="121" eb="124">
      <t>ヨシトミマチ</t>
    </rPh>
    <rPh sb="125" eb="127">
      <t>コウゲ</t>
    </rPh>
    <rPh sb="127" eb="128">
      <t>マチ</t>
    </rPh>
    <rPh sb="129" eb="131">
      <t>チクジョウ</t>
    </rPh>
    <rPh sb="131" eb="132">
      <t>マチ</t>
    </rPh>
    <phoneticPr fontId="1"/>
  </si>
  <si>
    <t>・被保険者の資格の管理に関する事務　　　　　　　　
・要介護認定及び要支援認定に関する事務　　　
・保険給付に関する事務　　　　　　　　　　　　　　　
・指定地域密着型サービス事業者、指定地域密着型介護予防サー
　ビス事業者、指定介護予防支援事業者及び指定居宅介護支援事
　業者に関する事務
・地域支援事業等に関する事務
・介護保険事業計画の策定に関する事務　　　　　
・保険料の賦課及び徴収に関する事務　　　　　　
・その他介護保険制度の施行に関する事務</t>
    <rPh sb="77" eb="79">
      <t>シテイ</t>
    </rPh>
    <rPh sb="79" eb="81">
      <t>チイキ</t>
    </rPh>
    <rPh sb="81" eb="84">
      <t>ミッチャクガタ</t>
    </rPh>
    <rPh sb="88" eb="90">
      <t>ジギョウ</t>
    </rPh>
    <rPh sb="90" eb="91">
      <t>シャ</t>
    </rPh>
    <rPh sb="92" eb="94">
      <t>シテイ</t>
    </rPh>
    <rPh sb="94" eb="96">
      <t>チイキ</t>
    </rPh>
    <rPh sb="96" eb="99">
      <t>ミッチャクガタ</t>
    </rPh>
    <rPh sb="99" eb="101">
      <t>カイゴ</t>
    </rPh>
    <rPh sb="101" eb="103">
      <t>ヨボウ</t>
    </rPh>
    <rPh sb="109" eb="111">
      <t>ジギョウ</t>
    </rPh>
    <rPh sb="111" eb="112">
      <t>シャ</t>
    </rPh>
    <rPh sb="113" eb="115">
      <t>シテイ</t>
    </rPh>
    <rPh sb="115" eb="117">
      <t>カイゴ</t>
    </rPh>
    <rPh sb="117" eb="119">
      <t>ヨボウ</t>
    </rPh>
    <rPh sb="119" eb="121">
      <t>シエン</t>
    </rPh>
    <rPh sb="121" eb="124">
      <t>ジギョウシャ</t>
    </rPh>
    <rPh sb="124" eb="125">
      <t>オヨ</t>
    </rPh>
    <rPh sb="126" eb="128">
      <t>シテイ</t>
    </rPh>
    <rPh sb="128" eb="130">
      <t>キョタク</t>
    </rPh>
    <rPh sb="130" eb="132">
      <t>カイゴ</t>
    </rPh>
    <rPh sb="132" eb="134">
      <t>シエン</t>
    </rPh>
    <rPh sb="140" eb="141">
      <t>カン</t>
    </rPh>
    <rPh sb="143" eb="145">
      <t>ジム</t>
    </rPh>
    <rPh sb="147" eb="149">
      <t>チイキ</t>
    </rPh>
    <rPh sb="149" eb="151">
      <t>シエン</t>
    </rPh>
    <rPh sb="151" eb="154">
      <t>ジギョウトウ</t>
    </rPh>
    <rPh sb="155" eb="156">
      <t>カン</t>
    </rPh>
    <rPh sb="158" eb="160">
      <t>ジム</t>
    </rPh>
    <phoneticPr fontId="1"/>
  </si>
  <si>
    <t>福岡県後期高齢者医療
広域連合</t>
    <rPh sb="0" eb="3">
      <t>フクオカケン</t>
    </rPh>
    <rPh sb="3" eb="5">
      <t>コウキ</t>
    </rPh>
    <rPh sb="5" eb="8">
      <t>コウレイシャ</t>
    </rPh>
    <rPh sb="8" eb="10">
      <t>イリョウ</t>
    </rPh>
    <phoneticPr fontId="1"/>
  </si>
  <si>
    <t>佐賀中部広域連合　　　　</t>
  </si>
  <si>
    <t>佐賀市、多久市、小城市、神埼市、吉野ヶ里町 (４市１町)</t>
    <rPh sb="0" eb="3">
      <t>サガシ</t>
    </rPh>
    <rPh sb="4" eb="7">
      <t>タクシ</t>
    </rPh>
    <rPh sb="8" eb="10">
      <t>オギ</t>
    </rPh>
    <rPh sb="10" eb="11">
      <t>シ</t>
    </rPh>
    <rPh sb="12" eb="14">
      <t>カンザキ</t>
    </rPh>
    <rPh sb="14" eb="15">
      <t>シ</t>
    </rPh>
    <rPh sb="16" eb="20">
      <t>ヨシノガリ</t>
    </rPh>
    <rPh sb="20" eb="21">
      <t>マチ</t>
    </rPh>
    <rPh sb="24" eb="25">
      <t>シ</t>
    </rPh>
    <rPh sb="26" eb="27">
      <t>マチ</t>
    </rPh>
    <phoneticPr fontId="1"/>
  </si>
  <si>
    <t>佐賀県後期高齢者医療
広域連合</t>
    <rPh sb="0" eb="3">
      <t>サガケン</t>
    </rPh>
    <rPh sb="3" eb="5">
      <t>コウキ</t>
    </rPh>
    <rPh sb="5" eb="8">
      <t>コウレイシャ</t>
    </rPh>
    <rPh sb="8" eb="10">
      <t>イリョウ</t>
    </rPh>
    <rPh sb="11" eb="13">
      <t>コウイキ</t>
    </rPh>
    <rPh sb="13" eb="15">
      <t>レンゴウ</t>
    </rPh>
    <phoneticPr fontId="1"/>
  </si>
  <si>
    <t>県内全市町</t>
    <rPh sb="0" eb="2">
      <t>ケンナイ</t>
    </rPh>
    <rPh sb="2" eb="5">
      <t>ゼンシチョウ</t>
    </rPh>
    <phoneticPr fontId="1"/>
  </si>
  <si>
    <t>長崎県後期高齢者医療
広域連合</t>
    <rPh sb="0" eb="3">
      <t>ナガサキケン</t>
    </rPh>
    <rPh sb="3" eb="5">
      <t>コウキ</t>
    </rPh>
    <rPh sb="5" eb="8">
      <t>コウレイシャ</t>
    </rPh>
    <rPh sb="8" eb="10">
      <t>イリョウ</t>
    </rPh>
    <rPh sb="11" eb="13">
      <t>コウイキ</t>
    </rPh>
    <rPh sb="13" eb="15">
      <t>レンゴウ</t>
    </rPh>
    <phoneticPr fontId="1"/>
  </si>
  <si>
    <t>宇土市、宇城市、美里町（２市１町）</t>
    <rPh sb="0" eb="2">
      <t>ウト</t>
    </rPh>
    <rPh sb="4" eb="5">
      <t>ウ</t>
    </rPh>
    <rPh sb="5" eb="6">
      <t>シロ</t>
    </rPh>
    <rPh sb="6" eb="7">
      <t>シ</t>
    </rPh>
    <rPh sb="8" eb="10">
      <t>ミサト</t>
    </rPh>
    <phoneticPr fontId="1"/>
  </si>
  <si>
    <t>・ふるさと市町村圏計画の策定並びに同計画に基づく事業の実施及
  びそれに係る連絡調整に関すること
・介護保険法に基づく介護認定審査会の設置及び運営に関すること
・障害者の日常生活及び社会生活を総合的に支援するための法律
  に基づく介護給付費等の支給に関する審査会の設置及び運営に
  関すること
・消防に関すること（ただし、消防団に関する事務並びに消防水利
  施設の設置、維持及び管理に関することを除く）
・熊本県知事の権限に属する事務処理の特例に関する条例第２条
  の規定により広域連合が処理することとされている事務のうち、次
  に掲げる事務 
イ 火薬類取締法に基づく事務
ロ 液化石油ガスの保安の確保及び取引の適正化に関する法律に
    基づく事務
・し尿処理施設の設置及び管理運営に関すること
・ごみ処理施設及び一般廃棄物の最終処分場の設置並びに管理
 運営に関すること
・解散した宇城広域清掃施設組合から承継した最終処分場の水質
  検査、公害健康被害の補償等に関する法律に係る汚染負荷量賦
  課金に関すること（ただし、宇城市に係る事務に限る）
・火葬場の設置及び管理運営に関すること
・解散した下益城火葬場組合から承継したごみ処理場跡地の維持
  管理及び同地近くの河川水検査に関すること（ただし、宇城市及び
  美里町に係る事務に限る）</t>
    <phoneticPr fontId="1"/>
  </si>
  <si>
    <t>菊池広域連合</t>
    <phoneticPr fontId="1"/>
  </si>
  <si>
    <t>菊池市、合志市、大津町、菊陽町（２市２町）</t>
    <rPh sb="4" eb="6">
      <t>コウシ</t>
    </rPh>
    <rPh sb="6" eb="7">
      <t>シ</t>
    </rPh>
    <rPh sb="8" eb="11">
      <t>オオヅマチ</t>
    </rPh>
    <phoneticPr fontId="1"/>
  </si>
  <si>
    <t>・関係市町の一体的整備に係る調査研究及び連絡調整に関すること　　　　　　　　　　　　　　　　　　　　　　　　　
・広域行政体制の整備に関すること　　　　　　　　　　　　　　　　
・関係市町職員等の集合研修に関すること　　　　　　　　　　　　　　　　　　　
・墓地、埋葬等に関する法律に基づく火葬場の設置、管理及び運営
 に関すること　　　　　　　　　　　
・し尿処理施設の設置、管理及び運営に関すること　　　　　　　　　　　　　　　　　　
・介護保険法に基づく介護認定審査会の設置及び運営に関すること
・消防に関すること（消防団及び消防水利に関する事務を除く）
・熊本県知事の権限に属する事務処理の特例に関する条例第２条
 の規定により広域連合が処理することとされている事務に関すること
・障害者の日常生活及び社会生活を総合的に支援するための法律
 に基づく介護給付費等の支給に関する審査会の設置及び運営に関す
 ること
・墓地、埋葬等に関する法律第９条第１項の規定により関係市町が
 行う火葬に係る焼骨を収蔵する納骨堂の設置、管理及び運営に関
 すること</t>
    <rPh sb="12" eb="13">
      <t>カカ</t>
    </rPh>
    <rPh sb="18" eb="19">
      <t>オヨ</t>
    </rPh>
    <rPh sb="25" eb="26">
      <t>カン</t>
    </rPh>
    <rPh sb="67" eb="68">
      <t>カン</t>
    </rPh>
    <rPh sb="90" eb="92">
      <t>カンケイ</t>
    </rPh>
    <rPh sb="92" eb="94">
      <t>シチョウ</t>
    </rPh>
    <rPh sb="96" eb="97">
      <t>ナド</t>
    </rPh>
    <rPh sb="103" eb="104">
      <t>カン</t>
    </rPh>
    <rPh sb="129" eb="131">
      <t>ボチ</t>
    </rPh>
    <rPh sb="132" eb="134">
      <t>マイソウ</t>
    </rPh>
    <rPh sb="134" eb="135">
      <t>ナド</t>
    </rPh>
    <rPh sb="136" eb="137">
      <t>カン</t>
    </rPh>
    <rPh sb="139" eb="141">
      <t>ホウリツ</t>
    </rPh>
    <rPh sb="142" eb="143">
      <t>モト</t>
    </rPh>
    <rPh sb="152" eb="154">
      <t>カンリ</t>
    </rPh>
    <rPh sb="161" eb="162">
      <t>カン</t>
    </rPh>
    <rPh sb="221" eb="223">
      <t>カイゴ</t>
    </rPh>
    <rPh sb="223" eb="225">
      <t>ホケン</t>
    </rPh>
    <rPh sb="225" eb="226">
      <t>ホウ</t>
    </rPh>
    <rPh sb="227" eb="228">
      <t>モト</t>
    </rPh>
    <rPh sb="245" eb="246">
      <t>カン</t>
    </rPh>
    <rPh sb="252" eb="254">
      <t>ショウボウ</t>
    </rPh>
    <rPh sb="255" eb="256">
      <t>カン</t>
    </rPh>
    <rPh sb="261" eb="264">
      <t>ショウボウダン</t>
    </rPh>
    <rPh sb="264" eb="265">
      <t>オヨ</t>
    </rPh>
    <rPh sb="266" eb="268">
      <t>ショウボウ</t>
    </rPh>
    <rPh sb="268" eb="270">
      <t>スイリ</t>
    </rPh>
    <rPh sb="271" eb="272">
      <t>カン</t>
    </rPh>
    <rPh sb="274" eb="276">
      <t>ジム</t>
    </rPh>
    <rPh sb="277" eb="278">
      <t>ノゾ</t>
    </rPh>
    <rPh sb="282" eb="284">
      <t>クマモト</t>
    </rPh>
    <rPh sb="284" eb="287">
      <t>ケンチジ</t>
    </rPh>
    <rPh sb="288" eb="290">
      <t>ケンゲン</t>
    </rPh>
    <rPh sb="291" eb="292">
      <t>ゾク</t>
    </rPh>
    <rPh sb="294" eb="296">
      <t>ジム</t>
    </rPh>
    <rPh sb="296" eb="298">
      <t>ショリ</t>
    </rPh>
    <rPh sb="299" eb="301">
      <t>トクレイ</t>
    </rPh>
    <rPh sb="302" eb="303">
      <t>カン</t>
    </rPh>
    <rPh sb="305" eb="307">
      <t>ジョウレイ</t>
    </rPh>
    <rPh sb="307" eb="308">
      <t>ダイ</t>
    </rPh>
    <rPh sb="309" eb="310">
      <t>ジョウ</t>
    </rPh>
    <rPh sb="313" eb="315">
      <t>キテイ</t>
    </rPh>
    <rPh sb="318" eb="320">
      <t>コウイキ</t>
    </rPh>
    <rPh sb="320" eb="322">
      <t>レンゴウ</t>
    </rPh>
    <rPh sb="323" eb="325">
      <t>ショリ</t>
    </rPh>
    <rPh sb="335" eb="337">
      <t>ジム</t>
    </rPh>
    <rPh sb="338" eb="339">
      <t>カン</t>
    </rPh>
    <rPh sb="349" eb="351">
      <t>ニチジョウ</t>
    </rPh>
    <rPh sb="351" eb="353">
      <t>セイカツ</t>
    </rPh>
    <rPh sb="353" eb="354">
      <t>オヨ</t>
    </rPh>
    <rPh sb="355" eb="357">
      <t>シャカイ</t>
    </rPh>
    <rPh sb="357" eb="359">
      <t>セイカツ</t>
    </rPh>
    <rPh sb="360" eb="363">
      <t>ソウゴウテキ</t>
    </rPh>
    <rPh sb="364" eb="366">
      <t>シエン</t>
    </rPh>
    <rPh sb="371" eb="373">
      <t>ホウリツ</t>
    </rPh>
    <rPh sb="376" eb="377">
      <t>モト</t>
    </rPh>
    <rPh sb="379" eb="381">
      <t>カイゴ</t>
    </rPh>
    <rPh sb="403" eb="404">
      <t>カン</t>
    </rPh>
    <rPh sb="412" eb="414">
      <t>ボチ</t>
    </rPh>
    <rPh sb="415" eb="417">
      <t>マイソウ</t>
    </rPh>
    <rPh sb="417" eb="418">
      <t>トウ</t>
    </rPh>
    <rPh sb="419" eb="420">
      <t>カン</t>
    </rPh>
    <rPh sb="422" eb="424">
      <t>ホウリツ</t>
    </rPh>
    <rPh sb="424" eb="425">
      <t>ダイ</t>
    </rPh>
    <rPh sb="426" eb="427">
      <t>ジョウ</t>
    </rPh>
    <rPh sb="427" eb="428">
      <t>ダイ</t>
    </rPh>
    <rPh sb="429" eb="430">
      <t>コウ</t>
    </rPh>
    <rPh sb="431" eb="433">
      <t>キテイ</t>
    </rPh>
    <rPh sb="436" eb="438">
      <t>カンケイ</t>
    </rPh>
    <rPh sb="438" eb="440">
      <t>シチョウ</t>
    </rPh>
    <rPh sb="443" eb="444">
      <t>オコナ</t>
    </rPh>
    <rPh sb="445" eb="447">
      <t>カソウ</t>
    </rPh>
    <rPh sb="448" eb="449">
      <t>カカ</t>
    </rPh>
    <rPh sb="450" eb="451">
      <t>ヤ</t>
    </rPh>
    <rPh sb="451" eb="452">
      <t>ホネ</t>
    </rPh>
    <rPh sb="453" eb="455">
      <t>シュウゾウ</t>
    </rPh>
    <rPh sb="457" eb="459">
      <t>ノウコツ</t>
    </rPh>
    <rPh sb="459" eb="460">
      <t>ドウ</t>
    </rPh>
    <rPh sb="461" eb="463">
      <t>セッチ</t>
    </rPh>
    <rPh sb="464" eb="466">
      <t>カンリ</t>
    </rPh>
    <rPh sb="466" eb="467">
      <t>オヨ</t>
    </rPh>
    <rPh sb="468" eb="470">
      <t>ウンエイ</t>
    </rPh>
    <rPh sb="471" eb="472">
      <t>カン</t>
    </rPh>
    <phoneticPr fontId="1"/>
  </si>
  <si>
    <t>上益城広域連合</t>
    <phoneticPr fontId="1"/>
  </si>
  <si>
    <t>御船町、嘉島町、益城町、甲佐町、山都町
（５町）</t>
    <rPh sb="16" eb="19">
      <t>ヤマトマチ</t>
    </rPh>
    <phoneticPr fontId="1"/>
  </si>
  <si>
    <t>・介護保険法に基づく介護認定審査会の設置運営並びに要介護認
  定、要支援認定及び更新等に関すること
・障害者の日常生活及び社会生活を総合的に支援するための法律
  に基づく介護給付費等の支給に関する審査会の設置及び運営
  に関すること
・上益城情報公開及び個人情報保護審査会の設置運営に関すること
・上益城行政不服審査会の設置運営に関すること
・広域的な課題についての調査研究に関すること
・一般廃棄物処理施設の設置に関すること</t>
    <rPh sb="1" eb="3">
      <t>カイゴ</t>
    </rPh>
    <rPh sb="3" eb="5">
      <t>ホケン</t>
    </rPh>
    <rPh sb="5" eb="6">
      <t>ホウ</t>
    </rPh>
    <rPh sb="7" eb="8">
      <t>モト</t>
    </rPh>
    <rPh sb="10" eb="12">
      <t>カイゴ</t>
    </rPh>
    <rPh sb="12" eb="14">
      <t>ニンテイ</t>
    </rPh>
    <rPh sb="14" eb="17">
      <t>シンサカイ</t>
    </rPh>
    <rPh sb="18" eb="20">
      <t>セッチ</t>
    </rPh>
    <rPh sb="20" eb="22">
      <t>ウンエイ</t>
    </rPh>
    <rPh sb="22" eb="23">
      <t>ナラ</t>
    </rPh>
    <rPh sb="25" eb="26">
      <t>ヨウ</t>
    </rPh>
    <rPh sb="26" eb="28">
      <t>カイゴ</t>
    </rPh>
    <rPh sb="34" eb="35">
      <t>ヨウ</t>
    </rPh>
    <rPh sb="35" eb="37">
      <t>シエン</t>
    </rPh>
    <rPh sb="37" eb="39">
      <t>ニンテイ</t>
    </rPh>
    <rPh sb="39" eb="40">
      <t>オヨ</t>
    </rPh>
    <rPh sb="41" eb="44">
      <t>コウシントウ</t>
    </rPh>
    <rPh sb="45" eb="46">
      <t>カン</t>
    </rPh>
    <rPh sb="52" eb="55">
      <t>ショウガイシャ</t>
    </rPh>
    <rPh sb="56" eb="58">
      <t>ニチジョウ</t>
    </rPh>
    <rPh sb="58" eb="60">
      <t>セイカツ</t>
    </rPh>
    <rPh sb="60" eb="61">
      <t>オヨ</t>
    </rPh>
    <rPh sb="62" eb="64">
      <t>シャカイ</t>
    </rPh>
    <rPh sb="64" eb="66">
      <t>セイカツ</t>
    </rPh>
    <rPh sb="67" eb="70">
      <t>ソウゴウテキ</t>
    </rPh>
    <rPh sb="71" eb="73">
      <t>シエン</t>
    </rPh>
    <rPh sb="78" eb="80">
      <t>ホウリツ</t>
    </rPh>
    <rPh sb="87" eb="89">
      <t>カイゴ</t>
    </rPh>
    <rPh sb="97" eb="98">
      <t>カン</t>
    </rPh>
    <rPh sb="106" eb="107">
      <t>オヨ</t>
    </rPh>
    <rPh sb="114" eb="115">
      <t>カン</t>
    </rPh>
    <rPh sb="145" eb="146">
      <t>カン</t>
    </rPh>
    <rPh sb="152" eb="155">
      <t>カミマシキ</t>
    </rPh>
    <rPh sb="155" eb="157">
      <t>ギョウセイ</t>
    </rPh>
    <rPh sb="157" eb="159">
      <t>フフク</t>
    </rPh>
    <rPh sb="159" eb="162">
      <t>シンサカイ</t>
    </rPh>
    <rPh sb="163" eb="165">
      <t>セッチ</t>
    </rPh>
    <rPh sb="165" eb="167">
      <t>ウンエイ</t>
    </rPh>
    <rPh sb="168" eb="169">
      <t>カン</t>
    </rPh>
    <rPh sb="191" eb="192">
      <t>カン</t>
    </rPh>
    <rPh sb="198" eb="200">
      <t>イッパン</t>
    </rPh>
    <rPh sb="200" eb="203">
      <t>ハイキブツ</t>
    </rPh>
    <rPh sb="203" eb="205">
      <t>ショリ</t>
    </rPh>
    <rPh sb="205" eb="207">
      <t>シセツ</t>
    </rPh>
    <rPh sb="208" eb="210">
      <t>セッチ</t>
    </rPh>
    <rPh sb="211" eb="212">
      <t>カン</t>
    </rPh>
    <phoneticPr fontId="1"/>
  </si>
  <si>
    <t>天草市、上天草市、苓北町（２市１町）</t>
    <rPh sb="0" eb="2">
      <t>アマクサ</t>
    </rPh>
    <rPh sb="2" eb="3">
      <t>シ</t>
    </rPh>
    <rPh sb="4" eb="5">
      <t>カミ</t>
    </rPh>
    <rPh sb="5" eb="7">
      <t>アマクサ</t>
    </rPh>
    <rPh sb="7" eb="8">
      <t>シ</t>
    </rPh>
    <phoneticPr fontId="1"/>
  </si>
  <si>
    <t>・介護保険法に基づく介護認定審査会の設置運営並びに認定システム
  の開発及び管理運営に関すること　　　　　　　　　　　　　　　　　　
・広域サインの設置及び管理運営に関すること　　　　　　
・次に掲げる消防に関すること（消防団及び消防水利に関する事務を除く）　
ア　消防事務に関すること
イ　消防施設の設置及び整備に関すること
ウ　災害弱者緊急通報センターの管理運営に関すること　　　　　　　　　　　　　　　　　　　　　　　
・次に掲げるごみ処理施設に関すること
ア　本渡地区清掃センター、松島地区清掃センター、再生処理施設
      及び最終処分場の設置及び管理運営に関すること（天草市にあって
      は、合併前の牛深市、御所浦町、天草町及び河浦町の区域に係る
      事務を除く）
イ　新たに設置するごみ処理施設に関すること　　　　　　　　　　　　　　　　　　　　　　　　　　　
・ごみ処理施設に附帯する集会施設の設置及び管理運営に関する
  こと（天草市にあっては、合併前の牛深市、御所浦町、天草町及び河
  浦町の区域に係る事務を除く）　
・関係市町の広域にわたる事務の在り方の調査研究及び広域的連
  携に基づく計画等の策定に関すること
・熊本県知事の権限に属する事務処理の特例に関する条例第２条
  の規定により広域連合が処理することとされた事務のうち、次に掲
  げる事務
ア　火薬類取締法に基づく事務
イ　液化石油ガスの保安の確保及び取引の適正化に関する法律に
      基づく事務</t>
    <rPh sb="1" eb="3">
      <t>カイゴ</t>
    </rPh>
    <rPh sb="3" eb="5">
      <t>ホケン</t>
    </rPh>
    <rPh sb="5" eb="6">
      <t>ホウ</t>
    </rPh>
    <rPh sb="7" eb="8">
      <t>モト</t>
    </rPh>
    <rPh sb="22" eb="23">
      <t>ナラ</t>
    </rPh>
    <rPh sb="25" eb="27">
      <t>ニンテイ</t>
    </rPh>
    <rPh sb="35" eb="37">
      <t>カイハツ</t>
    </rPh>
    <rPh sb="37" eb="38">
      <t>オヨ</t>
    </rPh>
    <rPh sb="39" eb="41">
      <t>カンリ</t>
    </rPh>
    <rPh sb="41" eb="43">
      <t>ウンエイ</t>
    </rPh>
    <rPh sb="97" eb="98">
      <t>ツギ</t>
    </rPh>
    <rPh sb="99" eb="100">
      <t>カカ</t>
    </rPh>
    <rPh sb="134" eb="136">
      <t>ショウボウ</t>
    </rPh>
    <rPh sb="136" eb="138">
      <t>ジム</t>
    </rPh>
    <rPh sb="139" eb="140">
      <t>カン</t>
    </rPh>
    <rPh sb="147" eb="149">
      <t>ショウボウ</t>
    </rPh>
    <rPh sb="149" eb="151">
      <t>シセツ</t>
    </rPh>
    <rPh sb="152" eb="154">
      <t>セッチ</t>
    </rPh>
    <rPh sb="154" eb="155">
      <t>オヨ</t>
    </rPh>
    <rPh sb="156" eb="158">
      <t>セイビ</t>
    </rPh>
    <rPh sb="159" eb="160">
      <t>カン</t>
    </rPh>
    <rPh sb="167" eb="169">
      <t>サイガイ</t>
    </rPh>
    <rPh sb="169" eb="171">
      <t>ジャクシャ</t>
    </rPh>
    <rPh sb="171" eb="173">
      <t>キンキュウ</t>
    </rPh>
    <rPh sb="173" eb="175">
      <t>ツウホウ</t>
    </rPh>
    <rPh sb="180" eb="182">
      <t>カンリ</t>
    </rPh>
    <rPh sb="182" eb="184">
      <t>ウンエイ</t>
    </rPh>
    <rPh sb="185" eb="186">
      <t>カン</t>
    </rPh>
    <rPh sb="215" eb="216">
      <t>ツギ</t>
    </rPh>
    <rPh sb="217" eb="218">
      <t>カカ</t>
    </rPh>
    <rPh sb="235" eb="237">
      <t>ホンド</t>
    </rPh>
    <rPh sb="237" eb="239">
      <t>チク</t>
    </rPh>
    <rPh sb="239" eb="241">
      <t>セイソウ</t>
    </rPh>
    <rPh sb="246" eb="248">
      <t>マツシマ</t>
    </rPh>
    <rPh sb="248" eb="250">
      <t>チク</t>
    </rPh>
    <rPh sb="250" eb="252">
      <t>セイソウ</t>
    </rPh>
    <rPh sb="257" eb="259">
      <t>サイセイ</t>
    </rPh>
    <rPh sb="259" eb="261">
      <t>ショリ</t>
    </rPh>
    <rPh sb="261" eb="263">
      <t>シセツ</t>
    </rPh>
    <rPh sb="270" eb="271">
      <t>オヨ</t>
    </rPh>
    <rPh sb="272" eb="274">
      <t>サイシュウ</t>
    </rPh>
    <rPh sb="274" eb="277">
      <t>ショブンジョウ</t>
    </rPh>
    <rPh sb="278" eb="280">
      <t>セッチ</t>
    </rPh>
    <rPh sb="280" eb="281">
      <t>オヨ</t>
    </rPh>
    <rPh sb="282" eb="284">
      <t>カンリ</t>
    </rPh>
    <rPh sb="284" eb="286">
      <t>ウンエイ</t>
    </rPh>
    <rPh sb="287" eb="288">
      <t>カン</t>
    </rPh>
    <rPh sb="293" eb="295">
      <t>アマクサ</t>
    </rPh>
    <rPh sb="295" eb="296">
      <t>シ</t>
    </rPh>
    <rPh sb="309" eb="311">
      <t>ガッペイ</t>
    </rPh>
    <rPh sb="311" eb="312">
      <t>マエ</t>
    </rPh>
    <rPh sb="313" eb="316">
      <t>ウシブカシ</t>
    </rPh>
    <rPh sb="317" eb="320">
      <t>ゴショウラ</t>
    </rPh>
    <rPh sb="320" eb="321">
      <t>マチ</t>
    </rPh>
    <rPh sb="322" eb="324">
      <t>アマクサ</t>
    </rPh>
    <rPh sb="324" eb="325">
      <t>マチ</t>
    </rPh>
    <rPh sb="325" eb="326">
      <t>オヨ</t>
    </rPh>
    <rPh sb="327" eb="329">
      <t>カワウラ</t>
    </rPh>
    <rPh sb="329" eb="330">
      <t>マチ</t>
    </rPh>
    <rPh sb="331" eb="333">
      <t>クイキ</t>
    </rPh>
    <rPh sb="334" eb="335">
      <t>カカ</t>
    </rPh>
    <rPh sb="343" eb="345">
      <t>ジム</t>
    </rPh>
    <rPh sb="346" eb="347">
      <t>ノゾ</t>
    </rPh>
    <rPh sb="504" eb="505">
      <t>オヨ</t>
    </rPh>
    <rPh sb="506" eb="508">
      <t>コウイキ</t>
    </rPh>
    <rPh sb="508" eb="509">
      <t>テキ</t>
    </rPh>
    <rPh sb="515" eb="516">
      <t>モト</t>
    </rPh>
    <rPh sb="518" eb="520">
      <t>ケイカク</t>
    </rPh>
    <rPh sb="520" eb="521">
      <t>トウ</t>
    </rPh>
    <rPh sb="522" eb="524">
      <t>サクテイ</t>
    </rPh>
    <rPh sb="525" eb="526">
      <t>カン</t>
    </rPh>
    <rPh sb="532" eb="534">
      <t>クマモト</t>
    </rPh>
    <rPh sb="534" eb="537">
      <t>ケンチジ</t>
    </rPh>
    <rPh sb="538" eb="540">
      <t>ケンゲン</t>
    </rPh>
    <rPh sb="541" eb="542">
      <t>ゾク</t>
    </rPh>
    <rPh sb="544" eb="546">
      <t>ジム</t>
    </rPh>
    <rPh sb="546" eb="548">
      <t>ショリ</t>
    </rPh>
    <rPh sb="549" eb="551">
      <t>トクレイ</t>
    </rPh>
    <rPh sb="552" eb="553">
      <t>カン</t>
    </rPh>
    <rPh sb="555" eb="557">
      <t>ジョウレイ</t>
    </rPh>
    <rPh sb="557" eb="558">
      <t>ダイ</t>
    </rPh>
    <rPh sb="559" eb="560">
      <t>ジョウ</t>
    </rPh>
    <rPh sb="564" eb="566">
      <t>キテイ</t>
    </rPh>
    <rPh sb="569" eb="571">
      <t>コウイキ</t>
    </rPh>
    <rPh sb="571" eb="573">
      <t>レンゴウ</t>
    </rPh>
    <rPh sb="574" eb="576">
      <t>ショリ</t>
    </rPh>
    <rPh sb="584" eb="586">
      <t>ジム</t>
    </rPh>
    <rPh sb="590" eb="591">
      <t>ツギ</t>
    </rPh>
    <rPh sb="592" eb="593">
      <t>カカ</t>
    </rPh>
    <rPh sb="598" eb="600">
      <t>ジム</t>
    </rPh>
    <rPh sb="603" eb="605">
      <t>カヤク</t>
    </rPh>
    <rPh sb="605" eb="606">
      <t>ルイ</t>
    </rPh>
    <rPh sb="606" eb="608">
      <t>トリシマリ</t>
    </rPh>
    <rPh sb="608" eb="609">
      <t>ホウ</t>
    </rPh>
    <rPh sb="610" eb="611">
      <t>モト</t>
    </rPh>
    <rPh sb="613" eb="615">
      <t>ジム</t>
    </rPh>
    <rPh sb="618" eb="620">
      <t>エキカ</t>
    </rPh>
    <rPh sb="620" eb="622">
      <t>セキユ</t>
    </rPh>
    <rPh sb="625" eb="627">
      <t>ホアン</t>
    </rPh>
    <rPh sb="628" eb="630">
      <t>カクホ</t>
    </rPh>
    <rPh sb="630" eb="631">
      <t>オヨ</t>
    </rPh>
    <rPh sb="632" eb="634">
      <t>トリヒキ</t>
    </rPh>
    <rPh sb="635" eb="637">
      <t>テキセイ</t>
    </rPh>
    <rPh sb="637" eb="638">
      <t>カ</t>
    </rPh>
    <rPh sb="639" eb="640">
      <t>カン</t>
    </rPh>
    <rPh sb="642" eb="644">
      <t>ホウリツ</t>
    </rPh>
    <rPh sb="652" eb="653">
      <t>モト</t>
    </rPh>
    <rPh sb="655" eb="657">
      <t>ジム</t>
    </rPh>
    <phoneticPr fontId="1"/>
  </si>
  <si>
    <t>熊本県後期高齢者医療
広域連合</t>
    <rPh sb="0" eb="3">
      <t>クマモトケン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</si>
  <si>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rPh sb="63" eb="65">
      <t>ジギョウ</t>
    </rPh>
    <phoneticPr fontId="1"/>
  </si>
  <si>
    <t>臼杵市、津久見市（２市）　</t>
  </si>
  <si>
    <t>・広域市町村圏計画の策定、実施に必要な連絡調整等　　　　　　　　　　　　　　　　　　　　　　　　　　
・葬祭場及び葬祭場公園の設置管理運営　　　　　
・救急医療施設運営費等補助事業に関する事務　
・ふるさと市町村圏計画の策定、実施に関する事務　　　　　　　　　　　　　　　　　　　　　　　　　　　　　
・要介護認定、要支援認定に関する審査判定業務</t>
    <phoneticPr fontId="1"/>
  </si>
  <si>
    <t>大分県後期高齢者医療
広域連合</t>
    <rPh sb="0" eb="3">
      <t>オオイタケン</t>
    </rPh>
    <rPh sb="3" eb="5">
      <t>コウキ</t>
    </rPh>
    <rPh sb="5" eb="8">
      <t>コウレイシャ</t>
    </rPh>
    <rPh sb="8" eb="10">
      <t>イリョウ</t>
    </rPh>
    <rPh sb="11" eb="13">
      <t>コウイキ</t>
    </rPh>
    <rPh sb="13" eb="15">
      <t>レンゴウ</t>
    </rPh>
    <phoneticPr fontId="1"/>
  </si>
  <si>
    <t>日向市、門川町、美郷町、諸塚村、椎葉村
（１市２町２村）</t>
    <rPh sb="8" eb="11">
      <t>ミサト</t>
    </rPh>
    <phoneticPr fontId="1"/>
  </si>
  <si>
    <t>・一般廃棄物最終処分場の設置、管理及び運営に関する事務　　　　　　　　　　　　　　　　　　　　　　
・火葬場の設置、管理及び運営に関する事務　　　　　　　　　　
・ごみ処理施設の設置、管理及び運営に関する事務</t>
    <phoneticPr fontId="1"/>
  </si>
  <si>
    <t>宮崎県後期高齢者医療
広域連合</t>
    <rPh sb="0" eb="3">
      <t>ミヤザキケン</t>
    </rPh>
    <rPh sb="3" eb="5">
      <t>コウキ</t>
    </rPh>
    <rPh sb="5" eb="8">
      <t>コウレイシャ</t>
    </rPh>
    <rPh sb="8" eb="10">
      <t>イリョウ</t>
    </rPh>
    <rPh sb="11" eb="13">
      <t>コウイキ</t>
    </rPh>
    <rPh sb="13" eb="15">
      <t>レンゴウ</t>
    </rPh>
    <phoneticPr fontId="1"/>
  </si>
  <si>
    <t>徳之島町、天城町、伊仙町 （３町）</t>
  </si>
  <si>
    <t>・ごみ処理施設、リサイクルプラザ、最終処分場の設置、管理運営
  に関すること　　　　　　　　
・火葬場施設の設置及び管理運営に関すること　　　　　　　　　　　　　　　　　　　　　　　　　　　　　　　　　　　　　　　　　　　　　　　　　　　・と畜場施設の設置及び管理運営に関すること　　　　　　　　　　　　　　　　　　　　　　　　　　　　　　　　　　　　　　　　　　　　　　　　　　　　　　　・次に掲げる事務の広域処理の在り方についての調査研究　　　　　　　　　　　　　　　　　　　　　　　
ア　消防・救急　　　　　　　　　　　　　　　　　　　　　
イ　介護認定審査判定業務　　　　　　　　　　　　　　　</t>
    <phoneticPr fontId="46"/>
  </si>
  <si>
    <t>鹿児島県後期高齢者医療
広域連合</t>
    <rPh sb="0" eb="4">
      <t>カゴシマケン</t>
    </rPh>
    <rPh sb="4" eb="6">
      <t>コウキ</t>
    </rPh>
    <rPh sb="6" eb="9">
      <t>コウレイシャ</t>
    </rPh>
    <rPh sb="9" eb="11">
      <t>イリョウ</t>
    </rPh>
    <rPh sb="12" eb="14">
      <t>コウイキ</t>
    </rPh>
    <rPh sb="14" eb="16">
      <t>レンゴウ</t>
    </rPh>
    <phoneticPr fontId="1"/>
  </si>
  <si>
    <t xml:space="preserve">（１）広域にわたる次に掲げる計画の策定及び実施に関する事務
ア　防災、観光、文化及びスポーツの振興、産業の振興、医療の確保、
     環境の保全等に関する計画
イ　まち・ひと・しごと創生法第９条第１項に規定する計画
ウ　広域連合の区域内における地域の振興に関する計画
（２）広域にわたる防災に関する事務のうち、次に掲げるもの
ア　災害対策基本法第48条第１項に規定する防災訓練に関する事務
イ　同法第49条に規定する防災に必要な物資及び資材の備蓄に関する事務
ウ　災害が発生した場合における防災に係る事務の実施に対する支援及
　　 び調整に関する事務
エ　防災に資するための人材の育成に関する事務
オ　感染症のまん延その他自然災害以外の緊急事態に係る構成団体間
　　 の連携及び調整に関する事務
カ　防災に係る調査研究に関する事務
（３）観光、文化及びスポーツの振興に関する事務のうち、次に掲げるもの
ア　通訳案内士法に規定する全国通訳案内士及び地域通訳案内士に係る
　　 登録等に関する事務のうち、同法第19条から第27条まで（同法第57条
　 　においてこれらの規定を準用する場合を含む。）、第33条（第１項を除く。）
      及び第34条（同法第59条においてこれらの規定を準用する場合を含む。）
      、第54条（第４項を除く。）並びに第55条に規定する事務
イ　外国人観光旅客の旅行の容易化等の促進による国際観光の振興に
     関する法律に規定する外客来訪促進計画に関する事務のうち、次に
     掲げるもの
　(ｱ) 同法第４条（第３項を除く。）に規定する外客来訪促進計画の策定
        及び実施に関する事務
　(ｲ) 同法第４条第１項第３号に規定する観光経路の設定に関する事務
ウ　観光旅客の来訪を促進する事業に関する事務で広域にわたるもの
エ　観光に係る統計調査の研究に関する事務で広域にわたるもの
オ　観光に係る案内表示の基準の統一に関する事務で広域にわたるもの
カ　文化の魅力発信及び継承に関する事務で広域にわたるもの
キ　スポーツ大会の誘致及び開催の支援に関する事務で広域にわたるもの
（４）広域にわたる産業の振興に関する事務のうち、次に掲げるもの
ア　産業に係る情報の共有、研究開発等における構成団体間の連携に関す
　　 る事務
イ　構成団体が設置した技術支援機関の連携に関する事務
ウ　地域産業資源を活用した新商品、役務の提供等の紹介及び宣伝に関す
     る事務
エ　新たな事業分野の開拓を図る者に対する支援に関する事務
オ　農林水産物の区域内消費の拡大に関する事務
カ　農林水産物の競争力強化及び国内外における需要拡大に関する事務
（５）医療の確保に関する事務のうち、次に掲げるもの
ア　救急医療用ヘリコプターに関する事務のうち、次に掲げるもの
　(ｱ) 救急医療用ﾍﾘｺﾌﾟﾀｰを用いた救急医療の確保に関する特別措置法第
　　　 ６条に規定する関係者の連携に関する事務
　(ｲ) 同法第８条第１項に規定する補助に関する事務
　(ｳ) 救急医療用ヘリコプターの運航に関する事務（(ｱ)及び(ｲ)に掲げるもの
       を除く。）で広域にわたるもの
イ　救急医療用ヘリコプターの配置及び運航区域の設定に関する事務で広域
     にわたるもの
ウ　医療に係る構成団体間の連携に係る調査研究及び実施に関する事務で
     広域にわたるもの
（６）広域にわたる環境の保全に関する事務のうち、次に掲げるもの
ア　温室効果ガスの排出の総量の削減に関する事務
イ　 野生鳥獣の保護及び管理その他の生物多様性の保全に関する事務
ウ　廃棄物の発生抑制及び再使用並びに資源の有効利用の促進に関する
      事務
エ　環境学習の推進に関する事務
（７）保健師助産師看護師法に規定する准看護師、調理師法に規定する調理
     師及び製菓衛生師法に規定する製菓衛生師に係る試験及び免許に
     関する事務のうち、次に掲げるもの
ア　保健師助産師看護師法第８条、第９条、第11条、第12条第４項及び
      第５項、第13条第２項、第14条（第１項を除く。）、第15条第２項及び
      第16項から第18項まで、第15条の２第２項、第４項及び第５項、第18
      条、第22条第４号並びに第25条に規定する事務
イ　調理師法第３条、第３条の２（第３項及び第４項を除く。）、第４条から
      第５条の２（第３項を除く。）まで及び第６条に規定する事務
ウ　製菓衛生師法第３条、第４条第１項及び第２項並びに第５条の２から
      第８条までに規定する事務
（８）地方公務員法第39条の規定に基づく研修のうち、広域的な見地から
      構成団体の職員に対し合同して行う研修の実施に関する事務
（９）前各号に掲げる事務のほか、広域にわたる行政の推進に係る基本的
      な政策の企画及び調整に関する事務
</t>
    <rPh sb="415" eb="417">
      <t>ゼンコク</t>
    </rPh>
    <rPh sb="422" eb="423">
      <t>オヨ</t>
    </rPh>
    <rPh sb="424" eb="426">
      <t>チイキ</t>
    </rPh>
    <rPh sb="426" eb="428">
      <t>ツウヤク</t>
    </rPh>
    <rPh sb="428" eb="431">
      <t>アンナイシ</t>
    </rPh>
    <rPh sb="499" eb="500">
      <t>ダイ</t>
    </rPh>
    <rPh sb="502" eb="503">
      <t>ジョウ</t>
    </rPh>
    <rPh sb="526" eb="528">
      <t>ドウホウ</t>
    </rPh>
    <rPh sb="528" eb="529">
      <t>ダイ</t>
    </rPh>
    <rPh sb="531" eb="532">
      <t>ジョウ</t>
    </rPh>
    <rPh sb="540" eb="542">
      <t>キテイ</t>
    </rPh>
    <rPh sb="543" eb="545">
      <t>ジュンヨウ</t>
    </rPh>
    <rPh sb="547" eb="549">
      <t>バアイ</t>
    </rPh>
    <rPh sb="550" eb="551">
      <t>フク</t>
    </rPh>
    <rPh sb="567" eb="568">
      <t>ダイ</t>
    </rPh>
    <rPh sb="569" eb="570">
      <t>コウ</t>
    </rPh>
    <rPh sb="571" eb="572">
      <t>ノゾ</t>
    </rPh>
    <rPh sb="575" eb="576">
      <t>ナラ</t>
    </rPh>
    <rPh sb="578" eb="579">
      <t>ダイ</t>
    </rPh>
    <rPh sb="581" eb="582">
      <t>ジョウ</t>
    </rPh>
    <rPh sb="1270" eb="1271">
      <t>ドウ</t>
    </rPh>
    <phoneticPr fontId="1"/>
  </si>
  <si>
    <t>沖縄県介護保険広域連合</t>
    <phoneticPr fontId="1"/>
  </si>
  <si>
    <t>豊見城市、南城市、本部町、金武町、嘉手納町、北谷町、与那原町、南風原町、久米島町、八重瀬町、西原町、国頭村、大宜味村、東村、今帰仁村、恩納村、宜野座村、伊江村、読谷村、北中城村、中城村、渡嘉敷村、座間味村、粟国村、渡名喜村、南大東村、北大東村、伊平屋村、伊是名村
（２市９町18村）</t>
    <rPh sb="5" eb="6">
      <t>ミナミ</t>
    </rPh>
    <rPh sb="6" eb="7">
      <t>シロ</t>
    </rPh>
    <rPh sb="7" eb="8">
      <t>シ</t>
    </rPh>
    <rPh sb="41" eb="43">
      <t>ヤエ</t>
    </rPh>
    <rPh sb="43" eb="44">
      <t>セ</t>
    </rPh>
    <rPh sb="44" eb="45">
      <t>チョウ</t>
    </rPh>
    <rPh sb="46" eb="49">
      <t>ニシハラマチ</t>
    </rPh>
    <phoneticPr fontId="1"/>
  </si>
  <si>
    <t>介護保険法及び障害者の日常生活及び社会生活を総合的に支援
するための法律に基づく市町村の事務のうち、次に掲げる事務を処
理する
・広域連合が処理する事務のうち、介護保険法に基づく事務
ア　被保険者の資格の管理に関する事務　　　　　　
イ　要介護認定及び要支援認定に関する事務　　　
ウ　保険給付に関する事務　　　　　　　　　　　　　　　
エ　介護保険事業計画の策定に関する事務　　　　　
オ　保険料の賦課及び徴収に関する事務
カ　地域支援事業に関する事務　　　　　　　
キ　その他介護保険制度の施行に関する事務
ク　前ア－キの事務に附帯する事務 
・広域連合が処理する事務のうち、支援法に基づく事務
ア　障害支援区分審査判定に関する事務
イ　前アの事務に付帯する事務</t>
    <rPh sb="0" eb="2">
      <t>カイゴ</t>
    </rPh>
    <rPh sb="2" eb="4">
      <t>ホケン</t>
    </rPh>
    <rPh sb="4" eb="5">
      <t>ホウ</t>
    </rPh>
    <rPh sb="5" eb="6">
      <t>オヨ</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4" eb="35">
      <t>ホウ</t>
    </rPh>
    <rPh sb="35" eb="36">
      <t>リツ</t>
    </rPh>
    <rPh sb="37" eb="38">
      <t>モト</t>
    </rPh>
    <rPh sb="40" eb="43">
      <t>シチョウソン</t>
    </rPh>
    <rPh sb="44" eb="46">
      <t>ジム</t>
    </rPh>
    <rPh sb="50" eb="51">
      <t>ツギ</t>
    </rPh>
    <rPh sb="52" eb="53">
      <t>カカ</t>
    </rPh>
    <rPh sb="55" eb="57">
      <t>ジム</t>
    </rPh>
    <rPh sb="65" eb="67">
      <t>コウイキ</t>
    </rPh>
    <rPh sb="67" eb="69">
      <t>レンゴウ</t>
    </rPh>
    <rPh sb="70" eb="72">
      <t>ショリ</t>
    </rPh>
    <rPh sb="74" eb="76">
      <t>ジム</t>
    </rPh>
    <rPh sb="80" eb="82">
      <t>カイゴ</t>
    </rPh>
    <rPh sb="82" eb="84">
      <t>ホケン</t>
    </rPh>
    <rPh sb="84" eb="85">
      <t>ホウ</t>
    </rPh>
    <rPh sb="86" eb="87">
      <t>モト</t>
    </rPh>
    <rPh sb="89" eb="91">
      <t>ジム</t>
    </rPh>
    <rPh sb="258" eb="259">
      <t>ゼン</t>
    </rPh>
    <rPh sb="263" eb="265">
      <t>ジム</t>
    </rPh>
    <rPh sb="266" eb="268">
      <t>フタイ</t>
    </rPh>
    <rPh sb="270" eb="272">
      <t>ジム</t>
    </rPh>
    <rPh sb="275" eb="277">
      <t>コウイキ</t>
    </rPh>
    <rPh sb="277" eb="279">
      <t>レンゴウ</t>
    </rPh>
    <rPh sb="280" eb="282">
      <t>ショリ</t>
    </rPh>
    <rPh sb="284" eb="286">
      <t>ジム</t>
    </rPh>
    <rPh sb="290" eb="292">
      <t>シエン</t>
    </rPh>
    <rPh sb="292" eb="293">
      <t>ホウ</t>
    </rPh>
    <rPh sb="294" eb="295">
      <t>モト</t>
    </rPh>
    <rPh sb="297" eb="299">
      <t>ジム</t>
    </rPh>
    <rPh sb="302" eb="304">
      <t>ショウガイ</t>
    </rPh>
    <rPh sb="304" eb="306">
      <t>シエン</t>
    </rPh>
    <rPh sb="306" eb="308">
      <t>クブン</t>
    </rPh>
    <rPh sb="308" eb="310">
      <t>シンサ</t>
    </rPh>
    <rPh sb="310" eb="312">
      <t>ハンテイ</t>
    </rPh>
    <rPh sb="313" eb="314">
      <t>カン</t>
    </rPh>
    <rPh sb="316" eb="318">
      <t>ジム</t>
    </rPh>
    <rPh sb="321" eb="322">
      <t>ゼン</t>
    </rPh>
    <rPh sb="324" eb="326">
      <t>ジム</t>
    </rPh>
    <rPh sb="327" eb="329">
      <t>フタイ</t>
    </rPh>
    <rPh sb="331" eb="333">
      <t>ジム</t>
    </rPh>
    <phoneticPr fontId="1"/>
  </si>
  <si>
    <t>沖縄県後期高齢者医療
広域連合</t>
    <rPh sb="0" eb="3">
      <t>オキナワケン</t>
    </rPh>
    <rPh sb="3" eb="5">
      <t>コウキ</t>
    </rPh>
    <rPh sb="5" eb="8">
      <t>コウレイシャ</t>
    </rPh>
    <rPh sb="8" eb="10">
      <t>イリョウ</t>
    </rPh>
    <phoneticPr fontId="1"/>
  </si>
  <si>
    <t>複数都道府県</t>
    <rPh sb="0" eb="2">
      <t>フクスウ</t>
    </rPh>
    <rPh sb="2" eb="6">
      <t>トドウフケン</t>
    </rPh>
    <phoneticPr fontId="1"/>
  </si>
  <si>
    <t>　滋賀県、京都府、大阪府、兵庫県、奈良県、和歌山県、鳥取県及び徳島県並びに京都市、大阪市、堺市及び神戸市
（２府６県４市）</t>
    <phoneticPr fontId="1"/>
  </si>
  <si>
    <t>（令和３年７月１日現在）</t>
    <rPh sb="1" eb="3">
      <t>レイワ</t>
    </rPh>
    <rPh sb="4" eb="5">
      <t>ネン</t>
    </rPh>
    <rPh sb="5" eb="6">
      <t>ヘイネン</t>
    </rPh>
    <rPh sb="6" eb="7">
      <t>ガツ</t>
    </rPh>
    <rPh sb="8" eb="9">
      <t>ニチ</t>
    </rPh>
    <rPh sb="9" eb="11">
      <t>ゲンザイ</t>
    </rPh>
    <phoneticPr fontId="1"/>
  </si>
  <si>
    <t>（注）連携協約、協議会、機関等の共同設置、一部事務組合、広域連合及び地方開発事業団の件数については、複数の事務を行っている場合は事務ごとに件数に計上しているため重複がある。</t>
    <rPh sb="1" eb="2">
      <t>チュウ</t>
    </rPh>
    <rPh sb="3" eb="5">
      <t>レンケイ</t>
    </rPh>
    <rPh sb="5" eb="7">
      <t>キョウヤク</t>
    </rPh>
    <rPh sb="8" eb="11">
      <t>キョウギカイ</t>
    </rPh>
    <rPh sb="12" eb="15">
      <t>キカントウ</t>
    </rPh>
    <rPh sb="16" eb="18">
      <t>キョウドウ</t>
    </rPh>
    <rPh sb="18" eb="20">
      <t>セッチ</t>
    </rPh>
    <rPh sb="21" eb="23">
      <t>イチブ</t>
    </rPh>
    <rPh sb="23" eb="25">
      <t>ジム</t>
    </rPh>
    <rPh sb="25" eb="27">
      <t>クミアイ</t>
    </rPh>
    <rPh sb="28" eb="30">
      <t>コウイキ</t>
    </rPh>
    <rPh sb="30" eb="32">
      <t>レンゴウ</t>
    </rPh>
    <rPh sb="32" eb="33">
      <t>オヨ</t>
    </rPh>
    <rPh sb="34" eb="36">
      <t>チホウ</t>
    </rPh>
    <rPh sb="36" eb="38">
      <t>カイハツ</t>
    </rPh>
    <rPh sb="38" eb="41">
      <t>ジギョウダン</t>
    </rPh>
    <rPh sb="42" eb="44">
      <t>ケンスウ</t>
    </rPh>
    <rPh sb="50" eb="52">
      <t>フクスウ</t>
    </rPh>
    <rPh sb="53" eb="55">
      <t>ジム</t>
    </rPh>
    <rPh sb="56" eb="57">
      <t>オコナ</t>
    </rPh>
    <rPh sb="61" eb="63">
      <t>バアイ</t>
    </rPh>
    <rPh sb="64" eb="66">
      <t>ジム</t>
    </rPh>
    <rPh sb="69" eb="71">
      <t>ケンスウ</t>
    </rPh>
    <rPh sb="72" eb="74">
      <t>ケイジョウ</t>
    </rPh>
    <rPh sb="80" eb="82">
      <t>チョウフク</t>
    </rPh>
    <phoneticPr fontId="1"/>
  </si>
  <si>
    <t>第１８表　広域連合一覧</t>
    <rPh sb="0" eb="1">
      <t>ダイ</t>
    </rPh>
    <rPh sb="3" eb="4">
      <t>ヒョウ</t>
    </rPh>
    <rPh sb="5" eb="7">
      <t>コウイキ</t>
    </rPh>
    <rPh sb="7" eb="9">
      <t>レンゴウ</t>
    </rPh>
    <rPh sb="9" eb="11">
      <t>イチラン</t>
    </rPh>
    <phoneticPr fontId="1"/>
  </si>
  <si>
    <t>情報基盤整備</t>
    <rPh sb="0" eb="2">
      <t>ジョウホウ</t>
    </rPh>
    <rPh sb="2" eb="4">
      <t>キバン</t>
    </rPh>
    <rPh sb="4" eb="6">
      <t>セイビ</t>
    </rPh>
    <phoneticPr fontId="1"/>
  </si>
  <si>
    <t xml:space="preserve"> </t>
    <phoneticPr fontId="1"/>
  </si>
  <si>
    <t>岩手県・盛岡市</t>
    <rPh sb="0" eb="3">
      <t>イワテケン</t>
    </rPh>
    <rPh sb="4" eb="7">
      <t>モリオカシ</t>
    </rPh>
    <phoneticPr fontId="29"/>
  </si>
  <si>
    <t>【鳥取県】鳥取市、米子市、倉吉市、境港市、岩美町、若桜町、智頭町、八頭町、三朝町、湯梨浜町、琴浦町、北栄町、日吉津村、大山町、南部町、伯耆町、日南町、日野町、江府町（４市１４町１村）</t>
    <rPh sb="1" eb="4">
      <t>トットリケン</t>
    </rPh>
    <rPh sb="5" eb="8">
      <t>トットリシ</t>
    </rPh>
    <rPh sb="9" eb="12">
      <t>ヨナゴシ</t>
    </rPh>
    <rPh sb="13" eb="16">
      <t>クラヨシシ</t>
    </rPh>
    <rPh sb="17" eb="20">
      <t>サカイミナトシ</t>
    </rPh>
    <rPh sb="21" eb="24">
      <t>イワミマチ</t>
    </rPh>
    <rPh sb="25" eb="26">
      <t>ワカ</t>
    </rPh>
    <rPh sb="26" eb="28">
      <t>サクラマチ</t>
    </rPh>
    <rPh sb="29" eb="30">
      <t>チ</t>
    </rPh>
    <rPh sb="30" eb="31">
      <t>アタマ</t>
    </rPh>
    <rPh sb="31" eb="32">
      <t>マチ</t>
    </rPh>
    <rPh sb="33" eb="34">
      <t>ハチ</t>
    </rPh>
    <rPh sb="34" eb="35">
      <t>アタマ</t>
    </rPh>
    <rPh sb="35" eb="36">
      <t>マチ</t>
    </rPh>
    <rPh sb="37" eb="38">
      <t>サン</t>
    </rPh>
    <rPh sb="38" eb="39">
      <t>アサ</t>
    </rPh>
    <rPh sb="39" eb="40">
      <t>マチ</t>
    </rPh>
    <rPh sb="41" eb="42">
      <t>ユ</t>
    </rPh>
    <rPh sb="42" eb="43">
      <t>ナシ</t>
    </rPh>
    <rPh sb="43" eb="44">
      <t>ハマ</t>
    </rPh>
    <rPh sb="44" eb="45">
      <t>マチ</t>
    </rPh>
    <rPh sb="46" eb="48">
      <t>コトウラ</t>
    </rPh>
    <rPh sb="48" eb="49">
      <t>マチ</t>
    </rPh>
    <rPh sb="50" eb="51">
      <t>キタ</t>
    </rPh>
    <rPh sb="51" eb="52">
      <t>サカ</t>
    </rPh>
    <rPh sb="52" eb="53">
      <t>マチ</t>
    </rPh>
    <rPh sb="54" eb="56">
      <t>ヒヨシ</t>
    </rPh>
    <rPh sb="56" eb="57">
      <t>ツ</t>
    </rPh>
    <rPh sb="57" eb="58">
      <t>ムラ</t>
    </rPh>
    <rPh sb="59" eb="61">
      <t>オオヤマ</t>
    </rPh>
    <rPh sb="61" eb="62">
      <t>マチ</t>
    </rPh>
    <rPh sb="63" eb="65">
      <t>ナンブ</t>
    </rPh>
    <rPh sb="65" eb="66">
      <t>マチ</t>
    </rPh>
    <rPh sb="71" eb="73">
      <t>ニチナン</t>
    </rPh>
    <rPh sb="73" eb="74">
      <t>マチ</t>
    </rPh>
    <rPh sb="75" eb="76">
      <t>ヒ</t>
    </rPh>
    <rPh sb="76" eb="77">
      <t>ノ</t>
    </rPh>
    <rPh sb="77" eb="78">
      <t>マチ</t>
    </rPh>
    <rPh sb="79" eb="80">
      <t>エ</t>
    </rPh>
    <rPh sb="80" eb="81">
      <t>フ</t>
    </rPh>
    <rPh sb="81" eb="82">
      <t>マチ</t>
    </rPh>
    <rPh sb="84" eb="85">
      <t>シ</t>
    </rPh>
    <rPh sb="87" eb="88">
      <t>マチ</t>
    </rPh>
    <rPh sb="89" eb="90">
      <t>ムラ</t>
    </rPh>
    <phoneticPr fontId="1"/>
  </si>
  <si>
    <t>高知県立図書館と高知市立市民図書館の合築により整備する図書館の共通業務に係る連携協約</t>
    <rPh sb="0" eb="2">
      <t>コウチ</t>
    </rPh>
    <rPh sb="2" eb="4">
      <t>ケンリツ</t>
    </rPh>
    <rPh sb="4" eb="7">
      <t>トショカン</t>
    </rPh>
    <rPh sb="8" eb="10">
      <t>コウチ</t>
    </rPh>
    <rPh sb="10" eb="12">
      <t>シリツ</t>
    </rPh>
    <rPh sb="12" eb="14">
      <t>シミン</t>
    </rPh>
    <rPh sb="14" eb="17">
      <t>トショカン</t>
    </rPh>
    <rPh sb="18" eb="19">
      <t>ゴウ</t>
    </rPh>
    <rPh sb="19" eb="20">
      <t>チク</t>
    </rPh>
    <rPh sb="23" eb="25">
      <t>セイビ</t>
    </rPh>
    <rPh sb="27" eb="30">
      <t>トショカン</t>
    </rPh>
    <rPh sb="31" eb="33">
      <t>キョウツウ</t>
    </rPh>
    <rPh sb="33" eb="35">
      <t>ギョウム</t>
    </rPh>
    <rPh sb="36" eb="37">
      <t>カカ</t>
    </rPh>
    <rPh sb="38" eb="40">
      <t>レンケイ</t>
    </rPh>
    <rPh sb="40" eb="42">
      <t>キョウヤク</t>
    </rPh>
    <phoneticPr fontId="1"/>
  </si>
  <si>
    <t>南アルプス市・峡南広域行政組合</t>
    <rPh sb="0" eb="1">
      <t>ミナミ</t>
    </rPh>
    <rPh sb="5" eb="6">
      <t>シ</t>
    </rPh>
    <rPh sb="7" eb="8">
      <t>キョウ</t>
    </rPh>
    <rPh sb="8" eb="9">
      <t>ミナミ</t>
    </rPh>
    <rPh sb="9" eb="11">
      <t>コウイキ</t>
    </rPh>
    <rPh sb="11" eb="13">
      <t>ギョウセイ</t>
    </rPh>
    <rPh sb="13" eb="15">
      <t>クミアイ</t>
    </rPh>
    <phoneticPr fontId="29"/>
  </si>
  <si>
    <t>令和元年5月21日</t>
    <rPh sb="0" eb="2">
      <t>レイワ</t>
    </rPh>
    <rPh sb="2" eb="4">
      <t>ガンネン</t>
    </rPh>
    <rPh sb="5" eb="6">
      <t>ガツ</t>
    </rPh>
    <rPh sb="8" eb="9">
      <t>ニチ</t>
    </rPh>
    <phoneticPr fontId="29"/>
  </si>
  <si>
    <t>児童福祉</t>
    <rPh sb="0" eb="2">
      <t>ジドウ</t>
    </rPh>
    <rPh sb="2" eb="4">
      <t>フクシ</t>
    </rPh>
    <phoneticPr fontId="1"/>
  </si>
  <si>
    <t>野球場の整備及び管理</t>
    <rPh sb="0" eb="3">
      <t>ヤキュウジョウ</t>
    </rPh>
    <rPh sb="4" eb="6">
      <t>セイビ</t>
    </rPh>
    <rPh sb="6" eb="7">
      <t>オヨ</t>
    </rPh>
    <rPh sb="8" eb="10">
      <t>カンリ</t>
    </rPh>
    <phoneticPr fontId="1"/>
  </si>
  <si>
    <t>はしご自動車共同運用</t>
    <rPh sb="3" eb="6">
      <t>ジドウシャ</t>
    </rPh>
    <rPh sb="6" eb="10">
      <t>キョウドウウンヨウ</t>
    </rPh>
    <phoneticPr fontId="1"/>
  </si>
  <si>
    <t>鈴鹿市・亀山市</t>
    <rPh sb="0" eb="3">
      <t>スズカシ</t>
    </rPh>
    <rPh sb="4" eb="7">
      <t>カメヤマシ</t>
    </rPh>
    <phoneticPr fontId="29"/>
  </si>
  <si>
    <t>茨木市・摂津市</t>
    <rPh sb="0" eb="3">
      <t>イバラキシ</t>
    </rPh>
    <rPh sb="4" eb="7">
      <t>セッツシ</t>
    </rPh>
    <phoneticPr fontId="29"/>
  </si>
  <si>
    <t>はしご車共同運用</t>
    <rPh sb="3" eb="4">
      <t>クルマ</t>
    </rPh>
    <rPh sb="4" eb="6">
      <t>キョウドウ</t>
    </rPh>
    <rPh sb="6" eb="8">
      <t>ウンヨウ</t>
    </rPh>
    <phoneticPr fontId="1"/>
  </si>
  <si>
    <t>奈良市・相楽中部消防組合</t>
    <rPh sb="0" eb="3">
      <t>ナラシ</t>
    </rPh>
    <rPh sb="4" eb="6">
      <t>サガラ</t>
    </rPh>
    <rPh sb="6" eb="8">
      <t>チュウブ</t>
    </rPh>
    <rPh sb="8" eb="10">
      <t>ショウボウ</t>
    </rPh>
    <rPh sb="10" eb="12">
      <t>クミアイ</t>
    </rPh>
    <phoneticPr fontId="29"/>
  </si>
  <si>
    <t>福岡県春日市ほか４市８組合（構成団体に佐賀県基山町を含む組合あり）</t>
    <rPh sb="0" eb="3">
      <t>フクオカケン</t>
    </rPh>
    <rPh sb="3" eb="6">
      <t>カスガシ</t>
    </rPh>
    <rPh sb="9" eb="10">
      <t>シ</t>
    </rPh>
    <rPh sb="11" eb="13">
      <t>クミアイ</t>
    </rPh>
    <rPh sb="14" eb="16">
      <t>コウセイ</t>
    </rPh>
    <rPh sb="16" eb="18">
      <t>ダンタイ</t>
    </rPh>
    <rPh sb="19" eb="22">
      <t>サガケン</t>
    </rPh>
    <rPh sb="22" eb="24">
      <t>モトヤマ</t>
    </rPh>
    <rPh sb="24" eb="25">
      <t>マチ</t>
    </rPh>
    <rPh sb="26" eb="27">
      <t>フク</t>
    </rPh>
    <rPh sb="28" eb="30">
      <t>クミアイ</t>
    </rPh>
    <phoneticPr fontId="1"/>
  </si>
  <si>
    <t>北海道、岩手県、宮城県、秋田県、東京都、新潟県、岐阜県、愛知県、三重県、兵庫県、岡山県、広島県、徳島県、愛媛県、福岡県、大分県、宮崎県（１７都道県）</t>
    <rPh sb="0" eb="3">
      <t>ホッカイドウ</t>
    </rPh>
    <rPh sb="4" eb="6">
      <t>イワテ</t>
    </rPh>
    <rPh sb="6" eb="7">
      <t>ケン</t>
    </rPh>
    <rPh sb="8" eb="11">
      <t>ミヤギケン</t>
    </rPh>
    <rPh sb="12" eb="15">
      <t>アキタケン</t>
    </rPh>
    <rPh sb="16" eb="19">
      <t>トウキョウト</t>
    </rPh>
    <rPh sb="20" eb="23">
      <t>ニイガタケン</t>
    </rPh>
    <rPh sb="24" eb="27">
      <t>ギフケン</t>
    </rPh>
    <rPh sb="28" eb="31">
      <t>アイチケン</t>
    </rPh>
    <rPh sb="32" eb="35">
      <t>ミエケン</t>
    </rPh>
    <rPh sb="36" eb="39">
      <t>ヒョウゴケン</t>
    </rPh>
    <rPh sb="40" eb="43">
      <t>オカヤマケン</t>
    </rPh>
    <rPh sb="44" eb="47">
      <t>ヒロシマケン</t>
    </rPh>
    <rPh sb="48" eb="51">
      <t>トクシマケン</t>
    </rPh>
    <rPh sb="52" eb="55">
      <t>エヒメケン</t>
    </rPh>
    <rPh sb="56" eb="59">
      <t>フクオカケン</t>
    </rPh>
    <rPh sb="60" eb="63">
      <t>オオイタケン</t>
    </rPh>
    <rPh sb="64" eb="67">
      <t>ミヤザキケン</t>
    </rPh>
    <rPh sb="70" eb="73">
      <t>トドウケン</t>
    </rPh>
    <phoneticPr fontId="1"/>
  </si>
  <si>
    <t>北海道、宮城県、山形県、福島県、千葉県、東京都、長野県、静岡県、兵庫県、島根県、山口県、徳島県、愛媛県（１３都道県）</t>
    <rPh sb="0" eb="3">
      <t>ホッカイドウ</t>
    </rPh>
    <rPh sb="8" eb="11">
      <t>ヤマガタケン</t>
    </rPh>
    <rPh sb="12" eb="15">
      <t>フクシマケン</t>
    </rPh>
    <rPh sb="16" eb="19">
      <t>チバケン</t>
    </rPh>
    <rPh sb="20" eb="23">
      <t>トウキョウト</t>
    </rPh>
    <rPh sb="24" eb="27">
      <t>ナガノケン</t>
    </rPh>
    <rPh sb="28" eb="31">
      <t>シズオカケン</t>
    </rPh>
    <rPh sb="32" eb="35">
      <t>ヒョウゴケン</t>
    </rPh>
    <rPh sb="36" eb="39">
      <t>シマネケン</t>
    </rPh>
    <rPh sb="40" eb="43">
      <t>ヤマグチケン</t>
    </rPh>
    <rPh sb="44" eb="47">
      <t>トクシマケン</t>
    </rPh>
    <rPh sb="48" eb="51">
      <t>エヒメケン</t>
    </rPh>
    <rPh sb="54" eb="57">
      <t>トドウケン</t>
    </rPh>
    <phoneticPr fontId="1"/>
  </si>
  <si>
    <t>北海道、岩手県、宮城県、福島県、栃木県、群馬県、神奈川県、長野県、静岡県、滋賀県、大阪府、兵庫県、福岡県、長崎県、大分県、沖縄県（１６道府県）</t>
    <rPh sb="0" eb="3">
      <t>ホッカイドウ</t>
    </rPh>
    <rPh sb="4" eb="7">
      <t>イワテケン</t>
    </rPh>
    <rPh sb="8" eb="11">
      <t>ミヤギケン</t>
    </rPh>
    <rPh sb="12" eb="15">
      <t>フクシマケン</t>
    </rPh>
    <rPh sb="16" eb="19">
      <t>トチギケン</t>
    </rPh>
    <rPh sb="20" eb="23">
      <t>グンマケン</t>
    </rPh>
    <rPh sb="24" eb="28">
      <t>カナガワケン</t>
    </rPh>
    <rPh sb="29" eb="32">
      <t>ナガノケン</t>
    </rPh>
    <rPh sb="33" eb="36">
      <t>シズオカケン</t>
    </rPh>
    <rPh sb="37" eb="40">
      <t>シガケン</t>
    </rPh>
    <rPh sb="41" eb="44">
      <t>オオサカフ</t>
    </rPh>
    <rPh sb="45" eb="48">
      <t>ヒョウゴケン</t>
    </rPh>
    <rPh sb="49" eb="52">
      <t>フクオカケン</t>
    </rPh>
    <rPh sb="53" eb="56">
      <t>ナガサキケン</t>
    </rPh>
    <rPh sb="57" eb="60">
      <t>オオイタケン</t>
    </rPh>
    <rPh sb="61" eb="64">
      <t>オキナワケン</t>
    </rPh>
    <rPh sb="67" eb="70">
      <t>ドウフケン</t>
    </rPh>
    <phoneticPr fontId="1"/>
  </si>
  <si>
    <t>治水に関する計画の策定</t>
    <rPh sb="3" eb="4">
      <t>カン</t>
    </rPh>
    <rPh sb="9" eb="11">
      <t>サクテイ</t>
    </rPh>
    <phoneticPr fontId="1"/>
  </si>
  <si>
    <t>公共施設の管理・運営に関する事務</t>
    <phoneticPr fontId="29"/>
  </si>
  <si>
    <t>成長及び発展に関する基本的な方針の策定及び進捗管理に関する事務</t>
    <phoneticPr fontId="29"/>
  </si>
  <si>
    <t>北海道、広島県、熊本県（３道県）</t>
    <rPh sb="0" eb="3">
      <t>ホッカイドウ</t>
    </rPh>
    <rPh sb="4" eb="6">
      <t>ヒロシマ</t>
    </rPh>
    <rPh sb="6" eb="7">
      <t>ケン</t>
    </rPh>
    <rPh sb="8" eb="11">
      <t>クマモトケン</t>
    </rPh>
    <rPh sb="13" eb="14">
      <t>ドウ</t>
    </rPh>
    <rPh sb="14" eb="15">
      <t>ケン</t>
    </rPh>
    <phoneticPr fontId="1"/>
  </si>
  <si>
    <t>行政不服審査法上の附属機関に関する事務</t>
    <rPh sb="9" eb="11">
      <t>フゾク</t>
    </rPh>
    <phoneticPr fontId="1"/>
  </si>
  <si>
    <t>置賜広域病院企業団</t>
    <rPh sb="0" eb="2">
      <t>オイタマ</t>
    </rPh>
    <rPh sb="2" eb="4">
      <t>コウイキ</t>
    </rPh>
    <rPh sb="4" eb="6">
      <t>ビョウイン</t>
    </rPh>
    <rPh sb="6" eb="9">
      <t>キギョウダン</t>
    </rPh>
    <phoneticPr fontId="1"/>
  </si>
  <si>
    <t>新潟市外19市、聖籠町外5町、弥彦村外3村、上越地域消防事務組合外18組合、新潟県後期高齢者医療広域連合</t>
    <rPh sb="0" eb="2">
      <t>ニイガタ</t>
    </rPh>
    <rPh sb="18" eb="19">
      <t>ホカ</t>
    </rPh>
    <rPh sb="20" eb="21">
      <t>ムラ</t>
    </rPh>
    <rPh sb="35" eb="37">
      <t>クミアイ</t>
    </rPh>
    <phoneticPr fontId="1"/>
  </si>
  <si>
    <t>一部事務組合数
（全1,409団体）</t>
    <phoneticPr fontId="1"/>
  </si>
  <si>
    <t>-</t>
    <phoneticPr fontId="1"/>
  </si>
  <si>
    <t>２０組合</t>
    <rPh sb="2" eb="4">
      <t>クミアイ</t>
    </rPh>
    <phoneticPr fontId="1"/>
  </si>
  <si>
    <t>後期高齢者の医療制度に係る事務
（１）被保険者の資格の管理に関する事務
（２）後期高齢者医療給付に関する事務
（３）保険料の賦課に関する事務
（４）保健事業に関する事務
（５）前各号に掲げるもののほか，後期高齢者医療制度の施行に関する事務</t>
    <phoneticPr fontId="1"/>
  </si>
  <si>
    <t>（１）介護認定審査会の設置及び運営に関すること。
（２）介護保険に係る次の事務に関すること
ア　被保険者の資格管理に関すること
イ　要介護認定及び要支援認定に関すること
ウ　保険給付に関すること
エ　介護保険事業計画の作成に関すること
オ　介護保険料の賦課及び徴収に関すること
カ　保健福祉事業に関すること
（３）介護保険法に基づく介護保険事業者(介護保険施設を除く)等に対
      する権限のうち，佐賀県事務処理の特例に関する条例第2条の規
      定により広域連合が処理することとされる事務に関すること
（４）介護保険制度の施行に関すること
（５）障がい支援区分認定審査会(障害者の日常生活及び社会生活を
      総合的に支援するための法律第15条に規定する市町村審査会
      をいう。)の設置及び運営に関すること
（６）消防事務(消防団に関する事務並びに消防水利施設の設置及び
　　 維持管理に関する事務を除く。)に関すること
（７）広域的な各種施設の建設等に係る調査研究に関すること
（８）前号に掲げるもののほか，広域行政の推進に係る調査研究に関すること</t>
    <phoneticPr fontId="1"/>
  </si>
  <si>
    <t>ごみ処理、リサイクル施設、都市公園管理、計算事務</t>
    <rPh sb="2" eb="4">
      <t>ショリ</t>
    </rPh>
    <rPh sb="10" eb="12">
      <t>シセツ</t>
    </rPh>
    <rPh sb="13" eb="15">
      <t>トシ</t>
    </rPh>
    <rPh sb="15" eb="17">
      <t>コウエン</t>
    </rPh>
    <rPh sb="17" eb="19">
      <t>カンリ</t>
    </rPh>
    <rPh sb="20" eb="22">
      <t>ケイサン</t>
    </rPh>
    <rPh sb="22" eb="24">
      <t>ジム</t>
    </rPh>
    <phoneticPr fontId="1"/>
  </si>
  <si>
    <t>児童福祉、介護保険、障害者福祉、ごみ処理、リサイクル施設、社会教育</t>
    <rPh sb="0" eb="2">
      <t>ジドウ</t>
    </rPh>
    <rPh sb="2" eb="4">
      <t>フクシ</t>
    </rPh>
    <rPh sb="5" eb="7">
      <t>カイゴ</t>
    </rPh>
    <rPh sb="7" eb="9">
      <t>ホケン</t>
    </rPh>
    <rPh sb="10" eb="13">
      <t>ショウガイシャ</t>
    </rPh>
    <rPh sb="13" eb="15">
      <t>フクシ</t>
    </rPh>
    <rPh sb="18" eb="20">
      <t>ショリ</t>
    </rPh>
    <rPh sb="26" eb="28">
      <t>シセツ</t>
    </rPh>
    <rPh sb="29" eb="31">
      <t>シャカイ</t>
    </rPh>
    <rPh sb="31" eb="33">
      <t>キョウイク</t>
    </rPh>
    <phoneticPr fontId="1"/>
  </si>
  <si>
    <t>結核予防、母子福祉、児童福祉、介護保険、障害者福祉、リサイクル施設、し尿処理、火葬場、社会教育、消防・救急</t>
    <rPh sb="0" eb="2">
      <t>ケッカク</t>
    </rPh>
    <rPh sb="2" eb="4">
      <t>ヨボウ</t>
    </rPh>
    <rPh sb="5" eb="7">
      <t>ボシ</t>
    </rPh>
    <rPh sb="7" eb="9">
      <t>フクシ</t>
    </rPh>
    <rPh sb="10" eb="12">
      <t>ジドウ</t>
    </rPh>
    <rPh sb="12" eb="14">
      <t>フクシ</t>
    </rPh>
    <rPh sb="20" eb="22">
      <t>ショウガイ</t>
    </rPh>
    <rPh sb="22" eb="23">
      <t>シャ</t>
    </rPh>
    <rPh sb="23" eb="25">
      <t>フクシ</t>
    </rPh>
    <rPh sb="31" eb="33">
      <t>シセツ</t>
    </rPh>
    <rPh sb="43" eb="45">
      <t>シャカイ</t>
    </rPh>
    <rPh sb="45" eb="47">
      <t>キョウイク</t>
    </rPh>
    <rPh sb="48" eb="50">
      <t>ショウボウ</t>
    </rPh>
    <rPh sb="51" eb="53">
      <t>キュウキュウ</t>
    </rPh>
    <phoneticPr fontId="1"/>
  </si>
  <si>
    <t>因幡・但馬麒麟のまち連携中枢都市圏</t>
    <rPh sb="0" eb="2">
      <t>イナバ</t>
    </rPh>
    <rPh sb="3" eb="5">
      <t>タジマ</t>
    </rPh>
    <rPh sb="5" eb="7">
      <t>キリン</t>
    </rPh>
    <rPh sb="10" eb="12">
      <t>レンケイ</t>
    </rPh>
    <rPh sb="12" eb="14">
      <t>チュウスウ</t>
    </rPh>
    <rPh sb="14" eb="17">
      <t>トシケン</t>
    </rPh>
    <phoneticPr fontId="1"/>
  </si>
  <si>
    <t>＜鳥取県＞【鳥取市】岩美町、若桜町、智頭町、八頭町（４町）</t>
    <rPh sb="1" eb="3">
      <t>トットリ</t>
    </rPh>
    <rPh sb="6" eb="8">
      <t>トットリ</t>
    </rPh>
    <rPh sb="10" eb="13">
      <t>イワミチョウ</t>
    </rPh>
    <rPh sb="14" eb="15">
      <t>ワカ</t>
    </rPh>
    <rPh sb="15" eb="17">
      <t>サクラチョウ</t>
    </rPh>
    <rPh sb="18" eb="21">
      <t>チヅチョウ</t>
    </rPh>
    <rPh sb="22" eb="23">
      <t>ハチ</t>
    </rPh>
    <rPh sb="23" eb="24">
      <t>アタマ</t>
    </rPh>
    <rPh sb="24" eb="25">
      <t>マチ</t>
    </rPh>
    <rPh sb="27" eb="28">
      <t>マチ</t>
    </rPh>
    <phoneticPr fontId="1"/>
  </si>
  <si>
    <r>
      <t>とやま呉西圏域</t>
    </r>
    <r>
      <rPr>
        <sz val="6"/>
        <rFont val="ＭＳ ゴシック"/>
        <family val="3"/>
        <charset val="128"/>
      </rPr>
      <t>（複眼型）</t>
    </r>
    <rPh sb="3" eb="4">
      <t>クレ</t>
    </rPh>
    <rPh sb="4" eb="5">
      <t>ニシ</t>
    </rPh>
    <rPh sb="5" eb="7">
      <t>ケンイキ</t>
    </rPh>
    <rPh sb="8" eb="10">
      <t>フクガン</t>
    </rPh>
    <rPh sb="10" eb="11">
      <t>ガタ</t>
    </rPh>
    <phoneticPr fontId="1"/>
  </si>
  <si>
    <t>＜広島県＞【広島市】呉市、竹原市、三原市、大竹市、東広島市、廿日市市、安芸高田市、江田島市、三次市、府中町、海田町、熊野町、坂町、安芸太田町、北広島町、大崎上島町、世羅町（９市８町）</t>
  </si>
  <si>
    <t>平成28年3月30日
（三次市は令和3年3月30日）</t>
  </si>
  <si>
    <t>備後圏域</t>
  </si>
  <si>
    <t>＜広島県＞【福山市】三原市、尾道市、府中市、世羅町、神石高原町（３市２町）</t>
    <rPh sb="1" eb="4">
      <t>ヒロシマケン</t>
    </rPh>
    <rPh sb="6" eb="9">
      <t>フクヤマシ</t>
    </rPh>
    <rPh sb="33" eb="34">
      <t>シ</t>
    </rPh>
    <rPh sb="35" eb="36">
      <t>マチ</t>
    </rPh>
    <phoneticPr fontId="1"/>
  </si>
  <si>
    <r>
      <t>山口県央連携都市圏域</t>
    </r>
    <r>
      <rPr>
        <sz val="6"/>
        <color indexed="8"/>
        <rFont val="ＭＳ ゴシック"/>
        <family val="3"/>
        <charset val="128"/>
      </rPr>
      <t>（複眼型）</t>
    </r>
    <rPh sb="0" eb="2">
      <t>ヤマグチ</t>
    </rPh>
    <rPh sb="2" eb="3">
      <t>ケン</t>
    </rPh>
    <rPh sb="3" eb="4">
      <t>オウ</t>
    </rPh>
    <rPh sb="4" eb="6">
      <t>レンケイ</t>
    </rPh>
    <rPh sb="6" eb="8">
      <t>トシ</t>
    </rPh>
    <rPh sb="8" eb="10">
      <t>ケンイキ</t>
    </rPh>
    <rPh sb="11" eb="13">
      <t>フクガン</t>
    </rPh>
    <rPh sb="13" eb="14">
      <t>ガタ</t>
    </rPh>
    <phoneticPr fontId="1"/>
  </si>
  <si>
    <t>＜山口県＞【山口市・宇部市】萩市、防府市、美祢市、山陽小野田市（４市）</t>
    <rPh sb="1" eb="3">
      <t>ヤマグチ</t>
    </rPh>
    <rPh sb="6" eb="8">
      <t>ヤマグチ</t>
    </rPh>
    <rPh sb="10" eb="13">
      <t>ウベシ</t>
    </rPh>
    <rPh sb="14" eb="16">
      <t>ハギシ</t>
    </rPh>
    <rPh sb="17" eb="20">
      <t>ホウフシ</t>
    </rPh>
    <rPh sb="21" eb="24">
      <t>ミネシ</t>
    </rPh>
    <rPh sb="25" eb="27">
      <t>サンヨウ</t>
    </rPh>
    <rPh sb="27" eb="30">
      <t>オノダ</t>
    </rPh>
    <rPh sb="30" eb="31">
      <t>シ</t>
    </rPh>
    <phoneticPr fontId="1"/>
  </si>
  <si>
    <t xml:space="preserve">＜長崎県＞【佐世保市】平戸市、松浦市、西海市、東彼杵町、川棚町、波佐見町、小値賀町、新上五島町、佐々町（３市６町）
</t>
    <rPh sb="1" eb="4">
      <t>ナガサキケン</t>
    </rPh>
    <rPh sb="6" eb="10">
      <t>サセボシ</t>
    </rPh>
    <rPh sb="53" eb="54">
      <t>シ</t>
    </rPh>
    <rPh sb="55" eb="56">
      <t>マチ</t>
    </rPh>
    <phoneticPr fontId="29"/>
  </si>
  <si>
    <t>平成31年1月12日
（佐々町は令和2年3月3日）</t>
    <rPh sb="0" eb="2">
      <t>ヘイセイ</t>
    </rPh>
    <rPh sb="4" eb="5">
      <t>ネン</t>
    </rPh>
    <rPh sb="6" eb="7">
      <t>ガツ</t>
    </rPh>
    <rPh sb="9" eb="10">
      <t>ニチ</t>
    </rPh>
    <rPh sb="12" eb="15">
      <t>ササマチ</t>
    </rPh>
    <rPh sb="16" eb="18">
      <t>レイワ</t>
    </rPh>
    <rPh sb="19" eb="20">
      <t>ネン</t>
    </rPh>
    <rPh sb="21" eb="22">
      <t>ガツ</t>
    </rPh>
    <rPh sb="23" eb="24">
      <t>ニチ</t>
    </rPh>
    <phoneticPr fontId="29"/>
  </si>
  <si>
    <t>② 数都道府県にわたるもの　</t>
  </si>
  <si>
    <t>因幡・但馬麒麟のまち連携中枢都市圏</t>
  </si>
  <si>
    <t>＜鳥取県＞【鳥取市】
＜兵庫県＞新温泉町、香美町（２町）</t>
  </si>
  <si>
    <t>平成30年４月１日
（香美町は令和2年3月27日）</t>
  </si>
  <si>
    <t>広島広域都市圏</t>
  </si>
  <si>
    <t>＜広島県＞【広島市】
＜山口県＞岩国市、柳井市、周防大島町、和木町、上関町、田布施町、平生町（２市５町）</t>
  </si>
  <si>
    <t xml:space="preserve">平成28年3月30日
</t>
  </si>
  <si>
    <t>＜広島県＞【福山市】
＜岡山県＞笠岡市、井原市（２市）</t>
  </si>
  <si>
    <t>山口県央連携都市圏域（複眼型）</t>
  </si>
  <si>
    <t>＜山口県＞【山口市・宇部市】
＜島根県＞津和野町（１町）</t>
  </si>
  <si>
    <t>西九州させぼ広域都市圏</t>
  </si>
  <si>
    <t>＜長崎県＞【佐世保市】
＜佐賀県＞伊万里市、有田町（１市１町）</t>
  </si>
  <si>
    <t>平成31年1月12日
（佐々町は令和2年3月3日）</t>
  </si>
  <si>
    <t>　　①「４３」と「８３」（議会の同意要） 　　 ８３広域連合　</t>
    <rPh sb="13" eb="15">
      <t>ギカイ</t>
    </rPh>
    <rPh sb="16" eb="18">
      <t>ドウイ</t>
    </rPh>
    <rPh sb="18" eb="19">
      <t>ヨウ</t>
    </rPh>
    <rPh sb="26" eb="28">
      <t>コウイキ</t>
    </rPh>
    <rPh sb="28" eb="30">
      <t>レンゴウ</t>
    </rPh>
    <phoneticPr fontId="1"/>
  </si>
  <si>
    <t>ふくおか県央環境広域施設組合</t>
  </si>
  <si>
    <t>〇</t>
  </si>
  <si>
    <t>ごみ処理、リサイクル施設、し尿処理、火葬場</t>
  </si>
  <si>
    <r>
      <t>　　　　　　　　　　　　　</t>
    </r>
    <r>
      <rPr>
        <sz val="12"/>
        <rFont val="ＭＳ ゴシック"/>
        <family val="3"/>
        <charset val="128"/>
      </rPr>
      <t>共同処理の方法</t>
    </r>
    <r>
      <rPr>
        <sz val="13"/>
        <rFont val="ＭＳ ゴシック"/>
        <family val="3"/>
        <charset val="128"/>
      </rPr>
      <t xml:space="preserve">
事務の種類</t>
    </r>
    <rPh sb="13" eb="15">
      <t>キョウドウ</t>
    </rPh>
    <rPh sb="15" eb="17">
      <t>ショリ</t>
    </rPh>
    <rPh sb="18" eb="20">
      <t>ホウホウ</t>
    </rPh>
    <rPh sb="21" eb="23">
      <t>ジム</t>
    </rPh>
    <rPh sb="24" eb="26">
      <t>シュルイ</t>
    </rPh>
    <phoneticPr fontId="1"/>
  </si>
  <si>
    <t>北海道、青森県、岩手県、福島県、栃木県、新潟県、山梨県、長野県、岐阜県、静岡県、愛知県、大阪府、兵庫県、奈良県、和歌山県、鳥取県、岡山県、山口県、徳島県、香川県、高知県、熊本県（２２道府県）</t>
    <rPh sb="0" eb="3">
      <t>ホッカイドウ</t>
    </rPh>
    <rPh sb="4" eb="7">
      <t>アオモリケン</t>
    </rPh>
    <rPh sb="8" eb="11">
      <t>イワテケン</t>
    </rPh>
    <rPh sb="12" eb="15">
      <t>フクシマケン</t>
    </rPh>
    <rPh sb="16" eb="19">
      <t>トチギケン</t>
    </rPh>
    <rPh sb="20" eb="23">
      <t>ニイガタケン</t>
    </rPh>
    <rPh sb="24" eb="27">
      <t>ヤマナシケン</t>
    </rPh>
    <rPh sb="28" eb="31">
      <t>ナガノケン</t>
    </rPh>
    <rPh sb="32" eb="35">
      <t>ギフケン</t>
    </rPh>
    <rPh sb="36" eb="39">
      <t>シズオカケン</t>
    </rPh>
    <rPh sb="40" eb="43">
      <t>アイチケン</t>
    </rPh>
    <rPh sb="44" eb="47">
      <t>オオサカフ</t>
    </rPh>
    <rPh sb="48" eb="51">
      <t>ヒョウゴケン</t>
    </rPh>
    <rPh sb="52" eb="55">
      <t>ナラケン</t>
    </rPh>
    <rPh sb="56" eb="60">
      <t>ワカヤマケン</t>
    </rPh>
    <rPh sb="61" eb="64">
      <t>トットリケン</t>
    </rPh>
    <rPh sb="65" eb="68">
      <t>オカヤマケン</t>
    </rPh>
    <rPh sb="69" eb="72">
      <t>ヤマグチケン</t>
    </rPh>
    <rPh sb="73" eb="76">
      <t>トクシマケン</t>
    </rPh>
    <rPh sb="77" eb="80">
      <t>カガワケン</t>
    </rPh>
    <rPh sb="81" eb="84">
      <t>コウチケン</t>
    </rPh>
    <rPh sb="85" eb="88">
      <t>クマモトケン</t>
    </rPh>
    <rPh sb="91" eb="94">
      <t>ドウフケン</t>
    </rPh>
    <phoneticPr fontId="1"/>
  </si>
  <si>
    <t>宮城県、秋田県、神奈川県、和歌山県、広島県、高知県、佐賀県（７県）</t>
    <phoneticPr fontId="29"/>
  </si>
  <si>
    <t>滋賀県、京都府、大阪府、兵庫県、奈良県、和歌山県、鳥取県、徳島県、京都市、大阪市、堺市、神戸市</t>
    <rPh sb="0" eb="3">
      <t>シガケン</t>
    </rPh>
    <rPh sb="4" eb="7">
      <t>キョウトフ</t>
    </rPh>
    <rPh sb="8" eb="11">
      <t>オオサカフ</t>
    </rPh>
    <rPh sb="12" eb="15">
      <t>ヒョウゴケン</t>
    </rPh>
    <rPh sb="16" eb="19">
      <t>ナラケン</t>
    </rPh>
    <rPh sb="20" eb="24">
      <t>ワカヤマケン</t>
    </rPh>
    <rPh sb="25" eb="28">
      <t>トットリケン</t>
    </rPh>
    <rPh sb="29" eb="32">
      <t>トクシマケン</t>
    </rPh>
    <rPh sb="33" eb="36">
      <t>キョウトシ</t>
    </rPh>
    <rPh sb="37" eb="40">
      <t>オオサカシ</t>
    </rPh>
    <rPh sb="41" eb="43">
      <t>サカイシ</t>
    </rPh>
    <rPh sb="44" eb="47">
      <t>コウベシ</t>
    </rPh>
    <phoneticPr fontId="1"/>
  </si>
  <si>
    <r>
      <t>・木曽地域の広域行政の推進に関する事務
・広域的な課題の調査研究
・景観基本構想の推進
・公共サインの設置及び管理
・情報公開及び個人情報保護審査会の設置、運営
・行政不服審査会の設置及び運営
・老人ホーム措置入所判定委員会の設置及び運営
・養護老人ホームの設置及び管理運営</t>
    </r>
    <r>
      <rPr>
        <strike/>
        <sz val="10"/>
        <rFont val="ＭＳ ゴシック"/>
        <family val="3"/>
        <charset val="128"/>
      </rPr>
      <t xml:space="preserve">
</t>
    </r>
    <r>
      <rPr>
        <sz val="10"/>
        <rFont val="ＭＳ ゴシック"/>
        <family val="3"/>
        <charset val="128"/>
      </rPr>
      <t>・介護保険法及び介護保険法施行法に規定する介護保険に関する事務
・障害者の日常生活及び社会生活を総合的に支援するための法律に
　規定する市町村審査会の設置及び運営
・休日及び夜間の一次救急医療
・葬斎センターの設置及び管理運営
・ごみ処理施設の設置及び管理運営
・循環型地域づくりの推進
・し尿処理施設の設置及び管理運営
・公共下水道汚泥集約処理施設の設置及び管理運営（下水道事業）
・広域的な観光振興
・広域的な幹線道路網の整備の促進及び連絡調整
・広域的な移住定住促進に関する事務
・消防に関する事務
・奨学資金の貸付
・木曽文化公園の設置及び管理運営
・埋蔵文化財の委託調査
・地域高度情報化施設の設置及び管理に関する事務
・木曽川上下流交流の推進拡大及び森林整備協定の推進
・森林経営管理制度に関する事務
・スポーツ振興基金に関する事務
・関係町村が行う公共土木事業に係る事務のうち、当該町村の長との協議により
　広域連合が処理することとなった事務
・知事の権限に属する事務の処理の特例に関する条例により広域連合が処理すること
　とされた次に掲げる事務
ア　火薬類の譲渡又は消費等の許可等に関する事務
イ　液化石油ガス設備工事の届け出の受理に関する事務</t>
    </r>
    <rPh sb="1" eb="3">
      <t>キソ</t>
    </rPh>
    <rPh sb="3" eb="5">
      <t>チイキ</t>
    </rPh>
    <rPh sb="6" eb="8">
      <t>コウイキ</t>
    </rPh>
    <rPh sb="8" eb="10">
      <t>ギョウセイ</t>
    </rPh>
    <rPh sb="11" eb="13">
      <t>スイシン</t>
    </rPh>
    <rPh sb="14" eb="15">
      <t>カン</t>
    </rPh>
    <rPh sb="17" eb="19">
      <t>ジム</t>
    </rPh>
    <rPh sb="59" eb="61">
      <t>ジョウホウ</t>
    </rPh>
    <rPh sb="61" eb="63">
      <t>コウカイ</t>
    </rPh>
    <rPh sb="63" eb="64">
      <t>オヨ</t>
    </rPh>
    <rPh sb="65" eb="67">
      <t>コジン</t>
    </rPh>
    <rPh sb="67" eb="69">
      <t>ジョウホウ</t>
    </rPh>
    <rPh sb="69" eb="71">
      <t>ホゴ</t>
    </rPh>
    <rPh sb="71" eb="74">
      <t>シンサカイ</t>
    </rPh>
    <rPh sb="75" eb="77">
      <t>セッチ</t>
    </rPh>
    <rPh sb="78" eb="80">
      <t>ウンエイ</t>
    </rPh>
    <rPh sb="82" eb="84">
      <t>ギョウセイ</t>
    </rPh>
    <rPh sb="84" eb="86">
      <t>フフク</t>
    </rPh>
    <rPh sb="86" eb="89">
      <t>シンサカイ</t>
    </rPh>
    <rPh sb="90" eb="92">
      <t>セッチ</t>
    </rPh>
    <rPh sb="92" eb="93">
      <t>オヨ</t>
    </rPh>
    <rPh sb="94" eb="96">
      <t>ウンエイ</t>
    </rPh>
    <rPh sb="98" eb="100">
      <t>ロウジン</t>
    </rPh>
    <rPh sb="103" eb="105">
      <t>ソチ</t>
    </rPh>
    <rPh sb="105" eb="107">
      <t>ニュウショ</t>
    </rPh>
    <rPh sb="107" eb="109">
      <t>ハンテイ</t>
    </rPh>
    <rPh sb="109" eb="112">
      <t>イインカイ</t>
    </rPh>
    <rPh sb="113" eb="115">
      <t>セッチ</t>
    </rPh>
    <rPh sb="115" eb="116">
      <t>オヨ</t>
    </rPh>
    <rPh sb="117" eb="119">
      <t>ウンエイ</t>
    </rPh>
    <rPh sb="139" eb="141">
      <t>カイゴ</t>
    </rPh>
    <rPh sb="141" eb="143">
      <t>ホケン</t>
    </rPh>
    <rPh sb="143" eb="144">
      <t>ホウ</t>
    </rPh>
    <rPh sb="144" eb="145">
      <t>オヨ</t>
    </rPh>
    <rPh sb="146" eb="148">
      <t>カイゴ</t>
    </rPh>
    <rPh sb="148" eb="150">
      <t>ホケン</t>
    </rPh>
    <rPh sb="150" eb="151">
      <t>ホウ</t>
    </rPh>
    <rPh sb="151" eb="153">
      <t>セコウ</t>
    </rPh>
    <rPh sb="153" eb="154">
      <t>ホウ</t>
    </rPh>
    <rPh sb="155" eb="157">
      <t>キテイ</t>
    </rPh>
    <rPh sb="159" eb="161">
      <t>カイゴ</t>
    </rPh>
    <rPh sb="161" eb="163">
      <t>ホケン</t>
    </rPh>
    <rPh sb="164" eb="165">
      <t>カン</t>
    </rPh>
    <rPh sb="167" eb="169">
      <t>ジム</t>
    </rPh>
    <rPh sb="171" eb="174">
      <t>ショウガイシャ</t>
    </rPh>
    <rPh sb="175" eb="177">
      <t>ニチジョウ</t>
    </rPh>
    <rPh sb="177" eb="179">
      <t>セイカツ</t>
    </rPh>
    <rPh sb="179" eb="180">
      <t>オヨ</t>
    </rPh>
    <rPh sb="181" eb="183">
      <t>シャカイ</t>
    </rPh>
    <rPh sb="183" eb="185">
      <t>セイカツ</t>
    </rPh>
    <rPh sb="186" eb="189">
      <t>ソウゴウテキ</t>
    </rPh>
    <rPh sb="190" eb="192">
      <t>シエン</t>
    </rPh>
    <rPh sb="197" eb="198">
      <t>ホウ</t>
    </rPh>
    <rPh sb="198" eb="199">
      <t>リツ</t>
    </rPh>
    <rPh sb="202" eb="204">
      <t>キテイ</t>
    </rPh>
    <rPh sb="206" eb="209">
      <t>シチョウソン</t>
    </rPh>
    <rPh sb="270" eb="272">
      <t>ジュンカン</t>
    </rPh>
    <rPh sb="272" eb="273">
      <t>ガタ</t>
    </rPh>
    <rPh sb="273" eb="275">
      <t>チイキ</t>
    </rPh>
    <rPh sb="323" eb="326">
      <t>ゲスイドウ</t>
    </rPh>
    <rPh sb="326" eb="328">
      <t>ジギョウ</t>
    </rPh>
    <rPh sb="331" eb="334">
      <t>コウイキテキ</t>
    </rPh>
    <rPh sb="335" eb="337">
      <t>カンコウ</t>
    </rPh>
    <rPh sb="337" eb="339">
      <t>シンコウ</t>
    </rPh>
    <rPh sb="364" eb="367">
      <t>コウイキテキ</t>
    </rPh>
    <rPh sb="368" eb="370">
      <t>イジュウ</t>
    </rPh>
    <rPh sb="370" eb="372">
      <t>テイジュウ</t>
    </rPh>
    <rPh sb="372" eb="374">
      <t>ソクシン</t>
    </rPh>
    <rPh sb="375" eb="376">
      <t>カン</t>
    </rPh>
    <rPh sb="378" eb="380">
      <t>ジム</t>
    </rPh>
    <rPh sb="432" eb="434">
      <t>コウド</t>
    </rPh>
    <rPh sb="436" eb="437">
      <t>カ</t>
    </rPh>
    <rPh sb="437" eb="439">
      <t>シセツ</t>
    </rPh>
    <rPh sb="454" eb="457">
      <t>キソガワ</t>
    </rPh>
    <rPh sb="457" eb="460">
      <t>ジョウカリュウ</t>
    </rPh>
    <rPh sb="460" eb="462">
      <t>コウリュウ</t>
    </rPh>
    <rPh sb="463" eb="465">
      <t>スイシン</t>
    </rPh>
    <rPh sb="465" eb="467">
      <t>カクダイ</t>
    </rPh>
    <rPh sb="467" eb="468">
      <t>オヨ</t>
    </rPh>
    <rPh sb="469" eb="471">
      <t>シンリン</t>
    </rPh>
    <rPh sb="471" eb="473">
      <t>セイビ</t>
    </rPh>
    <rPh sb="473" eb="475">
      <t>キョウテイ</t>
    </rPh>
    <rPh sb="476" eb="478">
      <t>スイシン</t>
    </rPh>
    <rPh sb="480" eb="482">
      <t>シンリン</t>
    </rPh>
    <rPh sb="482" eb="484">
      <t>ケイエイ</t>
    </rPh>
    <rPh sb="484" eb="486">
      <t>カンリ</t>
    </rPh>
    <rPh sb="486" eb="488">
      <t>セイド</t>
    </rPh>
    <rPh sb="489" eb="490">
      <t>カン</t>
    </rPh>
    <rPh sb="492" eb="494">
      <t>ジム</t>
    </rPh>
    <rPh sb="500" eb="502">
      <t>シンコウ</t>
    </rPh>
    <rPh sb="502" eb="504">
      <t>キキン</t>
    </rPh>
    <rPh sb="505" eb="506">
      <t>カン</t>
    </rPh>
    <rPh sb="508" eb="510">
      <t>ジム</t>
    </rPh>
    <phoneticPr fontId="1"/>
  </si>
  <si>
    <r>
      <t>・大北地域の広域行政の推進に関する事務
・ふるさと市町村圏事業の実施に関する事務
・次に掲げる事項についての調査研究
ア  広域的な地域情報化に関すること
イ　その他広域にわたる重要な課題で第１９条に規定する広域連合長が別に定める事項
　に関すること
・介護保険に関する事務
・消防に関する事務（消防団に関する事務並びに 水利施設の設置、維持及び管理
　に関する事務を除く）
・広域的なごみ処理の推進に関する事務
・職員の共同研修及び派遣研修に関する事務
・次に掲げる施設の設置、管理及び運営に関する事務
ア　葬祭場</t>
    </r>
    <r>
      <rPr>
        <strike/>
        <sz val="10"/>
        <rFont val="ＭＳ ゴシック"/>
        <family val="3"/>
        <charset val="128"/>
      </rPr>
      <t xml:space="preserve">
</t>
    </r>
    <r>
      <rPr>
        <sz val="10"/>
        <rFont val="ＭＳ ゴシック"/>
        <family val="3"/>
        <charset val="128"/>
      </rPr>
      <t>イ　北アルプス市町村会館
ウ　視聴覚ライブラリー
エ　養護老人ホーム
オ　介護老人保健施設
カ　認知症対応型共同生活介護を実施するための共同住宅
キ　平日夜間急病医療センター
ク　北アルプスエコパーク
ケ　大町リサイクルパーク
コ　白馬リサイクルセンター
・病院群輪番制病院運営費補助事業に関する事務
・在宅当番医制補助事業に関する事務
・在宅歯科当番医制補助事業に関する事務
・次に掲げる施設の建設に対する財政援助に関する事務
ア　特別養護老人ホーム
イ　救護施設
ウ　介護老人保健施設
エ　療養型病床群
オ　認知症対応型共同生活介護を実施するための共同住宅
カ　介護利用型軽費老人ホーム（ケアハウス）
・知事の権限に属する事務の処理の特例に関する条例により、広域連合が処理する
　とされた次に掲げる事務
ア　火薬類の譲渡、譲受及び消費の許可等に関する事務
イ　液化石油ガス設備工事の届出の受理に関する事務
・情報処理システムの共同設置及び管理運営に関する事務
・広域的観光振興に関する事務
・養護老人ホーム等入所判定委員会に関する事務
・障害者の日常生活及び社会生活を総合的に支援するための法律に基づく審査判定
　に関する事務
・関係市町村が行う公共土木事業に係る設計等に関する事務のうち、協議により
　広域連合が処理する事務</t>
    </r>
    <rPh sb="1" eb="3">
      <t>オオキタ</t>
    </rPh>
    <rPh sb="3" eb="5">
      <t>チイキ</t>
    </rPh>
    <rPh sb="6" eb="8">
      <t>コウイキ</t>
    </rPh>
    <rPh sb="8" eb="10">
      <t>ギョウセイ</t>
    </rPh>
    <rPh sb="11" eb="13">
      <t>スイシン</t>
    </rPh>
    <rPh sb="14" eb="15">
      <t>カン</t>
    </rPh>
    <rPh sb="17" eb="19">
      <t>ジム</t>
    </rPh>
    <rPh sb="25" eb="28">
      <t>シチョウソン</t>
    </rPh>
    <rPh sb="28" eb="29">
      <t>ケン</t>
    </rPh>
    <rPh sb="29" eb="31">
      <t>ジギョウ</t>
    </rPh>
    <rPh sb="32" eb="34">
      <t>ジッシ</t>
    </rPh>
    <rPh sb="35" eb="36">
      <t>カン</t>
    </rPh>
    <rPh sb="38" eb="40">
      <t>ジム</t>
    </rPh>
    <rPh sb="82" eb="83">
      <t>タ</t>
    </rPh>
    <rPh sb="83" eb="85">
      <t>コウイキ</t>
    </rPh>
    <rPh sb="89" eb="91">
      <t>ジュウヨウ</t>
    </rPh>
    <rPh sb="92" eb="94">
      <t>カダイ</t>
    </rPh>
    <rPh sb="95" eb="96">
      <t>ダイ</t>
    </rPh>
    <rPh sb="98" eb="99">
      <t>ジョウ</t>
    </rPh>
    <rPh sb="100" eb="102">
      <t>キテイ</t>
    </rPh>
    <rPh sb="104" eb="106">
      <t>コウイキ</t>
    </rPh>
    <rPh sb="106" eb="109">
      <t>レンゴウチョウ</t>
    </rPh>
    <rPh sb="110" eb="111">
      <t>ベツ</t>
    </rPh>
    <rPh sb="112" eb="113">
      <t>サダ</t>
    </rPh>
    <rPh sb="115" eb="117">
      <t>ジコウ</t>
    </rPh>
    <rPh sb="120" eb="121">
      <t>カン</t>
    </rPh>
    <rPh sb="152" eb="153">
      <t>カン</t>
    </rPh>
    <rPh sb="155" eb="157">
      <t>ジム</t>
    </rPh>
    <rPh sb="157" eb="158">
      <t>ナラ</t>
    </rPh>
    <rPh sb="171" eb="172">
      <t>オヨ</t>
    </rPh>
    <rPh sb="255" eb="258">
      <t>ソウサイジョウ</t>
    </rPh>
    <rPh sb="261" eb="262">
      <t>キタ</t>
    </rPh>
    <rPh sb="266" eb="269">
      <t>シチョウソン</t>
    </rPh>
    <rPh sb="269" eb="271">
      <t>カイカン</t>
    </rPh>
    <rPh sb="334" eb="336">
      <t>ヘイジツ</t>
    </rPh>
    <rPh sb="336" eb="338">
      <t>ヤカン</t>
    </rPh>
    <rPh sb="338" eb="340">
      <t>キュウビョウ</t>
    </rPh>
    <rPh sb="340" eb="342">
      <t>イリョウ</t>
    </rPh>
    <rPh sb="349" eb="350">
      <t>キタ</t>
    </rPh>
    <rPh sb="362" eb="364">
      <t>オオマチ</t>
    </rPh>
    <rPh sb="375" eb="377">
      <t>ハクバ</t>
    </rPh>
    <rPh sb="515" eb="517">
      <t>ニンチ</t>
    </rPh>
    <rPh sb="517" eb="518">
      <t>ショウ</t>
    </rPh>
    <rPh sb="678" eb="679">
      <t>オヨ</t>
    </rPh>
    <rPh sb="680" eb="682">
      <t>カンリ</t>
    </rPh>
    <rPh sb="682" eb="684">
      <t>ウンエイ</t>
    </rPh>
    <rPh sb="685" eb="686">
      <t>カン</t>
    </rPh>
    <rPh sb="688" eb="690">
      <t>ジム</t>
    </rPh>
    <rPh sb="692" eb="695">
      <t>コウイキテキ</t>
    </rPh>
    <rPh sb="695" eb="697">
      <t>カンコウ</t>
    </rPh>
    <rPh sb="697" eb="699">
      <t>シンコウ</t>
    </rPh>
    <rPh sb="700" eb="701">
      <t>カン</t>
    </rPh>
    <rPh sb="703" eb="705">
      <t>ジム</t>
    </rPh>
    <rPh sb="730" eb="733">
      <t>ショウガイシャ</t>
    </rPh>
    <rPh sb="734" eb="736">
      <t>ニチジョウ</t>
    </rPh>
    <rPh sb="736" eb="738">
      <t>セイカツ</t>
    </rPh>
    <rPh sb="738" eb="739">
      <t>オヨ</t>
    </rPh>
    <rPh sb="740" eb="742">
      <t>シャカイ</t>
    </rPh>
    <rPh sb="742" eb="744">
      <t>セイカツ</t>
    </rPh>
    <rPh sb="745" eb="748">
      <t>ソウゴウテキ</t>
    </rPh>
    <rPh sb="749" eb="751">
      <t>シエン</t>
    </rPh>
    <rPh sb="756" eb="757">
      <t>ホウ</t>
    </rPh>
    <rPh sb="757" eb="758">
      <t>リツ</t>
    </rPh>
    <rPh sb="759" eb="760">
      <t>モト</t>
    </rPh>
    <rPh sb="762" eb="764">
      <t>シンサ</t>
    </rPh>
    <rPh sb="764" eb="766">
      <t>ハンテイ</t>
    </rPh>
    <rPh sb="769" eb="770">
      <t>カン</t>
    </rPh>
    <rPh sb="776" eb="778">
      <t>カンケイ</t>
    </rPh>
    <rPh sb="778" eb="781">
      <t>シチョウソン</t>
    </rPh>
    <rPh sb="782" eb="783">
      <t>オコナ</t>
    </rPh>
    <rPh sb="784" eb="786">
      <t>コウキョウ</t>
    </rPh>
    <rPh sb="786" eb="788">
      <t>ドボク</t>
    </rPh>
    <rPh sb="788" eb="790">
      <t>ジギョウ</t>
    </rPh>
    <rPh sb="791" eb="792">
      <t>カカ</t>
    </rPh>
    <rPh sb="793" eb="795">
      <t>セッケイ</t>
    </rPh>
    <rPh sb="795" eb="796">
      <t>トウ</t>
    </rPh>
    <rPh sb="797" eb="798">
      <t>カン</t>
    </rPh>
    <rPh sb="800" eb="802">
      <t>ジム</t>
    </rPh>
    <rPh sb="806" eb="808">
      <t>キョウギ</t>
    </rPh>
    <rPh sb="813" eb="815">
      <t>コウイキ</t>
    </rPh>
    <rPh sb="815" eb="817">
      <t>レンゴウ</t>
    </rPh>
    <rPh sb="818" eb="820">
      <t>ショリ</t>
    </rPh>
    <rPh sb="822" eb="824">
      <t>ジム</t>
    </rPh>
    <phoneticPr fontId="1"/>
  </si>
  <si>
    <t xml:space="preserve">・佐久地域の広域行政の推進に関する事務
・佐久地域の振興整備に関連した事業の実施に関する事務
・火葬場施設の設置及び管理に関する事務
・消防施設の設置及び管理に関する事務
・視聴覚ライブラリーの設置及び管理に関する事務
・特別養護老人ホーム施設の設置及び管理に関する事務
・生活保護法による救護施設の設置及び管理に関する事務
・病院群輪番制病院運営費補助事業に関する事務
・介護認定審査会の設置及び運営に関する事務
・障害支援区分認定審査会の設置及び運営に関する事務
・成年後見支援センターの設置及び運営に関する事務　
・障害者相談支援センターの設置及び運営に関する事務
・関係市町村職員の人材育成に関する事務
・広域的な観光振興に関する事務
・知事の権限に属する事務の処理の特例に関する条例により、広域連合が処理する
　とされた次に掲げる事務
ア　火薬類の譲渡、譲受及び消費の許可等に関すること
イ　液化石油ガス設備工事の届出の受理に関すること
・次に掲げる事項についての調査研究に関する事務
ア  地方分権に関すること
イ  広域的な地域情報化の推進に関すること
ウ　広域的な保健福祉の推進に関すること
エ　広域的なごみ処理の推進に関すること
オ  広域的な野生鳥獣被害対策に関すること
カ  その他広域にわたる重要な課題で広域連合長が別に定める事項に関すること          </t>
    <rPh sb="1" eb="3">
      <t>サク</t>
    </rPh>
    <rPh sb="3" eb="5">
      <t>チイキ</t>
    </rPh>
    <rPh sb="6" eb="8">
      <t>コウイキ</t>
    </rPh>
    <rPh sb="8" eb="10">
      <t>ギョウセイ</t>
    </rPh>
    <rPh sb="11" eb="13">
      <t>スイシン</t>
    </rPh>
    <rPh sb="14" eb="15">
      <t>カン</t>
    </rPh>
    <rPh sb="17" eb="19">
      <t>ジム</t>
    </rPh>
    <rPh sb="21" eb="23">
      <t>サク</t>
    </rPh>
    <rPh sb="23" eb="25">
      <t>チイキ</t>
    </rPh>
    <rPh sb="26" eb="28">
      <t>シンコウ</t>
    </rPh>
    <rPh sb="28" eb="30">
      <t>セイビ</t>
    </rPh>
    <rPh sb="31" eb="33">
      <t>カンレン</t>
    </rPh>
    <rPh sb="35" eb="37">
      <t>ジギョウ</t>
    </rPh>
    <rPh sb="38" eb="40">
      <t>ジッシ</t>
    </rPh>
    <rPh sb="41" eb="42">
      <t>カン</t>
    </rPh>
    <rPh sb="44" eb="46">
      <t>ジム</t>
    </rPh>
    <rPh sb="211" eb="213">
      <t>シエン</t>
    </rPh>
    <rPh sb="527" eb="530">
      <t>コウイキテキ</t>
    </rPh>
    <rPh sb="531" eb="533">
      <t>ヤセイ</t>
    </rPh>
    <rPh sb="533" eb="535">
      <t>チョウジュウ</t>
    </rPh>
    <rPh sb="535" eb="537">
      <t>ヒガイ</t>
    </rPh>
    <rPh sb="537" eb="539">
      <t>タイサク</t>
    </rPh>
    <rPh sb="540" eb="541">
      <t>カン</t>
    </rPh>
    <phoneticPr fontId="1"/>
  </si>
  <si>
    <r>
      <t>・長野地域の振興整備のための事業の実施に関する事務</t>
    </r>
    <r>
      <rPr>
        <strike/>
        <sz val="10"/>
        <color rgb="FFFF0000"/>
        <rFont val="ＭＳ ゴシック"/>
        <family val="3"/>
        <charset val="128"/>
      </rPr>
      <t xml:space="preserve">
</t>
    </r>
    <r>
      <rPr>
        <sz val="10"/>
        <rFont val="ＭＳ ゴシック"/>
        <family val="3"/>
        <charset val="128"/>
      </rPr>
      <t>・高齢者福祉施設等の管理及び運営に関する事務（養護老人ホーム及び特別養護老人ホームにあっては設置を含む。デイサービスセンターの管理及び運営については戸隠中央デイサービスセンター及び信州新町デイサービスセンターに限る。在宅介護支援センターの管理及び運営については広域連合設置の老人ホームに併設するものに限る。）
・老人ホーム入所判定委員会の設置及び運営に関する事務
・介護認定審査会の設置及び運営に関する事務
・障害者の日常生活及び社会生活を総合的に支援するための法律
　第15条に規定する市町村審査会の設置及び運営に関する事務
・ごみ焼却施設及び最終処分場の設置、管理及び運営に関する事務
　（既存の施設に係る事務及び小布施町を除く）
・職員の共同研修に関する事務
・広域的な課題の調査研究に関する事務</t>
    </r>
    <rPh sb="1" eb="3">
      <t>ナガノ</t>
    </rPh>
    <rPh sb="3" eb="5">
      <t>チイキ</t>
    </rPh>
    <rPh sb="6" eb="8">
      <t>シンコウ</t>
    </rPh>
    <rPh sb="8" eb="10">
      <t>セイビ</t>
    </rPh>
    <rPh sb="14" eb="16">
      <t>ジギョウ</t>
    </rPh>
    <rPh sb="17" eb="19">
      <t>ジッシ</t>
    </rPh>
    <rPh sb="20" eb="21">
      <t>カン</t>
    </rPh>
    <rPh sb="23" eb="25">
      <t>ジム</t>
    </rPh>
    <rPh sb="231" eb="234">
      <t>ショウガイシャ</t>
    </rPh>
    <rPh sb="235" eb="237">
      <t>ニチジョウ</t>
    </rPh>
    <rPh sb="237" eb="239">
      <t>セイカツ</t>
    </rPh>
    <rPh sb="239" eb="240">
      <t>オヨ</t>
    </rPh>
    <rPh sb="241" eb="243">
      <t>シャカイ</t>
    </rPh>
    <rPh sb="243" eb="245">
      <t>セイカツ</t>
    </rPh>
    <rPh sb="246" eb="248">
      <t>ソウゴウ</t>
    </rPh>
    <rPh sb="248" eb="249">
      <t>テキ</t>
    </rPh>
    <rPh sb="250" eb="252">
      <t>シエン</t>
    </rPh>
    <rPh sb="257" eb="258">
      <t>ホウ</t>
    </rPh>
    <rPh sb="258" eb="259">
      <t>リツ</t>
    </rPh>
    <rPh sb="261" eb="262">
      <t>ダイ</t>
    </rPh>
    <rPh sb="264" eb="265">
      <t>ジョウ</t>
    </rPh>
    <rPh sb="266" eb="268">
      <t>キテイ</t>
    </rPh>
    <rPh sb="270" eb="273">
      <t>シチョウソン</t>
    </rPh>
    <rPh sb="273" eb="276">
      <t>シンサカイ</t>
    </rPh>
    <rPh sb="277" eb="279">
      <t>セッチ</t>
    </rPh>
    <rPh sb="279" eb="280">
      <t>オヨ</t>
    </rPh>
    <rPh sb="281" eb="283">
      <t>ウンエイ</t>
    </rPh>
    <rPh sb="284" eb="285">
      <t>カン</t>
    </rPh>
    <rPh sb="287" eb="289">
      <t>ジム</t>
    </rPh>
    <rPh sb="310" eb="311">
      <t>オヨ</t>
    </rPh>
    <rPh sb="312" eb="314">
      <t>ウンエイ</t>
    </rPh>
    <phoneticPr fontId="1"/>
  </si>
  <si>
    <r>
      <t>消防に関する事務（消防団に関する事務は</t>
    </r>
    <r>
      <rPr>
        <b/>
        <sz val="10"/>
        <rFont val="ＭＳ ゴシック"/>
        <family val="3"/>
        <charset val="128"/>
      </rPr>
      <t>、</t>
    </r>
    <r>
      <rPr>
        <sz val="10"/>
        <rFont val="ＭＳ ゴシック"/>
        <family val="3"/>
        <charset val="128"/>
      </rPr>
      <t>次に掲げる事務に限る。）
・消防団を所轄し、行動させる事務
・消防団員に対する報酬、費用弁償及び退職報償金の支払事務
・消防団の教育訓練に関する事務
・その他消防団の運営に関する事務
「愛知県事務処理特例条例」の規定により広域連合が処理することと
された事務のうち次に掲げる事務
・火薬類取締法に基づく煙火の消費に係る事務
・液化石油ガスの保安の確保及び取引の適正化に関する法律に基づく事務</t>
    </r>
    <rPh sb="20" eb="21">
      <t>ツギ</t>
    </rPh>
    <rPh sb="22" eb="23">
      <t>カカ</t>
    </rPh>
    <rPh sb="25" eb="27">
      <t>ジム</t>
    </rPh>
    <rPh sb="28" eb="29">
      <t>カギ</t>
    </rPh>
    <rPh sb="54" eb="55">
      <t>イン</t>
    </rPh>
    <rPh sb="113" eb="116">
      <t>アイチケン</t>
    </rPh>
    <rPh sb="116" eb="118">
      <t>ジム</t>
    </rPh>
    <rPh sb="118" eb="120">
      <t>ショリ</t>
    </rPh>
    <rPh sb="120" eb="122">
      <t>トクレイ</t>
    </rPh>
    <rPh sb="122" eb="124">
      <t>ジョウレイ</t>
    </rPh>
    <rPh sb="126" eb="128">
      <t>キテイ</t>
    </rPh>
    <rPh sb="131" eb="133">
      <t>コウイキ</t>
    </rPh>
    <rPh sb="133" eb="135">
      <t>レンゴウ</t>
    </rPh>
    <rPh sb="136" eb="138">
      <t>ショリ</t>
    </rPh>
    <rPh sb="147" eb="149">
      <t>ジム</t>
    </rPh>
    <rPh sb="152" eb="153">
      <t>ツギ</t>
    </rPh>
    <rPh sb="154" eb="155">
      <t>カカ</t>
    </rPh>
    <rPh sb="157" eb="159">
      <t>ジム</t>
    </rPh>
    <rPh sb="161" eb="164">
      <t>カヤクルイ</t>
    </rPh>
    <rPh sb="164" eb="167">
      <t>トリシマリホウ</t>
    </rPh>
    <rPh sb="168" eb="169">
      <t>モト</t>
    </rPh>
    <rPh sb="171" eb="173">
      <t>エンカ</t>
    </rPh>
    <rPh sb="174" eb="176">
      <t>ショウヒ</t>
    </rPh>
    <rPh sb="177" eb="178">
      <t>カカ</t>
    </rPh>
    <rPh sb="179" eb="181">
      <t>ジム</t>
    </rPh>
    <rPh sb="183" eb="185">
      <t>エキカ</t>
    </rPh>
    <rPh sb="185" eb="187">
      <t>セキユ</t>
    </rPh>
    <rPh sb="190" eb="192">
      <t>ホアン</t>
    </rPh>
    <rPh sb="193" eb="195">
      <t>カクホ</t>
    </rPh>
    <rPh sb="195" eb="196">
      <t>オヨ</t>
    </rPh>
    <rPh sb="197" eb="199">
      <t>トリヒキ</t>
    </rPh>
    <rPh sb="200" eb="203">
      <t>テキセイカ</t>
    </rPh>
    <rPh sb="204" eb="205">
      <t>カン</t>
    </rPh>
    <rPh sb="207" eb="209">
      <t>ホウリツ</t>
    </rPh>
    <rPh sb="210" eb="211">
      <t>モト</t>
    </rPh>
    <rPh sb="213" eb="215">
      <t>ジム</t>
    </rPh>
    <phoneticPr fontId="1"/>
  </si>
  <si>
    <t>令和３年７月１日現在</t>
    <rPh sb="0" eb="2">
      <t>レイワ</t>
    </rPh>
    <rPh sb="3" eb="4">
      <t>ネン</t>
    </rPh>
    <rPh sb="5" eb="6">
      <t>ガツ</t>
    </rPh>
    <rPh sb="7" eb="8">
      <t>ニチ</t>
    </rPh>
    <rPh sb="8" eb="10">
      <t>ゲンザイ</t>
    </rPh>
    <phoneticPr fontId="1"/>
  </si>
  <si>
    <t>一部事務組合
全1,404団体（割合）</t>
    <rPh sb="0" eb="2">
      <t>イチブ</t>
    </rPh>
    <rPh sb="2" eb="4">
      <t>ジム</t>
    </rPh>
    <rPh sb="4" eb="5">
      <t>クミ</t>
    </rPh>
    <rPh sb="5" eb="6">
      <t>ア</t>
    </rPh>
    <rPh sb="7" eb="8">
      <t>ゼン</t>
    </rPh>
    <rPh sb="13" eb="15">
      <t>ダンタイ</t>
    </rPh>
    <rPh sb="16" eb="18">
      <t>ワリアイ</t>
    </rPh>
    <phoneticPr fontId="1"/>
  </si>
  <si>
    <t>広域連合
全116団体(割合）</t>
    <rPh sb="0" eb="2">
      <t>コウイキ</t>
    </rPh>
    <rPh sb="2" eb="4">
      <t>レンゴウ</t>
    </rPh>
    <rPh sb="5" eb="6">
      <t>ゼン</t>
    </rPh>
    <rPh sb="9" eb="11">
      <t>ダンタイ</t>
    </rPh>
    <rPh sb="12" eb="14">
      <t>ワリアイ</t>
    </rPh>
    <phoneticPr fontId="1"/>
  </si>
  <si>
    <t>一部事務組合
全1,405団体（割合）</t>
    <rPh sb="0" eb="2">
      <t>イチブ</t>
    </rPh>
    <rPh sb="2" eb="4">
      <t>ジム</t>
    </rPh>
    <rPh sb="4" eb="5">
      <t>クミ</t>
    </rPh>
    <rPh sb="5" eb="6">
      <t>ア</t>
    </rPh>
    <rPh sb="7" eb="8">
      <t>ゼン</t>
    </rPh>
    <rPh sb="13" eb="15">
      <t>ダンタイ</t>
    </rPh>
    <rPh sb="16" eb="18">
      <t>ワリアイ</t>
    </rPh>
    <phoneticPr fontId="1"/>
  </si>
  <si>
    <t>一部事務組合
全1,409団体（割合）</t>
    <rPh sb="0" eb="2">
      <t>イチブ</t>
    </rPh>
    <rPh sb="2" eb="4">
      <t>ジム</t>
    </rPh>
    <rPh sb="4" eb="5">
      <t>クミ</t>
    </rPh>
    <rPh sb="5" eb="6">
      <t>ア</t>
    </rPh>
    <rPh sb="7" eb="8">
      <t>ゼン</t>
    </rPh>
    <rPh sb="13" eb="15">
      <t>ダンタイ</t>
    </rPh>
    <rPh sb="16" eb="18">
      <t>ワリアイ</t>
    </rPh>
    <phoneticPr fontId="1"/>
  </si>
  <si>
    <t>●北海道市町村総合事務組合（２５０）</t>
    <rPh sb="1" eb="4">
      <t>ホッカイドウ</t>
    </rPh>
    <rPh sb="4" eb="7">
      <t>シチョウソン</t>
    </rPh>
    <rPh sb="7" eb="9">
      <t>ソウゴウ</t>
    </rPh>
    <rPh sb="9" eb="11">
      <t>ジム</t>
    </rPh>
    <rPh sb="11" eb="13">
      <t>クミアイ</t>
    </rPh>
    <phoneticPr fontId="41"/>
  </si>
  <si>
    <t>●北海道市町村職員退職手当組合（２４９）</t>
    <rPh sb="1" eb="15">
      <t>タイテ</t>
    </rPh>
    <phoneticPr fontId="41"/>
  </si>
  <si>
    <t>●北海道町村議会議員公務災害補償等組合（２３９）</t>
    <rPh sb="1" eb="4">
      <t>ホッカイドウ</t>
    </rPh>
    <rPh sb="4" eb="6">
      <t>チョウソン</t>
    </rPh>
    <rPh sb="6" eb="8">
      <t>ギカイ</t>
    </rPh>
    <rPh sb="8" eb="10">
      <t>ギイン</t>
    </rPh>
    <rPh sb="10" eb="12">
      <t>コウム</t>
    </rPh>
    <rPh sb="12" eb="14">
      <t>サイガイ</t>
    </rPh>
    <rPh sb="14" eb="17">
      <t>ホショウトウ</t>
    </rPh>
    <rPh sb="17" eb="19">
      <t>クミアイ</t>
    </rPh>
    <phoneticPr fontId="41"/>
  </si>
  <si>
    <t>大阪府市地方独立行政法人大阪産業技術研究所評価委員会</t>
    <rPh sb="0" eb="3">
      <t>オオサカフ</t>
    </rPh>
    <rPh sb="3" eb="4">
      <t>シ</t>
    </rPh>
    <rPh sb="4" eb="6">
      <t>チホウ</t>
    </rPh>
    <rPh sb="6" eb="8">
      <t>ドクリツ</t>
    </rPh>
    <rPh sb="8" eb="10">
      <t>ギョウセイ</t>
    </rPh>
    <rPh sb="10" eb="12">
      <t>ホウジン</t>
    </rPh>
    <rPh sb="12" eb="14">
      <t>オオサカ</t>
    </rPh>
    <rPh sb="14" eb="16">
      <t>サンギョウ</t>
    </rPh>
    <rPh sb="16" eb="18">
      <t>ギジュツ</t>
    </rPh>
    <rPh sb="18" eb="21">
      <t>ケンキュウショ</t>
    </rPh>
    <rPh sb="21" eb="23">
      <t>ヒョウカ</t>
    </rPh>
    <rPh sb="23" eb="26">
      <t>イインカイ</t>
    </rPh>
    <phoneticPr fontId="1"/>
  </si>
  <si>
    <t>千葉県（１県）</t>
    <rPh sb="0" eb="3">
      <t>チバケン</t>
    </rPh>
    <rPh sb="5" eb="6">
      <t>ケン</t>
    </rPh>
    <phoneticPr fontId="29"/>
  </si>
  <si>
    <t>東京都（１都）</t>
    <rPh sb="0" eb="3">
      <t>トウキョウト</t>
    </rPh>
    <rPh sb="5" eb="6">
      <t>ト</t>
    </rPh>
    <phoneticPr fontId="29"/>
  </si>
  <si>
    <t>長崎県（１県）</t>
    <rPh sb="0" eb="3">
      <t>ナガサキケン</t>
    </rPh>
    <rPh sb="5" eb="6">
      <t>ケン</t>
    </rPh>
    <phoneticPr fontId="29"/>
  </si>
  <si>
    <t>大阪府（１府）</t>
    <rPh sb="0" eb="3">
      <t>オオサカフ</t>
    </rPh>
    <rPh sb="5" eb="6">
      <t>フ</t>
    </rPh>
    <phoneticPr fontId="29"/>
  </si>
  <si>
    <t>・広域連合の区域における広域行政の推進に関する事務
・地方拠点都市地域の振興整備
・広域的な幹線道路網構想及び計画の策定並びに同構想及び計画に基づく事業の実施に必
　要な連絡調整
・市町村間の人事交流の連絡調整
・広域防災計画の実施に必要な連絡調整
・介護認定審査会の設置及び運営
・障害支援区分に関する審査及び判定を行う審査会の設置及び運営
・地域生活支援事業としての相談支援事業　
・広域的な課題の調査研究
・消防に関する事務
・老人ホーム入所判定委員会の設置、運営及び入所調整
・障害者支援施設の設置、管理及び運営
・ごみ処理施設の整備並びに一般廃棄物の処理に関する計画の策定及び同計画に基づく事
　業の実施に関する事務
・ごみ処理施設の設置、管理及び運営
・し尿処理施設の設置、管理及び運営
・知事の権限に属する事務の処理の特例に関する条例により広域連合が処理することとさ
　れた次に掲げる事務
ア  火薬類の譲渡、譲受及び消費等の許可等に関すること
イ　液化石油ガス設備工事の届出の受理に関すること
・まち・ひと・しごと創生法（平成26年法律第136号）第10条第１項に規定する計画で、広域連携によって取り組むこととして広域連合が定めたものの策定及び実施に関する事務</t>
    <rPh sb="1" eb="3">
      <t>コウイキ</t>
    </rPh>
    <rPh sb="3" eb="5">
      <t>レンゴウ</t>
    </rPh>
    <rPh sb="6" eb="8">
      <t>クイキ</t>
    </rPh>
    <rPh sb="12" eb="14">
      <t>コウイキ</t>
    </rPh>
    <rPh sb="14" eb="16">
      <t>ギョウセイ</t>
    </rPh>
    <rPh sb="17" eb="19">
      <t>スイシン</t>
    </rPh>
    <rPh sb="20" eb="21">
      <t>カン</t>
    </rPh>
    <rPh sb="23" eb="25">
      <t>ジム</t>
    </rPh>
    <rPh sb="144" eb="146">
      <t>シエン</t>
    </rPh>
    <rPh sb="149" eb="150">
      <t>カン</t>
    </rPh>
    <rPh sb="152" eb="154">
      <t>シンサ</t>
    </rPh>
    <rPh sb="154" eb="155">
      <t>オヨ</t>
    </rPh>
    <rPh sb="156" eb="158">
      <t>ハンテイ</t>
    </rPh>
    <rPh sb="159" eb="160">
      <t>オコナ</t>
    </rPh>
    <rPh sb="173" eb="175">
      <t>チイキ</t>
    </rPh>
    <rPh sb="175" eb="177">
      <t>セイカツ</t>
    </rPh>
    <rPh sb="177" eb="179">
      <t>シエン</t>
    </rPh>
    <rPh sb="179" eb="181">
      <t>ジギョウ</t>
    </rPh>
    <rPh sb="185" eb="187">
      <t>ソウダン</t>
    </rPh>
    <rPh sb="187" eb="189">
      <t>シエン</t>
    </rPh>
    <rPh sb="189" eb="191">
      <t>ジギョウ</t>
    </rPh>
    <rPh sb="246" eb="248">
      <t>シエン</t>
    </rPh>
    <rPh sb="264" eb="266">
      <t>ショリ</t>
    </rPh>
    <rPh sb="266" eb="268">
      <t>シセツ</t>
    </rPh>
    <rPh sb="269" eb="271">
      <t>セイビ</t>
    </rPh>
    <rPh sb="271" eb="272">
      <t>ナラ</t>
    </rPh>
    <rPh sb="274" eb="276">
      <t>イッパン</t>
    </rPh>
    <rPh sb="276" eb="279">
      <t>ハイキブツ</t>
    </rPh>
    <rPh sb="280" eb="282">
      <t>ショリ</t>
    </rPh>
    <rPh sb="283" eb="284">
      <t>カン</t>
    </rPh>
    <rPh sb="286" eb="288">
      <t>ケイカク</t>
    </rPh>
    <rPh sb="289" eb="291">
      <t>サクテイ</t>
    </rPh>
    <rPh sb="291" eb="292">
      <t>オヨ</t>
    </rPh>
    <rPh sb="293" eb="294">
      <t>ドウ</t>
    </rPh>
    <rPh sb="294" eb="296">
      <t>ケイカク</t>
    </rPh>
    <rPh sb="297" eb="298">
      <t>モト</t>
    </rPh>
    <rPh sb="305" eb="307">
      <t>ジッシ</t>
    </rPh>
    <rPh sb="308" eb="309">
      <t>カン</t>
    </rPh>
    <rPh sb="311" eb="313">
      <t>ジム</t>
    </rPh>
    <rPh sb="412" eb="414">
      <t>ユズリウ</t>
    </rPh>
    <rPh sb="414" eb="415">
      <t>オヨ</t>
    </rPh>
    <rPh sb="418" eb="419">
      <t>トウ</t>
    </rPh>
    <rPh sb="465" eb="467">
      <t>ソウセイ</t>
    </rPh>
    <rPh sb="467" eb="468">
      <t>ホウ</t>
    </rPh>
    <rPh sb="469" eb="471">
      <t>ヘイセイ</t>
    </rPh>
    <rPh sb="473" eb="474">
      <t>ネン</t>
    </rPh>
    <rPh sb="474" eb="476">
      <t>ホウリツ</t>
    </rPh>
    <rPh sb="476" eb="477">
      <t>ダイ</t>
    </rPh>
    <rPh sb="480" eb="481">
      <t>ゴウ</t>
    </rPh>
    <rPh sb="482" eb="483">
      <t>ダイ</t>
    </rPh>
    <rPh sb="485" eb="486">
      <t>ジョウ</t>
    </rPh>
    <rPh sb="486" eb="487">
      <t>ダイ</t>
    </rPh>
    <rPh sb="488" eb="489">
      <t>コウ</t>
    </rPh>
    <rPh sb="490" eb="492">
      <t>キテイ</t>
    </rPh>
    <rPh sb="494" eb="496">
      <t>ケイカク</t>
    </rPh>
    <rPh sb="498" eb="500">
      <t>コウイキ</t>
    </rPh>
    <rPh sb="500" eb="502">
      <t>レンケイ</t>
    </rPh>
    <rPh sb="506" eb="507">
      <t>ト</t>
    </rPh>
    <rPh sb="508" eb="509">
      <t>ク</t>
    </rPh>
    <rPh sb="515" eb="517">
      <t>コウイキ</t>
    </rPh>
    <rPh sb="517" eb="519">
      <t>レンゴウ</t>
    </rPh>
    <rPh sb="520" eb="521">
      <t>サダ</t>
    </rPh>
    <rPh sb="526" eb="528">
      <t>サクテイ</t>
    </rPh>
    <rPh sb="528" eb="529">
      <t>オヨ</t>
    </rPh>
    <rPh sb="530" eb="532">
      <t>ジッシ</t>
    </rPh>
    <rPh sb="533" eb="534">
      <t>カン</t>
    </rPh>
    <rPh sb="536" eb="538">
      <t>ジム</t>
    </rPh>
    <phoneticPr fontId="1"/>
  </si>
  <si>
    <t>・諏訪地域の広域行政の推進に関する事務
・諏訪地域ふるさと振興基金事業の実施に関する事務
・救護施設八ヶ岳寮の設置、管理及び運営に関する事務
・病院群輪番制病院運営費補助事業に関する事務
・諏訪地区小児夜間急病センターの設置、管理及び運営に関する事務
・広域連合の基金の運用に関する事務
・介護保険法及び介護保険法施行法の規定に基づく次に掲げる事務
ア　保険給付に関すること
イ　被保険者の資格管理に関すること
ウ　要介護認定及び要支援認定に関すること
エ　介護保険事業計画の策定に関すること
オ　介護保険料の賦課及び徴収に関すること
カ　保健福祉事業に関すること
キ　地域支援事業に関すること
ク　事業者の指定に関すること
ケ　その他介護保険制度の施行に関すること
・障害者の日常生活及び社会生活を総合的に支援するための法律第15条に
　規定する市町村審査会設置及び運営に関する事務
・消防に関する事務（消防団長の任免に関することを除く。）
　ただし、次に掲げる事務については、予算及び決算に関することを除く。
ア　消防団に関すること
イ　消防水利施設に関すること
ウ　その他関係団体等に関すること
・行政不服審査会の設置及び運営に関する事務
・ごみ処理広域計画の策定及び同計画に基づく事業の実施に必要な連絡調
　整に関する事務
・関係市町村職員の人事交流の調整、共同研修及び人材育成に関する事務
・関係市町村の行政情報システムの導入及び共同化に関する事務
・次に掲げる広域的課題の調査研究 に関する事務
ア　地方分権に関すること
イ　地域情報化の推進に関すること
ウ　観光振興に関すること
エ　し尿処理施設の設置、管理及び運営に関すること
オ　火葬場の設置、管理及び運営に関すること
カ　ごみ処理施設の設置、管理及び運営に関すること
キ　諏訪湖浄化の推進に関すること
ク　その他広域にわたる重要な課題で広域連合長が必要と認める事項に関すること
・知事の権限に属する事務の処理の特例に関する条例により、広域連合が処
　理することとされた次に掲げる事務
ア　火薬類の譲渡、譲受及び消費の許可等に関すること
イ　液化石油ガス設備工事の届出の受理に関すること</t>
    <rPh sb="135" eb="137">
      <t>ウンヨウ</t>
    </rPh>
    <rPh sb="145" eb="147">
      <t>カイゴ</t>
    </rPh>
    <rPh sb="147" eb="149">
      <t>ホケン</t>
    </rPh>
    <rPh sb="149" eb="150">
      <t>ホウ</t>
    </rPh>
    <rPh sb="150" eb="151">
      <t>オヨ</t>
    </rPh>
    <rPh sb="152" eb="154">
      <t>カイゴ</t>
    </rPh>
    <rPh sb="154" eb="156">
      <t>ホケン</t>
    </rPh>
    <rPh sb="156" eb="157">
      <t>ホウ</t>
    </rPh>
    <rPh sb="157" eb="159">
      <t>セコウ</t>
    </rPh>
    <rPh sb="159" eb="160">
      <t>ホウ</t>
    </rPh>
    <rPh sb="161" eb="163">
      <t>キテイ</t>
    </rPh>
    <rPh sb="164" eb="165">
      <t>モト</t>
    </rPh>
    <rPh sb="167" eb="168">
      <t>ツギ</t>
    </rPh>
    <rPh sb="169" eb="170">
      <t>カカ</t>
    </rPh>
    <rPh sb="172" eb="174">
      <t>ジム</t>
    </rPh>
    <rPh sb="406" eb="407">
      <t>チョウ</t>
    </rPh>
    <rPh sb="408" eb="410">
      <t>ニンメン</t>
    </rPh>
    <rPh sb="411" eb="412">
      <t>カン</t>
    </rPh>
    <rPh sb="607" eb="609">
      <t>ギョウセイ</t>
    </rPh>
    <rPh sb="609" eb="611">
      <t>ジョウホウ</t>
    </rPh>
    <rPh sb="616" eb="618">
      <t>ドウニュウ</t>
    </rPh>
    <rPh sb="618" eb="619">
      <t>オヨ</t>
    </rPh>
    <rPh sb="620" eb="623">
      <t>キョウドウカ</t>
    </rPh>
    <phoneticPr fontId="1"/>
  </si>
  <si>
    <t>母子福祉、道路、職員研修</t>
    <rPh sb="0" eb="2">
      <t>ボシ</t>
    </rPh>
    <rPh sb="2" eb="4">
      <t>フクシ</t>
    </rPh>
    <rPh sb="5" eb="7">
      <t>ドウロ</t>
    </rPh>
    <rPh sb="8" eb="10">
      <t>ショクイン</t>
    </rPh>
    <rPh sb="10" eb="12">
      <t>ケンシュウ</t>
    </rPh>
    <phoneticPr fontId="1"/>
  </si>
  <si>
    <t>消費生活相談</t>
    <rPh sb="0" eb="2">
      <t>ショウヒ</t>
    </rPh>
    <rPh sb="2" eb="4">
      <t>セイカツ</t>
    </rPh>
    <rPh sb="4" eb="6">
      <t>ソウダン</t>
    </rPh>
    <phoneticPr fontId="1"/>
  </si>
  <si>
    <t>830市・1057町・265村
684一部事務組合
46広域連合</t>
    <rPh sb="3" eb="4">
      <t>シ</t>
    </rPh>
    <rPh sb="9" eb="10">
      <t>チョウ</t>
    </rPh>
    <rPh sb="14" eb="15">
      <t>ソン</t>
    </rPh>
    <rPh sb="19" eb="21">
      <t>イチブ</t>
    </rPh>
    <rPh sb="21" eb="23">
      <t>ジム</t>
    </rPh>
    <rPh sb="23" eb="25">
      <t>クミアイ</t>
    </rPh>
    <rPh sb="28" eb="30">
      <t>コウイキ</t>
    </rPh>
    <rPh sb="30" eb="32">
      <t>レンゴウ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</si>
</sst>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 #,##0_ ;_ * \-#,##0_ ;_ * &quot;-&quot;_ ;_ @_ "/>
    <numFmt numFmtId="176" formatCode="0_);[Red]\(0\)"/>
    <numFmt numFmtId="177" formatCode="0.0%"/>
    <numFmt numFmtId="178" formatCode="\(###\)"/>
    <numFmt numFmtId="179" formatCode="#,##0_);[Red]\(#,##0\)"/>
    <numFmt numFmtId="180" formatCode="#,##0_ "/>
    <numFmt numFmtId="181" formatCode="0_ ;[Red]\-0\ "/>
    <numFmt numFmtId="182" formatCode="\(\ #\)"/>
    <numFmt numFmtId="183" formatCode="\(#\)"/>
    <numFmt numFmtId="184" formatCode="0_ "/>
    <numFmt numFmtId="185" formatCode="#,##0_);\(#,##0\)"/>
    <numFmt numFmtId="186" formatCode="[$-411]ggge&quot;年&quot;m&quot;月&quot;d&quot;日&quot;;@"/>
    <numFmt numFmtId="187" formatCode="@&quot;団&quot;&quot;体&quot;"/>
    <numFmt numFmtId="188" formatCode="[$-411]ge\.m\.d;@"/>
    <numFmt numFmtId="189" formatCode="###&quot;組合&quot;"/>
    <numFmt numFmtId="190" formatCode="#\ &quot;団&quot;&quot;体&quot;"/>
    <numFmt numFmtId="191" formatCode="#,###\ &quot;団&quot;&quot;体&quot;"/>
    <numFmt numFmtId="192" formatCode="###\ &quot;団&quot;&quot;体&quot;"/>
  </numFmts>
  <fonts count="62" x14ac:knownFonts="1">
    <font>
      <sz val="11"/>
      <name val="ＭＳ Ｐゴシック"/>
      <family val="3"/>
      <charset val="128"/>
    </font>
    <font>
      <sz val="6"/>
      <name val="ＭＳ Ｐゴシック"/>
      <family val="3"/>
      <charset val="128"/>
    </font>
    <font>
      <sz val="11"/>
      <name val="ＭＳ Ｐゴシック"/>
      <family val="3"/>
      <charset val="128"/>
    </font>
    <font>
      <b/>
      <sz val="16"/>
      <name val="ＭＳ ゴシック"/>
      <family val="3"/>
      <charset val="128"/>
    </font>
    <font>
      <sz val="11"/>
      <color rgb="FFFF0000"/>
      <name val="ＭＳ ゴシック"/>
      <family val="3"/>
      <charset val="128"/>
    </font>
    <font>
      <sz val="11"/>
      <name val="ＭＳ ゴシック"/>
      <family val="3"/>
      <charset val="128"/>
    </font>
    <font>
      <sz val="10"/>
      <name val="ＭＳ ゴシック"/>
      <family val="3"/>
      <charset val="128"/>
    </font>
    <font>
      <b/>
      <sz val="16"/>
      <color theme="1"/>
      <name val="ＭＳ ゴシック"/>
      <family val="3"/>
      <charset val="128"/>
    </font>
    <font>
      <sz val="16"/>
      <color theme="1"/>
      <name val="ＭＳ ゴシック"/>
      <family val="3"/>
      <charset val="128"/>
    </font>
    <font>
      <sz val="10"/>
      <color theme="1"/>
      <name val="ＭＳ ゴシック"/>
      <family val="3"/>
      <charset val="128"/>
    </font>
    <font>
      <sz val="9"/>
      <color theme="1"/>
      <name val="ＭＳ ゴシック"/>
      <family val="3"/>
      <charset val="128"/>
    </font>
    <font>
      <sz val="6"/>
      <name val="ＭＳ Ｐ明朝"/>
      <family val="1"/>
      <charset val="128"/>
    </font>
    <font>
      <sz val="9"/>
      <color indexed="81"/>
      <name val="ＭＳ Ｐゴシック"/>
      <family val="3"/>
      <charset val="128"/>
    </font>
    <font>
      <b/>
      <sz val="14"/>
      <name val="ＭＳ ゴシック"/>
      <family val="3"/>
      <charset val="128"/>
    </font>
    <font>
      <sz val="9"/>
      <name val="ＭＳ ゴシック"/>
      <family val="3"/>
      <charset val="128"/>
    </font>
    <font>
      <b/>
      <sz val="10"/>
      <color theme="1"/>
      <name val="ＭＳ ゴシック"/>
      <family val="3"/>
      <charset val="128"/>
    </font>
    <font>
      <b/>
      <sz val="10"/>
      <color indexed="10"/>
      <name val="ＭＳ ゴシック"/>
      <family val="3"/>
      <charset val="128"/>
    </font>
    <font>
      <b/>
      <sz val="11"/>
      <color indexed="10"/>
      <name val="ＭＳ ゴシック"/>
      <family val="3"/>
      <charset val="128"/>
    </font>
    <font>
      <sz val="11"/>
      <color theme="1"/>
      <name val="游ゴシック"/>
      <family val="3"/>
      <charset val="128"/>
      <scheme val="minor"/>
    </font>
    <font>
      <sz val="11"/>
      <color theme="1"/>
      <name val="ＭＳ ゴシック"/>
      <family val="3"/>
      <charset val="128"/>
    </font>
    <font>
      <sz val="6"/>
      <name val="ＭＳ ゴシック"/>
      <family val="3"/>
      <charset val="128"/>
    </font>
    <font>
      <sz val="8"/>
      <name val="ＭＳ ゴシック"/>
      <family val="3"/>
      <charset val="128"/>
    </font>
    <font>
      <sz val="10"/>
      <color rgb="FFFF0000"/>
      <name val="ＭＳ ゴシック"/>
      <family val="3"/>
      <charset val="128"/>
    </font>
    <font>
      <sz val="7"/>
      <name val="ＭＳ ゴシック"/>
      <family val="3"/>
      <charset val="128"/>
    </font>
    <font>
      <sz val="13"/>
      <name val="ＭＳ ゴシック"/>
      <family val="3"/>
      <charset val="128"/>
    </font>
    <font>
      <sz val="11"/>
      <color indexed="8"/>
      <name val="ＭＳ Ｐゴシック"/>
      <family val="3"/>
      <charset val="128"/>
    </font>
    <font>
      <b/>
      <sz val="16"/>
      <color indexed="8"/>
      <name val="ＭＳ ゴシック"/>
      <family val="3"/>
      <charset val="128"/>
    </font>
    <font>
      <sz val="11"/>
      <color indexed="8"/>
      <name val="ＭＳ ゴシック"/>
      <family val="3"/>
      <charset val="128"/>
    </font>
    <font>
      <sz val="9"/>
      <color indexed="8"/>
      <name val="ＭＳ ゴシック"/>
      <family val="3"/>
      <charset val="128"/>
    </font>
    <font>
      <sz val="6"/>
      <name val="ＭＳ Ｐゴシック"/>
      <family val="2"/>
      <charset val="128"/>
    </font>
    <font>
      <sz val="6"/>
      <color indexed="8"/>
      <name val="ＭＳ ゴシック"/>
      <family val="3"/>
      <charset val="128"/>
    </font>
    <font>
      <b/>
      <sz val="18"/>
      <name val="ＭＳ ゴシック"/>
      <family val="3"/>
      <charset val="128"/>
    </font>
    <font>
      <sz val="14"/>
      <name val="ＭＳ ゴシック"/>
      <family val="3"/>
      <charset val="128"/>
    </font>
    <font>
      <sz val="12"/>
      <name val="ＭＳ ゴシック"/>
      <family val="3"/>
      <charset val="128"/>
    </font>
    <font>
      <sz val="7.5"/>
      <name val="ＭＳ ゴシック"/>
      <family val="3"/>
      <charset val="128"/>
    </font>
    <font>
      <b/>
      <sz val="10"/>
      <name val="ＭＳ ゴシック"/>
      <family val="3"/>
      <charset val="128"/>
    </font>
    <font>
      <sz val="10"/>
      <color indexed="8"/>
      <name val="ＭＳ ゴシック"/>
      <family val="3"/>
      <charset val="128"/>
    </font>
    <font>
      <sz val="11"/>
      <color theme="1"/>
      <name val="游ゴシック"/>
      <family val="2"/>
      <charset val="128"/>
      <scheme val="minor"/>
    </font>
    <font>
      <sz val="10"/>
      <color indexed="81"/>
      <name val="ＭＳ Ｐゴシック"/>
      <family val="3"/>
      <charset val="128"/>
    </font>
    <font>
      <b/>
      <sz val="11"/>
      <name val="ＭＳ ゴシック"/>
      <family val="3"/>
      <charset val="128"/>
    </font>
    <font>
      <b/>
      <sz val="12"/>
      <name val="ＭＳ ゴシック"/>
      <family val="3"/>
      <charset val="128"/>
    </font>
    <font>
      <b/>
      <sz val="13"/>
      <color theme="3"/>
      <name val="游ゴシック"/>
      <family val="2"/>
      <charset val="128"/>
      <scheme val="minor"/>
    </font>
    <font>
      <sz val="11"/>
      <name val="ＭＳ 明朝"/>
      <family val="1"/>
      <charset val="128"/>
    </font>
    <font>
      <b/>
      <sz val="24"/>
      <name val="ＭＳ ゴシック"/>
      <family val="3"/>
      <charset val="128"/>
    </font>
    <font>
      <sz val="18"/>
      <name val="ＭＳ ゴシック"/>
      <family val="3"/>
      <charset val="128"/>
    </font>
    <font>
      <sz val="6"/>
      <name val="ＭＳ 明朝"/>
      <family val="1"/>
      <charset val="128"/>
    </font>
    <font>
      <sz val="6"/>
      <name val="游ゴシック"/>
      <family val="2"/>
      <charset val="128"/>
      <scheme val="minor"/>
    </font>
    <font>
      <sz val="8"/>
      <color theme="1"/>
      <name val="ＭＳ ゴシック"/>
      <family val="3"/>
      <charset val="128"/>
    </font>
    <font>
      <sz val="10.5"/>
      <color rgb="FF000000"/>
      <name val="ＭＳ ゴシック"/>
      <family val="3"/>
      <charset val="128"/>
    </font>
    <font>
      <sz val="16"/>
      <name val="ＭＳ ゴシック"/>
      <family val="3"/>
      <charset val="128"/>
    </font>
    <font>
      <sz val="36"/>
      <name val="ＭＳ ゴシック"/>
      <family val="3"/>
      <charset val="128"/>
    </font>
    <font>
      <sz val="14"/>
      <color theme="1"/>
      <name val="ＭＳ ゴシック"/>
      <family val="3"/>
      <charset val="128"/>
    </font>
    <font>
      <sz val="20"/>
      <name val="ＭＳ ゴシック"/>
      <family val="3"/>
      <charset val="128"/>
    </font>
    <font>
      <sz val="13"/>
      <color theme="1"/>
      <name val="ＭＳ ゴシック"/>
      <family val="3"/>
      <charset val="128"/>
    </font>
    <font>
      <strike/>
      <sz val="10"/>
      <name val="ＭＳ ゴシック"/>
      <family val="3"/>
      <charset val="128"/>
    </font>
    <font>
      <strike/>
      <sz val="10"/>
      <color rgb="FFFF0000"/>
      <name val="ＭＳ ゴシック"/>
      <family val="3"/>
      <charset val="128"/>
    </font>
    <font>
      <b/>
      <i/>
      <sz val="18"/>
      <name val="ＭＳ ゴシック"/>
      <family val="3"/>
      <charset val="128"/>
    </font>
    <font>
      <sz val="12"/>
      <color theme="1"/>
      <name val="ＭＳ ゴシック"/>
      <family val="3"/>
      <charset val="128"/>
    </font>
    <font>
      <sz val="14"/>
      <color rgb="FFFF0000"/>
      <name val="ＭＳ ゴシック"/>
      <family val="3"/>
      <charset val="128"/>
    </font>
    <font>
      <sz val="12"/>
      <color rgb="FFFF0000"/>
      <name val="ＭＳ ゴシック"/>
      <family val="3"/>
      <charset val="128"/>
    </font>
    <font>
      <sz val="10.5"/>
      <name val="Century"/>
      <family val="1"/>
    </font>
    <font>
      <sz val="11"/>
      <color rgb="FFFF0000"/>
      <name val="Century"/>
      <family val="1"/>
    </font>
  </fonts>
  <fills count="10">
    <fill>
      <patternFill patternType="none"/>
    </fill>
    <fill>
      <patternFill patternType="gray125"/>
    </fill>
    <fill>
      <patternFill patternType="solid">
        <fgColor indexed="9"/>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indexed="55"/>
        <bgColor indexed="64"/>
      </patternFill>
    </fill>
    <fill>
      <patternFill patternType="solid">
        <fgColor rgb="FF92D050"/>
        <bgColor indexed="64"/>
      </patternFill>
    </fill>
  </fills>
  <borders count="279">
    <border>
      <left/>
      <right/>
      <top/>
      <bottom/>
      <diagonal/>
    </border>
    <border>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double">
        <color indexed="64"/>
      </right>
      <top/>
      <bottom/>
      <diagonal/>
    </border>
    <border>
      <left style="double">
        <color indexed="64"/>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double">
        <color indexed="64"/>
      </right>
      <top/>
      <bottom/>
      <diagonal/>
    </border>
    <border>
      <left/>
      <right style="thin">
        <color indexed="64"/>
      </right>
      <top/>
      <bottom/>
      <diagonal/>
    </border>
    <border>
      <left style="double">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double">
        <color indexed="64"/>
      </right>
      <top/>
      <bottom style="medium">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double">
        <color indexed="64"/>
      </left>
      <right/>
      <top style="medium">
        <color indexed="64"/>
      </top>
      <bottom style="thin">
        <color indexed="64"/>
      </bottom>
      <diagonal/>
    </border>
    <border>
      <left/>
      <right style="double">
        <color indexed="64"/>
      </right>
      <top/>
      <bottom style="thin">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style="dashed">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dotted">
        <color indexed="64"/>
      </top>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style="dotted">
        <color indexed="64"/>
      </top>
      <bottom style="dashed">
        <color indexed="64"/>
      </bottom>
      <diagonal/>
    </border>
    <border>
      <left/>
      <right style="medium">
        <color indexed="64"/>
      </right>
      <top style="dashed">
        <color indexed="64"/>
      </top>
      <bottom style="dashed">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double">
        <color indexed="64"/>
      </bottom>
      <diagonal/>
    </border>
    <border diagonalDown="1">
      <left style="thin">
        <color indexed="64"/>
      </left>
      <right style="medium">
        <color indexed="64"/>
      </right>
      <top style="double">
        <color indexed="64"/>
      </top>
      <bottom style="medium">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otted">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dotted">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style="medium">
        <color indexed="64"/>
      </left>
      <right/>
      <top style="thin">
        <color indexed="64"/>
      </top>
      <bottom style="double">
        <color indexed="64"/>
      </bottom>
      <diagonal/>
    </border>
    <border>
      <left/>
      <right style="dotted">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medium">
        <color indexed="64"/>
      </left>
      <right/>
      <top style="thin">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style="thin">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style="thin">
        <color indexed="64"/>
      </top>
      <bottom/>
      <diagonal/>
    </border>
  </borders>
  <cellStyleXfs count="26">
    <xf numFmtId="0" fontId="0" fillId="0" borderId="0"/>
    <xf numFmtId="38" fontId="2" fillId="0" borderId="0" applyFont="0" applyFill="0" applyBorder="0" applyAlignment="0" applyProtection="0"/>
    <xf numFmtId="9" fontId="2" fillId="0" borderId="0" applyFont="0" applyFill="0" applyBorder="0" applyAlignment="0" applyProtection="0"/>
    <xf numFmtId="38" fontId="18" fillId="0" borderId="0" applyFont="0" applyFill="0" applyBorder="0" applyAlignment="0" applyProtection="0">
      <alignment vertical="center"/>
    </xf>
    <xf numFmtId="0" fontId="25" fillId="0" borderId="0"/>
    <xf numFmtId="0" fontId="18" fillId="0" borderId="0">
      <alignment vertical="center"/>
    </xf>
    <xf numFmtId="0" fontId="2" fillId="0" borderId="0"/>
    <xf numFmtId="0" fontId="25" fillId="0" borderId="0"/>
    <xf numFmtId="0" fontId="2" fillId="0" borderId="0"/>
    <xf numFmtId="0" fontId="25" fillId="0" borderId="0"/>
    <xf numFmtId="0" fontId="25" fillId="0" borderId="0"/>
    <xf numFmtId="0" fontId="25" fillId="0" borderId="0"/>
    <xf numFmtId="0" fontId="37" fillId="0" borderId="0">
      <alignment vertical="center"/>
    </xf>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alignment vertical="center"/>
    </xf>
    <xf numFmtId="0" fontId="2" fillId="0" borderId="0">
      <alignment vertical="center"/>
    </xf>
    <xf numFmtId="0" fontId="2" fillId="0" borderId="0">
      <alignment vertical="center"/>
    </xf>
  </cellStyleXfs>
  <cellXfs count="1911">
    <xf numFmtId="0" fontId="0" fillId="0" borderId="0" xfId="0"/>
    <xf numFmtId="0" fontId="0" fillId="0" borderId="0" xfId="0" applyAlignment="1"/>
    <xf numFmtId="0" fontId="4" fillId="0" borderId="0" xfId="0" applyFont="1" applyFill="1" applyAlignment="1">
      <alignment vertical="center"/>
    </xf>
    <xf numFmtId="0" fontId="5" fillId="0" borderId="0" xfId="0" applyFont="1" applyFill="1" applyAlignment="1">
      <alignment vertical="center"/>
    </xf>
    <xf numFmtId="0" fontId="5" fillId="0" borderId="0" xfId="0" applyFont="1" applyAlignment="1">
      <alignment vertical="center"/>
    </xf>
    <xf numFmtId="0" fontId="5" fillId="2" borderId="2" xfId="0" applyFont="1" applyFill="1" applyBorder="1" applyAlignment="1">
      <alignment vertical="center"/>
    </xf>
    <xf numFmtId="0" fontId="6" fillId="2" borderId="3" xfId="0" applyFont="1" applyFill="1" applyBorder="1" applyAlignment="1">
      <alignment horizontal="right" vertical="center"/>
    </xf>
    <xf numFmtId="0" fontId="5" fillId="2" borderId="13" xfId="0" applyFont="1" applyFill="1" applyBorder="1" applyAlignment="1">
      <alignment vertical="center"/>
    </xf>
    <xf numFmtId="0" fontId="6" fillId="2" borderId="14" xfId="0" applyFont="1" applyFill="1" applyBorder="1" applyAlignment="1" applyProtection="1">
      <alignment horizontal="center" vertical="center"/>
    </xf>
    <xf numFmtId="49" fontId="7" fillId="0" borderId="0" xfId="0" applyNumberFormat="1" applyFont="1" applyFill="1" applyAlignment="1">
      <alignment horizontal="left" vertical="center"/>
    </xf>
    <xf numFmtId="49" fontId="7" fillId="0" borderId="0" xfId="0" applyNumberFormat="1" applyFont="1" applyFill="1" applyAlignment="1">
      <alignment vertical="center"/>
    </xf>
    <xf numFmtId="176" fontId="7" fillId="0" borderId="0" xfId="0" applyNumberFormat="1" applyFont="1" applyFill="1" applyAlignment="1">
      <alignment vertical="center"/>
    </xf>
    <xf numFmtId="0" fontId="7" fillId="0" borderId="0" xfId="0" applyFont="1" applyFill="1" applyAlignment="1">
      <alignment vertical="center"/>
    </xf>
    <xf numFmtId="0" fontId="8" fillId="0" borderId="0" xfId="0" applyFont="1" applyFill="1" applyAlignment="1">
      <alignment vertical="center"/>
    </xf>
    <xf numFmtId="0" fontId="9" fillId="0" borderId="0" xfId="0" applyFont="1" applyFill="1" applyAlignment="1">
      <alignment vertical="center"/>
    </xf>
    <xf numFmtId="0" fontId="6" fillId="0" borderId="0" xfId="0" applyFont="1" applyAlignment="1">
      <alignment vertical="center"/>
    </xf>
    <xf numFmtId="49" fontId="9" fillId="0" borderId="0" xfId="0" applyNumberFormat="1" applyFont="1" applyFill="1" applyAlignment="1">
      <alignment horizontal="center" vertical="center"/>
    </xf>
    <xf numFmtId="49" fontId="9" fillId="0" borderId="0" xfId="1" applyNumberFormat="1" applyFont="1" applyFill="1" applyBorder="1" applyAlignment="1" applyProtection="1">
      <alignment horizontal="center" vertical="center" wrapText="1"/>
    </xf>
    <xf numFmtId="38" fontId="9" fillId="0" borderId="0" xfId="1" applyFont="1" applyFill="1" applyBorder="1" applyAlignment="1" applyProtection="1">
      <alignment horizontal="center" vertical="center" wrapText="1"/>
    </xf>
    <xf numFmtId="0" fontId="9" fillId="0" borderId="1" xfId="0" applyFont="1" applyFill="1" applyBorder="1" applyAlignment="1">
      <alignment vertical="center"/>
    </xf>
    <xf numFmtId="176" fontId="10" fillId="0" borderId="12" xfId="1" applyNumberFormat="1" applyFont="1" applyFill="1" applyBorder="1" applyAlignment="1" applyProtection="1">
      <alignment horizontal="center" vertical="center" wrapText="1"/>
    </xf>
    <xf numFmtId="49" fontId="10" fillId="0" borderId="78" xfId="1" applyNumberFormat="1" applyFont="1" applyFill="1" applyBorder="1" applyAlignment="1" applyProtection="1">
      <alignment horizontal="center" vertical="center" wrapText="1"/>
    </xf>
    <xf numFmtId="49" fontId="10" fillId="0" borderId="60" xfId="1" applyNumberFormat="1" applyFont="1" applyFill="1" applyBorder="1" applyAlignment="1" applyProtection="1">
      <alignment horizontal="center" vertical="center" wrapText="1"/>
    </xf>
    <xf numFmtId="176" fontId="10" fillId="0" borderId="60" xfId="1" applyNumberFormat="1" applyFont="1" applyFill="1" applyBorder="1" applyAlignment="1" applyProtection="1">
      <alignment horizontal="center" vertical="center" wrapText="1"/>
    </xf>
    <xf numFmtId="0" fontId="6" fillId="0" borderId="0" xfId="0" applyFont="1" applyAlignment="1">
      <alignment horizontal="center" vertical="center"/>
    </xf>
    <xf numFmtId="0" fontId="9" fillId="0" borderId="39" xfId="0" applyFont="1" applyFill="1" applyBorder="1" applyAlignment="1">
      <alignment horizontal="center" vertical="center" shrinkToFit="1"/>
    </xf>
    <xf numFmtId="41" fontId="10" fillId="0" borderId="80" xfId="0" applyNumberFormat="1" applyFont="1" applyFill="1" applyBorder="1" applyAlignment="1">
      <alignment vertical="center"/>
    </xf>
    <xf numFmtId="41" fontId="10" fillId="0" borderId="66" xfId="0" applyNumberFormat="1" applyFont="1" applyFill="1" applyBorder="1" applyAlignment="1">
      <alignment vertical="center"/>
    </xf>
    <xf numFmtId="41" fontId="10" fillId="0" borderId="69" xfId="0" applyNumberFormat="1" applyFont="1" applyFill="1" applyBorder="1" applyAlignment="1">
      <alignment vertical="center"/>
    </xf>
    <xf numFmtId="41" fontId="10" fillId="0" borderId="38" xfId="0" applyNumberFormat="1" applyFont="1" applyFill="1" applyBorder="1" applyAlignment="1">
      <alignment vertical="center"/>
    </xf>
    <xf numFmtId="179" fontId="6" fillId="3" borderId="0" xfId="0" applyNumberFormat="1" applyFont="1" applyFill="1" applyAlignment="1">
      <alignment vertical="center"/>
    </xf>
    <xf numFmtId="0" fontId="6" fillId="3" borderId="0" xfId="0" applyFont="1" applyFill="1" applyAlignment="1">
      <alignment vertical="center"/>
    </xf>
    <xf numFmtId="0" fontId="9" fillId="0" borderId="8" xfId="0" applyFont="1" applyFill="1" applyBorder="1" applyAlignment="1">
      <alignment horizontal="center" vertical="center" shrinkToFit="1"/>
    </xf>
    <xf numFmtId="41" fontId="10" fillId="0" borderId="10" xfId="0" applyNumberFormat="1" applyFont="1" applyFill="1" applyBorder="1" applyAlignment="1">
      <alignment vertical="center"/>
    </xf>
    <xf numFmtId="41" fontId="10" fillId="0" borderId="44" xfId="0" applyNumberFormat="1" applyFont="1" applyFill="1" applyBorder="1" applyAlignment="1">
      <alignment vertical="center"/>
    </xf>
    <xf numFmtId="41" fontId="10" fillId="0" borderId="41" xfId="0" applyNumberFormat="1" applyFont="1" applyFill="1" applyBorder="1" applyAlignment="1">
      <alignment vertical="center"/>
    </xf>
    <xf numFmtId="179" fontId="6" fillId="0" borderId="0" xfId="0" applyNumberFormat="1" applyFont="1" applyAlignment="1">
      <alignment vertical="center"/>
    </xf>
    <xf numFmtId="180" fontId="9" fillId="0" borderId="8" xfId="0" applyNumberFormat="1" applyFont="1" applyFill="1" applyBorder="1" applyAlignment="1">
      <alignment horizontal="center" vertical="center" shrinkToFit="1"/>
    </xf>
    <xf numFmtId="41" fontId="10" fillId="0" borderId="44" xfId="0" applyNumberFormat="1" applyFont="1" applyFill="1" applyBorder="1" applyAlignment="1">
      <alignment horizontal="center" vertical="center"/>
    </xf>
    <xf numFmtId="179" fontId="6" fillId="0" borderId="0" xfId="0" applyNumberFormat="1" applyFont="1" applyFill="1" applyAlignment="1">
      <alignment vertical="center"/>
    </xf>
    <xf numFmtId="0" fontId="9" fillId="0" borderId="20" xfId="0" applyFont="1" applyFill="1" applyBorder="1" applyAlignment="1">
      <alignment horizontal="center" vertical="center" shrinkToFit="1"/>
    </xf>
    <xf numFmtId="41" fontId="10" fillId="0" borderId="21" xfId="0" applyNumberFormat="1" applyFont="1" applyFill="1" applyBorder="1" applyAlignment="1">
      <alignment vertical="center"/>
    </xf>
    <xf numFmtId="41" fontId="10" fillId="0" borderId="12" xfId="0" applyNumberFormat="1" applyFont="1" applyFill="1" applyBorder="1" applyAlignment="1">
      <alignment vertical="center"/>
    </xf>
    <xf numFmtId="41" fontId="10" fillId="0" borderId="78" xfId="0" applyNumberFormat="1" applyFont="1" applyFill="1" applyBorder="1" applyAlignment="1">
      <alignment vertical="center"/>
    </xf>
    <xf numFmtId="41" fontId="10" fillId="0" borderId="60" xfId="0" applyNumberFormat="1" applyFont="1" applyFill="1" applyBorder="1" applyAlignment="1">
      <alignment vertical="center"/>
    </xf>
    <xf numFmtId="49" fontId="9" fillId="0" borderId="67" xfId="0" applyNumberFormat="1" applyFont="1" applyFill="1" applyBorder="1" applyAlignment="1">
      <alignment horizontal="center" vertical="center" shrinkToFit="1"/>
    </xf>
    <xf numFmtId="179" fontId="9" fillId="0" borderId="0" xfId="0" applyNumberFormat="1" applyFont="1" applyFill="1" applyAlignment="1">
      <alignment vertical="center"/>
    </xf>
    <xf numFmtId="179" fontId="10" fillId="0" borderId="0" xfId="0" applyNumberFormat="1" applyFont="1" applyFill="1" applyAlignment="1">
      <alignment vertical="center"/>
    </xf>
    <xf numFmtId="179" fontId="9" fillId="0" borderId="0" xfId="0" applyNumberFormat="1" applyFont="1" applyFill="1" applyAlignment="1">
      <alignment vertical="center" shrinkToFit="1"/>
    </xf>
    <xf numFmtId="49" fontId="9" fillId="0" borderId="0" xfId="0" applyNumberFormat="1" applyFont="1" applyFill="1" applyAlignment="1">
      <alignment vertical="center"/>
    </xf>
    <xf numFmtId="176" fontId="9" fillId="0" borderId="0" xfId="0" applyNumberFormat="1" applyFont="1" applyFill="1" applyAlignment="1">
      <alignment vertical="center"/>
    </xf>
    <xf numFmtId="181" fontId="13" fillId="0" borderId="0" xfId="0" applyNumberFormat="1" applyFont="1" applyFill="1" applyAlignment="1">
      <alignment vertical="center"/>
    </xf>
    <xf numFmtId="181" fontId="5" fillId="0" borderId="0" xfId="0" applyNumberFormat="1" applyFont="1" applyFill="1" applyAlignment="1">
      <alignment vertical="center"/>
    </xf>
    <xf numFmtId="181" fontId="6" fillId="0" borderId="0" xfId="0" applyNumberFormat="1" applyFont="1" applyFill="1" applyAlignment="1">
      <alignment vertical="center"/>
    </xf>
    <xf numFmtId="181" fontId="5" fillId="0" borderId="0" xfId="0" applyNumberFormat="1" applyFont="1" applyFill="1" applyAlignment="1">
      <alignment horizontal="right" vertical="center"/>
    </xf>
    <xf numFmtId="181" fontId="5" fillId="0" borderId="1" xfId="0" applyNumberFormat="1" applyFont="1" applyFill="1" applyBorder="1" applyAlignment="1">
      <alignment horizontal="center" vertical="center"/>
    </xf>
    <xf numFmtId="181" fontId="5" fillId="0" borderId="1" xfId="0" applyNumberFormat="1" applyFont="1" applyFill="1" applyBorder="1" applyAlignment="1">
      <alignment horizontal="distributed" vertical="center"/>
    </xf>
    <xf numFmtId="181" fontId="5" fillId="0" borderId="2" xfId="0" applyNumberFormat="1" applyFont="1" applyFill="1" applyBorder="1" applyAlignment="1">
      <alignment vertical="center"/>
    </xf>
    <xf numFmtId="181" fontId="6" fillId="0" borderId="61" xfId="0" applyNumberFormat="1" applyFont="1" applyFill="1" applyBorder="1" applyAlignment="1">
      <alignment horizontal="right" vertical="center"/>
    </xf>
    <xf numFmtId="181" fontId="5" fillId="0" borderId="13" xfId="0" applyNumberFormat="1" applyFont="1" applyFill="1" applyBorder="1" applyAlignment="1">
      <alignment vertical="center"/>
    </xf>
    <xf numFmtId="181" fontId="6" fillId="0" borderId="0" xfId="0" applyNumberFormat="1" applyFont="1" applyFill="1" applyBorder="1" applyAlignment="1" applyProtection="1">
      <alignment horizontal="center" vertical="center"/>
    </xf>
    <xf numFmtId="181" fontId="5" fillId="0" borderId="0" xfId="0" applyNumberFormat="1" applyFont="1" applyFill="1" applyBorder="1" applyAlignment="1">
      <alignment vertical="center"/>
    </xf>
    <xf numFmtId="181" fontId="5" fillId="0" borderId="82" xfId="0" applyNumberFormat="1" applyFont="1" applyFill="1" applyBorder="1" applyAlignment="1">
      <alignment vertical="center"/>
    </xf>
    <xf numFmtId="41" fontId="14" fillId="0" borderId="38" xfId="1" applyNumberFormat="1" applyFont="1" applyFill="1" applyBorder="1" applyAlignment="1" applyProtection="1">
      <alignment vertical="center"/>
      <protection locked="0"/>
    </xf>
    <xf numFmtId="41" fontId="14" fillId="0" borderId="39" xfId="1" applyNumberFormat="1" applyFont="1" applyFill="1" applyBorder="1" applyAlignment="1" applyProtection="1">
      <alignment vertical="center"/>
      <protection locked="0"/>
    </xf>
    <xf numFmtId="41" fontId="14" fillId="0" borderId="50" xfId="1" applyNumberFormat="1" applyFont="1" applyFill="1" applyBorder="1" applyAlignment="1" applyProtection="1">
      <alignment vertical="center"/>
      <protection locked="0"/>
    </xf>
    <xf numFmtId="41" fontId="14" fillId="0" borderId="51" xfId="1" applyNumberFormat="1" applyFont="1" applyFill="1" applyBorder="1" applyAlignment="1" applyProtection="1">
      <alignment vertical="center"/>
      <protection locked="0"/>
    </xf>
    <xf numFmtId="41" fontId="14" fillId="0" borderId="49" xfId="1" applyNumberFormat="1" applyFont="1" applyFill="1" applyBorder="1" applyAlignment="1" applyProtection="1">
      <alignment vertical="center"/>
      <protection locked="0"/>
    </xf>
    <xf numFmtId="41" fontId="14" fillId="0" borderId="8" xfId="1" applyNumberFormat="1" applyFont="1" applyFill="1" applyBorder="1" applyAlignment="1">
      <alignment vertical="center"/>
    </xf>
    <xf numFmtId="41" fontId="14" fillId="0" borderId="44" xfId="1" applyNumberFormat="1" applyFont="1" applyFill="1" applyBorder="1" applyAlignment="1">
      <alignment vertical="center"/>
    </xf>
    <xf numFmtId="41" fontId="14" fillId="0" borderId="16" xfId="1" applyNumberFormat="1" applyFont="1" applyFill="1" applyBorder="1" applyAlignment="1">
      <alignment vertical="center"/>
    </xf>
    <xf numFmtId="41" fontId="14" fillId="0" borderId="8" xfId="1" applyNumberFormat="1" applyFont="1" applyFill="1" applyBorder="1" applyAlignment="1" applyProtection="1">
      <alignment vertical="center"/>
    </xf>
    <xf numFmtId="41" fontId="14" fillId="0" borderId="44" xfId="1" applyNumberFormat="1" applyFont="1" applyFill="1" applyBorder="1" applyAlignment="1" applyProtection="1">
      <alignment vertical="center"/>
    </xf>
    <xf numFmtId="41" fontId="14" fillId="0" borderId="16" xfId="1" applyNumberFormat="1" applyFont="1" applyFill="1" applyBorder="1" applyAlignment="1" applyProtection="1">
      <alignment vertical="center"/>
    </xf>
    <xf numFmtId="41" fontId="14" fillId="0" borderId="44" xfId="1" applyNumberFormat="1" applyFont="1" applyFill="1" applyBorder="1" applyAlignment="1" applyProtection="1">
      <alignment vertical="center"/>
      <protection locked="0"/>
    </xf>
    <xf numFmtId="41" fontId="14" fillId="0" borderId="6" xfId="1" applyNumberFormat="1" applyFont="1" applyFill="1" applyBorder="1" applyAlignment="1">
      <alignment vertical="center"/>
    </xf>
    <xf numFmtId="41" fontId="14" fillId="0" borderId="20" xfId="1" applyNumberFormat="1" applyFont="1" applyFill="1" applyBorder="1" applyAlignment="1">
      <alignment vertical="center"/>
    </xf>
    <xf numFmtId="41" fontId="14" fillId="0" borderId="12" xfId="1" applyNumberFormat="1" applyFont="1" applyFill="1" applyBorder="1" applyAlignment="1">
      <alignment vertical="center"/>
    </xf>
    <xf numFmtId="41" fontId="14" fillId="0" borderId="83" xfId="1" applyNumberFormat="1" applyFont="1" applyFill="1" applyBorder="1" applyAlignment="1">
      <alignment vertical="center"/>
    </xf>
    <xf numFmtId="181" fontId="14" fillId="0" borderId="84" xfId="0" applyNumberFormat="1" applyFont="1" applyFill="1" applyBorder="1" applyAlignment="1">
      <alignment horizontal="centerContinuous" vertical="center"/>
    </xf>
    <xf numFmtId="181" fontId="14" fillId="0" borderId="36" xfId="0" applyNumberFormat="1" applyFont="1" applyFill="1" applyBorder="1" applyAlignment="1">
      <alignment horizontal="centerContinuous" vertical="center"/>
    </xf>
    <xf numFmtId="41" fontId="14" fillId="0" borderId="34" xfId="1" applyNumberFormat="1" applyFont="1" applyFill="1" applyBorder="1" applyAlignment="1">
      <alignment vertical="center"/>
    </xf>
    <xf numFmtId="41" fontId="14" fillId="0" borderId="84" xfId="1" applyNumberFormat="1" applyFont="1" applyFill="1" applyBorder="1" applyAlignment="1">
      <alignment vertical="center"/>
    </xf>
    <xf numFmtId="41" fontId="14" fillId="0" borderId="36" xfId="1" applyNumberFormat="1" applyFont="1" applyFill="1" applyBorder="1" applyAlignment="1">
      <alignment vertical="center"/>
    </xf>
    <xf numFmtId="41" fontId="14" fillId="0" borderId="35" xfId="1" applyNumberFormat="1" applyFont="1" applyFill="1" applyBorder="1" applyAlignment="1">
      <alignment vertical="center"/>
    </xf>
    <xf numFmtId="41" fontId="14" fillId="0" borderId="84" xfId="1" applyNumberFormat="1" applyFont="1" applyFill="1" applyBorder="1" applyAlignment="1" applyProtection="1">
      <alignment vertical="center"/>
      <protection locked="0"/>
    </xf>
    <xf numFmtId="181" fontId="9" fillId="0" borderId="0" xfId="0" applyNumberFormat="1" applyFont="1" applyFill="1" applyBorder="1" applyAlignment="1">
      <alignment vertical="center"/>
    </xf>
    <xf numFmtId="181" fontId="6" fillId="0" borderId="0" xfId="0" applyNumberFormat="1" applyFont="1" applyFill="1" applyBorder="1" applyAlignment="1">
      <alignment vertical="center"/>
    </xf>
    <xf numFmtId="181" fontId="15" fillId="0" borderId="0" xfId="0" applyNumberFormat="1" applyFont="1" applyFill="1" applyBorder="1" applyAlignment="1">
      <alignment horizontal="left" vertical="center"/>
    </xf>
    <xf numFmtId="181"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181" fontId="17" fillId="0" borderId="0" xfId="0" applyNumberFormat="1" applyFont="1" applyFill="1" applyAlignment="1">
      <alignment horizontal="center" vertical="center"/>
    </xf>
    <xf numFmtId="0" fontId="5" fillId="0" borderId="0" xfId="0" applyFont="1" applyBorder="1" applyAlignment="1">
      <alignment vertical="center"/>
    </xf>
    <xf numFmtId="0" fontId="5" fillId="0" borderId="2" xfId="0" applyFont="1" applyFill="1" applyBorder="1" applyAlignment="1">
      <alignment vertical="center"/>
    </xf>
    <xf numFmtId="0" fontId="6" fillId="0" borderId="78" xfId="0" applyFont="1" applyFill="1" applyBorder="1" applyAlignment="1">
      <alignment horizontal="right" vertical="center"/>
    </xf>
    <xf numFmtId="49" fontId="6" fillId="0" borderId="78" xfId="0" applyNumberFormat="1" applyFont="1" applyFill="1" applyBorder="1" applyAlignment="1">
      <alignment horizontal="center" vertical="center"/>
    </xf>
    <xf numFmtId="0" fontId="9" fillId="0" borderId="61" xfId="0" applyFont="1" applyFill="1" applyBorder="1" applyAlignment="1" applyProtection="1">
      <alignment vertical="center"/>
    </xf>
    <xf numFmtId="0" fontId="9" fillId="0" borderId="78" xfId="0" applyFont="1" applyFill="1" applyBorder="1" applyAlignment="1" applyProtection="1">
      <alignment vertical="center"/>
    </xf>
    <xf numFmtId="0" fontId="9" fillId="0" borderId="2" xfId="0" applyFont="1" applyFill="1" applyBorder="1" applyAlignment="1" applyProtection="1">
      <alignment vertical="center"/>
    </xf>
    <xf numFmtId="0" fontId="6" fillId="0" borderId="61" xfId="0" applyFont="1" applyFill="1" applyBorder="1" applyAlignment="1" applyProtection="1">
      <alignment vertical="center"/>
    </xf>
    <xf numFmtId="0" fontId="6" fillId="0" borderId="78" xfId="0" applyFont="1" applyFill="1" applyBorder="1" applyAlignment="1" applyProtection="1">
      <alignment vertical="center"/>
    </xf>
    <xf numFmtId="0" fontId="5" fillId="0" borderId="13" xfId="0" applyFont="1" applyFill="1" applyBorder="1" applyAlignment="1">
      <alignment vertical="center"/>
    </xf>
    <xf numFmtId="0" fontId="6" fillId="0" borderId="63" xfId="0" applyFont="1" applyFill="1" applyBorder="1" applyAlignment="1" applyProtection="1">
      <alignment horizontal="center" vertical="center"/>
    </xf>
    <xf numFmtId="49" fontId="6" fillId="0" borderId="63" xfId="0" applyNumberFormat="1" applyFont="1" applyFill="1" applyBorder="1" applyAlignment="1">
      <alignment horizontal="center" vertical="center"/>
    </xf>
    <xf numFmtId="0" fontId="9" fillId="0" borderId="0" xfId="0" applyFont="1" applyFill="1" applyBorder="1" applyAlignment="1">
      <alignment vertical="center"/>
    </xf>
    <xf numFmtId="0" fontId="9" fillId="0" borderId="63" xfId="0" applyFont="1" applyFill="1" applyBorder="1" applyAlignment="1">
      <alignment vertical="center"/>
    </xf>
    <xf numFmtId="0" fontId="9" fillId="0" borderId="0" xfId="0" applyFont="1" applyFill="1" applyBorder="1" applyAlignment="1" applyProtection="1">
      <alignment vertical="center"/>
    </xf>
    <xf numFmtId="0" fontId="9" fillId="0" borderId="63" xfId="0" applyFont="1" applyFill="1" applyBorder="1" applyAlignment="1" applyProtection="1">
      <alignment vertical="center"/>
    </xf>
    <xf numFmtId="0" fontId="9" fillId="0" borderId="5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63" xfId="0" applyFont="1" applyFill="1" applyBorder="1" applyAlignment="1" applyProtection="1">
      <alignment vertical="center"/>
    </xf>
    <xf numFmtId="0" fontId="6" fillId="0" borderId="13" xfId="0" applyFont="1" applyFill="1" applyBorder="1" applyAlignment="1" applyProtection="1">
      <alignment vertical="center"/>
    </xf>
    <xf numFmtId="0" fontId="6" fillId="0" borderId="13" xfId="0" applyFont="1" applyFill="1" applyBorder="1" applyAlignment="1" applyProtection="1">
      <alignment horizontal="center" vertical="center"/>
    </xf>
    <xf numFmtId="0" fontId="5" fillId="0" borderId="63" xfId="0" applyFont="1" applyFill="1" applyBorder="1" applyAlignment="1">
      <alignment vertical="center"/>
    </xf>
    <xf numFmtId="49" fontId="6" fillId="0" borderId="63" xfId="0" applyNumberFormat="1" applyFont="1" applyFill="1" applyBorder="1" applyAlignment="1" applyProtection="1">
      <alignment horizontal="center" vertical="center"/>
    </xf>
    <xf numFmtId="0" fontId="9" fillId="0" borderId="78"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85" xfId="0" applyFont="1" applyFill="1" applyBorder="1" applyAlignment="1">
      <alignment vertical="center"/>
    </xf>
    <xf numFmtId="0" fontId="5" fillId="0" borderId="86" xfId="0" applyFont="1" applyFill="1" applyBorder="1" applyAlignment="1">
      <alignment vertical="center"/>
    </xf>
    <xf numFmtId="49" fontId="6" fillId="0" borderId="86" xfId="0" applyNumberFormat="1" applyFont="1" applyFill="1" applyBorder="1" applyAlignment="1">
      <alignment horizontal="center" vertical="center"/>
    </xf>
    <xf numFmtId="0" fontId="9" fillId="0" borderId="86" xfId="0" applyFont="1" applyFill="1" applyBorder="1" applyAlignment="1">
      <alignment vertical="center"/>
    </xf>
    <xf numFmtId="0" fontId="9" fillId="0" borderId="86"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9" fillId="0" borderId="79" xfId="0" applyFont="1" applyFill="1" applyBorder="1" applyAlignment="1">
      <alignment vertical="center"/>
    </xf>
    <xf numFmtId="0" fontId="6" fillId="0" borderId="86" xfId="0" applyFont="1" applyFill="1" applyBorder="1" applyAlignment="1">
      <alignment vertical="center"/>
    </xf>
    <xf numFmtId="0" fontId="6" fillId="0" borderId="79"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79" xfId="0" applyFont="1" applyFill="1" applyBorder="1" applyAlignment="1">
      <alignment vertical="center"/>
    </xf>
    <xf numFmtId="41" fontId="19" fillId="0" borderId="38" xfId="3" applyNumberFormat="1" applyFont="1" applyFill="1" applyBorder="1" applyAlignment="1" applyProtection="1">
      <alignment vertical="center"/>
      <protection locked="0"/>
    </xf>
    <xf numFmtId="41" fontId="19" fillId="0" borderId="44" xfId="3" applyNumberFormat="1" applyFont="1" applyFill="1" applyBorder="1" applyAlignment="1" applyProtection="1">
      <alignment vertical="center"/>
      <protection locked="0"/>
    </xf>
    <xf numFmtId="41" fontId="19" fillId="0" borderId="12" xfId="3" applyNumberFormat="1" applyFont="1" applyFill="1" applyBorder="1" applyAlignment="1" applyProtection="1">
      <alignment vertical="center"/>
      <protection locked="0"/>
    </xf>
    <xf numFmtId="41" fontId="19" fillId="0" borderId="89" xfId="3" applyNumberFormat="1" applyFont="1" applyFill="1" applyBorder="1" applyAlignment="1" applyProtection="1">
      <alignment vertical="center"/>
      <protection locked="0"/>
    </xf>
    <xf numFmtId="49" fontId="5" fillId="0" borderId="44" xfId="0" applyNumberFormat="1" applyFont="1" applyFill="1" applyBorder="1" applyAlignment="1" applyProtection="1">
      <alignment horizontal="center" vertical="center"/>
    </xf>
    <xf numFmtId="41" fontId="19" fillId="0" borderId="44" xfId="3" applyNumberFormat="1" applyFont="1" applyFill="1" applyBorder="1" applyAlignment="1" applyProtection="1">
      <alignment horizontal="right" vertical="center"/>
      <protection locked="0"/>
    </xf>
    <xf numFmtId="0" fontId="6" fillId="0" borderId="0" xfId="0" applyFont="1" applyBorder="1" applyAlignment="1">
      <alignment vertical="center"/>
    </xf>
    <xf numFmtId="0" fontId="16" fillId="0" borderId="0" xfId="0" applyFont="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41" fontId="5" fillId="0" borderId="89" xfId="3" applyNumberFormat="1" applyFont="1" applyFill="1" applyBorder="1" applyAlignment="1" applyProtection="1">
      <alignment vertical="center"/>
      <protection locked="0"/>
    </xf>
    <xf numFmtId="41" fontId="5" fillId="0" borderId="38" xfId="3" applyNumberFormat="1" applyFont="1" applyFill="1" applyBorder="1" applyAlignment="1" applyProtection="1">
      <alignment vertical="center"/>
      <protection locked="0"/>
    </xf>
    <xf numFmtId="0" fontId="22" fillId="0" borderId="0" xfId="0" applyFont="1" applyAlignment="1">
      <alignment vertical="center"/>
    </xf>
    <xf numFmtId="0" fontId="24" fillId="0" borderId="0" xfId="0" applyFont="1" applyAlignment="1">
      <alignment vertical="center"/>
    </xf>
    <xf numFmtId="0" fontId="24" fillId="0" borderId="0" xfId="0" applyNumberFormat="1" applyFont="1" applyFill="1" applyBorder="1" applyAlignment="1">
      <alignment horizontal="center" vertical="center"/>
    </xf>
    <xf numFmtId="0" fontId="24" fillId="0" borderId="0" xfId="0" applyNumberFormat="1" applyFont="1" applyFill="1" applyBorder="1" applyAlignment="1" applyProtection="1">
      <alignment horizontal="center" vertical="center"/>
    </xf>
    <xf numFmtId="0" fontId="5" fillId="0" borderId="0" xfId="0" applyFont="1" applyFill="1"/>
    <xf numFmtId="0" fontId="5" fillId="0" borderId="0" xfId="0" applyFont="1"/>
    <xf numFmtId="0" fontId="5" fillId="0" borderId="0" xfId="0" applyFont="1" applyFill="1" applyAlignment="1">
      <alignment horizontal="center" vertical="center"/>
    </xf>
    <xf numFmtId="181" fontId="5" fillId="0" borderId="0" xfId="0" applyNumberFormat="1" applyFont="1" applyFill="1" applyAlignment="1">
      <alignment horizontal="center" vertical="center"/>
    </xf>
    <xf numFmtId="0" fontId="5" fillId="0" borderId="0" xfId="0" applyFont="1" applyAlignment="1">
      <alignment horizontal="center" vertical="center"/>
    </xf>
    <xf numFmtId="0" fontId="6" fillId="0" borderId="114" xfId="0" applyFont="1" applyFill="1" applyBorder="1" applyAlignment="1">
      <alignment horizontal="center" vertical="distributed" textRotation="255" justifyLastLine="1" shrinkToFit="1"/>
    </xf>
    <xf numFmtId="0" fontId="6" fillId="0" borderId="116" xfId="0" applyFont="1" applyFill="1" applyBorder="1" applyAlignment="1">
      <alignment horizontal="center" vertical="distributed" textRotation="255" wrapText="1" justifyLastLine="1" shrinkToFit="1"/>
    </xf>
    <xf numFmtId="0" fontId="6" fillId="0" borderId="0" xfId="0" applyFont="1" applyAlignment="1">
      <alignment wrapText="1"/>
    </xf>
    <xf numFmtId="41" fontId="19" fillId="0" borderId="44" xfId="0" applyNumberFormat="1" applyFont="1" applyFill="1" applyBorder="1" applyAlignment="1">
      <alignment vertical="center"/>
    </xf>
    <xf numFmtId="41" fontId="5" fillId="0" borderId="44" xfId="0" applyNumberFormat="1" applyFont="1" applyFill="1" applyBorder="1" applyAlignment="1">
      <alignment vertical="center"/>
    </xf>
    <xf numFmtId="41" fontId="5" fillId="0" borderId="79" xfId="0" applyNumberFormat="1" applyFont="1" applyFill="1" applyBorder="1" applyAlignment="1">
      <alignment vertical="center"/>
    </xf>
    <xf numFmtId="41" fontId="5" fillId="0" borderId="85" xfId="0" applyNumberFormat="1" applyFont="1" applyFill="1" applyBorder="1" applyAlignment="1">
      <alignment vertical="center"/>
    </xf>
    <xf numFmtId="41" fontId="5" fillId="0" borderId="101" xfId="0" applyNumberFormat="1" applyFont="1" applyFill="1" applyBorder="1" applyAlignment="1">
      <alignment vertical="center"/>
    </xf>
    <xf numFmtId="0" fontId="27" fillId="0" borderId="0" xfId="4" applyFont="1" applyAlignment="1">
      <alignment vertical="center"/>
    </xf>
    <xf numFmtId="0" fontId="27" fillId="0" borderId="0" xfId="4" applyFont="1" applyFill="1" applyAlignment="1">
      <alignment vertical="center"/>
    </xf>
    <xf numFmtId="180" fontId="27" fillId="0" borderId="0" xfId="4" applyNumberFormat="1" applyFont="1" applyFill="1" applyAlignment="1">
      <alignment horizontal="right" vertical="center"/>
    </xf>
    <xf numFmtId="0" fontId="5" fillId="0" borderId="0" xfId="4" applyFont="1" applyFill="1" applyAlignment="1">
      <alignment horizontal="center" vertical="center"/>
    </xf>
    <xf numFmtId="181" fontId="27" fillId="0" borderId="0" xfId="4" applyNumberFormat="1" applyFont="1" applyAlignment="1">
      <alignment horizontal="right" vertical="center"/>
    </xf>
    <xf numFmtId="0" fontId="27" fillId="0" borderId="0" xfId="4" applyFont="1" applyFill="1" applyBorder="1" applyAlignment="1">
      <alignment vertical="center" wrapText="1"/>
    </xf>
    <xf numFmtId="0" fontId="28" fillId="0" borderId="0" xfId="4" applyFont="1" applyFill="1" applyBorder="1" applyAlignment="1">
      <alignment horizontal="center" vertical="center" wrapText="1"/>
    </xf>
    <xf numFmtId="180" fontId="28" fillId="0" borderId="0" xfId="4" applyNumberFormat="1" applyFont="1" applyFill="1" applyBorder="1" applyAlignment="1">
      <alignment horizontal="right" vertical="center" wrapText="1"/>
    </xf>
    <xf numFmtId="0" fontId="28" fillId="0" borderId="0" xfId="4" applyFont="1" applyFill="1" applyBorder="1" applyAlignment="1">
      <alignment horizontal="right" vertical="center" wrapText="1"/>
    </xf>
    <xf numFmtId="0" fontId="5" fillId="0" borderId="0" xfId="4" applyFont="1" applyFill="1" applyBorder="1" applyAlignment="1">
      <alignment horizontal="center" vertical="center" wrapText="1"/>
    </xf>
    <xf numFmtId="0" fontId="27" fillId="0" borderId="0" xfId="4" applyFont="1" applyAlignment="1">
      <alignment vertical="center" wrapText="1"/>
    </xf>
    <xf numFmtId="181" fontId="27" fillId="0" borderId="0" xfId="4" applyNumberFormat="1" applyFont="1" applyAlignment="1">
      <alignment horizontal="right" vertical="center" wrapText="1"/>
    </xf>
    <xf numFmtId="0" fontId="27" fillId="0" borderId="0" xfId="4" applyFont="1" applyFill="1" applyBorder="1" applyAlignment="1">
      <alignment horizontal="left" vertical="center" wrapText="1"/>
    </xf>
    <xf numFmtId="0" fontId="27" fillId="0" borderId="0" xfId="4" applyFont="1" applyFill="1" applyBorder="1" applyAlignment="1">
      <alignment horizontal="left" vertical="center"/>
    </xf>
    <xf numFmtId="180" fontId="28" fillId="0" borderId="114" xfId="4" applyNumberFormat="1" applyFont="1" applyFill="1" applyBorder="1" applyAlignment="1">
      <alignment horizontal="distributed" vertical="center" wrapText="1"/>
    </xf>
    <xf numFmtId="0" fontId="28" fillId="0" borderId="121" xfId="4" applyFont="1" applyFill="1" applyBorder="1" applyAlignment="1">
      <alignment horizontal="center" vertical="center"/>
    </xf>
    <xf numFmtId="0" fontId="14" fillId="0" borderId="115" xfId="4" applyFont="1" applyFill="1" applyBorder="1" applyAlignment="1">
      <alignment horizontal="center" vertical="center" shrinkToFit="1"/>
    </xf>
    <xf numFmtId="181" fontId="27" fillId="0" borderId="0" xfId="4" applyNumberFormat="1" applyFont="1" applyFill="1" applyAlignment="1">
      <alignment horizontal="right" vertical="center"/>
    </xf>
    <xf numFmtId="180" fontId="28" fillId="0" borderId="133" xfId="4" applyNumberFormat="1" applyFont="1" applyFill="1" applyBorder="1" applyAlignment="1">
      <alignment horizontal="right" vertical="center"/>
    </xf>
    <xf numFmtId="58" fontId="6" fillId="0" borderId="135" xfId="0" applyNumberFormat="1" applyFont="1" applyFill="1" applyBorder="1" applyAlignment="1">
      <alignment horizontal="center" vertical="center"/>
    </xf>
    <xf numFmtId="0" fontId="28" fillId="0" borderId="136" xfId="4" applyFont="1" applyFill="1" applyBorder="1" applyAlignment="1">
      <alignment horizontal="left" vertical="center" wrapText="1"/>
    </xf>
    <xf numFmtId="180" fontId="28" fillId="0" borderId="38" xfId="4" applyNumberFormat="1" applyFont="1" applyFill="1" applyBorder="1" applyAlignment="1">
      <alignment horizontal="right" vertical="center"/>
    </xf>
    <xf numFmtId="0" fontId="28" fillId="0" borderId="50" xfId="4" applyFont="1" applyFill="1" applyBorder="1" applyAlignment="1">
      <alignment horizontal="left" vertical="center" wrapText="1"/>
    </xf>
    <xf numFmtId="58" fontId="6" fillId="0" borderId="137" xfId="0" applyNumberFormat="1" applyFont="1" applyFill="1" applyBorder="1" applyAlignment="1">
      <alignment horizontal="center" vertical="center"/>
    </xf>
    <xf numFmtId="0" fontId="27" fillId="0" borderId="0" xfId="4" applyFont="1" applyBorder="1" applyAlignment="1">
      <alignment vertical="center"/>
    </xf>
    <xf numFmtId="180" fontId="28" fillId="0" borderId="60" xfId="4" applyNumberFormat="1" applyFont="1" applyFill="1" applyBorder="1" applyAlignment="1">
      <alignment horizontal="right" vertical="center"/>
    </xf>
    <xf numFmtId="0" fontId="28" fillId="0" borderId="52" xfId="4" applyFont="1" applyFill="1" applyBorder="1" applyAlignment="1">
      <alignment horizontal="left" vertical="center" wrapText="1"/>
    </xf>
    <xf numFmtId="0" fontId="6" fillId="0" borderId="143" xfId="4" applyFont="1" applyFill="1" applyBorder="1" applyAlignment="1">
      <alignment horizontal="center" vertical="center"/>
    </xf>
    <xf numFmtId="0" fontId="27" fillId="0" borderId="0" xfId="4" applyFont="1" applyFill="1" applyBorder="1" applyAlignment="1">
      <alignment vertical="center"/>
    </xf>
    <xf numFmtId="181" fontId="27" fillId="0" borderId="0" xfId="4" applyNumberFormat="1" applyFont="1" applyBorder="1" applyAlignment="1">
      <alignment horizontal="right" vertical="center"/>
    </xf>
    <xf numFmtId="0" fontId="28" fillId="0" borderId="0" xfId="4" applyFont="1" applyFill="1" applyBorder="1" applyAlignment="1">
      <alignment horizontal="left" vertical="center" wrapText="1"/>
    </xf>
    <xf numFmtId="0" fontId="28" fillId="0" borderId="120" xfId="4" applyFont="1" applyFill="1" applyBorder="1" applyAlignment="1">
      <alignment horizontal="center" vertical="center"/>
    </xf>
    <xf numFmtId="0" fontId="28" fillId="0" borderId="115" xfId="4" applyFont="1" applyFill="1" applyBorder="1" applyAlignment="1">
      <alignment horizontal="center" vertical="center"/>
    </xf>
    <xf numFmtId="0" fontId="14" fillId="0" borderId="116" xfId="4" applyFont="1" applyFill="1" applyBorder="1" applyAlignment="1">
      <alignment horizontal="center" vertical="center" shrinkToFit="1"/>
    </xf>
    <xf numFmtId="0" fontId="14" fillId="0" borderId="128" xfId="4" applyFont="1" applyFill="1" applyBorder="1" applyAlignment="1">
      <alignment horizontal="left" vertical="center" wrapText="1"/>
    </xf>
    <xf numFmtId="180" fontId="14" fillId="0" borderId="129" xfId="4" applyNumberFormat="1" applyFont="1" applyFill="1" applyBorder="1" applyAlignment="1">
      <alignment horizontal="right" vertical="center"/>
    </xf>
    <xf numFmtId="0" fontId="14" fillId="0" borderId="130" xfId="4" applyFont="1" applyFill="1" applyBorder="1" applyAlignment="1">
      <alignment horizontal="left" vertical="center" wrapText="1"/>
    </xf>
    <xf numFmtId="0" fontId="14" fillId="0" borderId="145" xfId="4" applyFont="1" applyFill="1" applyBorder="1" applyAlignment="1">
      <alignment horizontal="left" vertical="center" wrapText="1"/>
    </xf>
    <xf numFmtId="0" fontId="14" fillId="0" borderId="146" xfId="4" applyFont="1" applyFill="1" applyBorder="1" applyAlignment="1">
      <alignment horizontal="left" vertical="center" wrapText="1"/>
    </xf>
    <xf numFmtId="0" fontId="14" fillId="0" borderId="132" xfId="4" applyFont="1" applyFill="1" applyBorder="1" applyAlignment="1">
      <alignment horizontal="left" vertical="center" wrapText="1"/>
    </xf>
    <xf numFmtId="180" fontId="14" fillId="0" borderId="133" xfId="4" applyNumberFormat="1" applyFont="1" applyFill="1" applyBorder="1" applyAlignment="1">
      <alignment horizontal="right" vertical="center"/>
    </xf>
    <xf numFmtId="0" fontId="14" fillId="0" borderId="135" xfId="4" applyFont="1" applyFill="1" applyBorder="1" applyAlignment="1">
      <alignment horizontal="left" vertical="center" wrapText="1"/>
    </xf>
    <xf numFmtId="58" fontId="6" fillId="0" borderId="147" xfId="0" applyNumberFormat="1" applyFont="1" applyFill="1" applyBorder="1" applyAlignment="1">
      <alignment horizontal="center" vertical="center"/>
    </xf>
    <xf numFmtId="58" fontId="6" fillId="0" borderId="148" xfId="0" applyNumberFormat="1" applyFont="1" applyFill="1" applyBorder="1" applyAlignment="1">
      <alignment horizontal="center" vertical="center"/>
    </xf>
    <xf numFmtId="0" fontId="14" fillId="0" borderId="149" xfId="4" applyFont="1" applyFill="1" applyBorder="1" applyAlignment="1">
      <alignment horizontal="left" vertical="center" wrapText="1"/>
    </xf>
    <xf numFmtId="0" fontId="14" fillId="0" borderId="86" xfId="4" applyFont="1" applyFill="1" applyBorder="1" applyAlignment="1">
      <alignment horizontal="left" vertical="center" wrapText="1"/>
    </xf>
    <xf numFmtId="180" fontId="14" fillId="0" borderId="79" xfId="4" applyNumberFormat="1" applyFont="1" applyFill="1" applyBorder="1" applyAlignment="1">
      <alignment horizontal="right" vertical="center"/>
    </xf>
    <xf numFmtId="58" fontId="6" fillId="0" borderId="104" xfId="0" applyNumberFormat="1" applyFont="1" applyFill="1" applyBorder="1" applyAlignment="1">
      <alignment horizontal="center" vertical="center"/>
    </xf>
    <xf numFmtId="0" fontId="14" fillId="0" borderId="155" xfId="4" applyFont="1" applyFill="1" applyBorder="1" applyAlignment="1">
      <alignment horizontal="left" vertical="center" wrapText="1"/>
    </xf>
    <xf numFmtId="180" fontId="14" fillId="0" borderId="125" xfId="4" applyNumberFormat="1" applyFont="1" applyFill="1" applyBorder="1" applyAlignment="1">
      <alignment horizontal="right" vertical="center"/>
    </xf>
    <xf numFmtId="0" fontId="14" fillId="0" borderId="126" xfId="4" applyFont="1" applyFill="1" applyBorder="1" applyAlignment="1">
      <alignment horizontal="left" vertical="center" wrapText="1"/>
    </xf>
    <xf numFmtId="58" fontId="6" fillId="0" borderId="157" xfId="0" applyNumberFormat="1" applyFont="1" applyFill="1" applyBorder="1" applyAlignment="1">
      <alignment horizontal="center" vertical="center"/>
    </xf>
    <xf numFmtId="180" fontId="14" fillId="0" borderId="60" xfId="4" applyNumberFormat="1" applyFont="1" applyFill="1" applyBorder="1" applyAlignment="1">
      <alignment horizontal="right" vertical="center"/>
    </xf>
    <xf numFmtId="0" fontId="28" fillId="0" borderId="158" xfId="4" applyFont="1" applyFill="1" applyBorder="1" applyAlignment="1">
      <alignment horizontal="left" vertical="center" wrapText="1"/>
    </xf>
    <xf numFmtId="0" fontId="6" fillId="0" borderId="111" xfId="4" applyFont="1" applyFill="1" applyBorder="1" applyAlignment="1">
      <alignment horizontal="center" vertical="center"/>
    </xf>
    <xf numFmtId="181" fontId="28" fillId="0" borderId="0" xfId="4" applyNumberFormat="1" applyFont="1" applyFill="1" applyBorder="1" applyAlignment="1">
      <alignment horizontal="right" vertical="center"/>
    </xf>
    <xf numFmtId="0" fontId="31" fillId="0" borderId="0" xfId="5" applyFont="1" applyAlignment="1">
      <alignment horizontal="center" vertical="center"/>
    </xf>
    <xf numFmtId="0" fontId="31" fillId="0" borderId="0" xfId="5" applyFont="1">
      <alignment vertical="center"/>
    </xf>
    <xf numFmtId="0" fontId="6" fillId="0" borderId="0" xfId="0" applyFont="1" applyFill="1" applyBorder="1" applyAlignment="1">
      <alignment horizontal="center" vertical="center"/>
    </xf>
    <xf numFmtId="0" fontId="6" fillId="0" borderId="0" xfId="0" applyFont="1" applyFill="1" applyAlignment="1">
      <alignment horizontal="center" vertical="center"/>
    </xf>
    <xf numFmtId="0" fontId="6" fillId="0" borderId="12" xfId="0" applyFont="1" applyFill="1" applyBorder="1" applyAlignment="1">
      <alignment vertical="center" shrinkToFit="1"/>
    </xf>
    <xf numFmtId="0" fontId="6" fillId="0" borderId="12" xfId="0" applyFont="1" applyFill="1" applyBorder="1" applyAlignment="1">
      <alignment vertical="center" wrapText="1"/>
    </xf>
    <xf numFmtId="58" fontId="6" fillId="0" borderId="44" xfId="0" applyNumberFormat="1" applyFont="1" applyFill="1" applyBorder="1" applyAlignment="1">
      <alignment horizontal="left" vertical="center"/>
    </xf>
    <xf numFmtId="0" fontId="14" fillId="0" borderId="0" xfId="0" applyNumberFormat="1" applyFont="1" applyFill="1" applyBorder="1" applyAlignment="1">
      <alignment horizontal="center" vertical="center"/>
    </xf>
    <xf numFmtId="0" fontId="6" fillId="0" borderId="166" xfId="0" applyFont="1" applyFill="1" applyBorder="1" applyAlignment="1">
      <alignment horizontal="left" vertical="center" shrinkToFit="1"/>
    </xf>
    <xf numFmtId="0" fontId="6" fillId="0" borderId="166" xfId="0" applyFont="1" applyFill="1" applyBorder="1" applyAlignment="1">
      <alignment vertical="center" wrapText="1"/>
    </xf>
    <xf numFmtId="58" fontId="6" fillId="0" borderId="166" xfId="0" applyNumberFormat="1" applyFont="1" applyFill="1" applyBorder="1" applyAlignment="1">
      <alignment horizontal="left" vertical="center"/>
    </xf>
    <xf numFmtId="58" fontId="6" fillId="0" borderId="170" xfId="0" applyNumberFormat="1" applyFont="1" applyFill="1" applyBorder="1" applyAlignment="1">
      <alignment horizontal="left" vertical="center"/>
    </xf>
    <xf numFmtId="0" fontId="6" fillId="0" borderId="174" xfId="0" applyFont="1" applyFill="1" applyBorder="1" applyAlignment="1">
      <alignment horizontal="left" vertical="center" shrinkToFit="1"/>
    </xf>
    <xf numFmtId="0" fontId="6" fillId="0" borderId="174" xfId="0" applyFont="1" applyFill="1" applyBorder="1" applyAlignment="1">
      <alignment vertical="center" wrapText="1"/>
    </xf>
    <xf numFmtId="58" fontId="6" fillId="0" borderId="174" xfId="0" applyNumberFormat="1" applyFont="1" applyFill="1" applyBorder="1" applyAlignment="1">
      <alignment horizontal="left" vertical="center"/>
    </xf>
    <xf numFmtId="0" fontId="6" fillId="0" borderId="166" xfId="0" applyFont="1" applyFill="1" applyBorder="1" applyAlignment="1">
      <alignment vertical="center" shrinkToFit="1"/>
    </xf>
    <xf numFmtId="0" fontId="6" fillId="0" borderId="170" xfId="0" applyFont="1" applyFill="1" applyBorder="1" applyAlignment="1">
      <alignment vertical="center" shrinkToFit="1"/>
    </xf>
    <xf numFmtId="0" fontId="6" fillId="0" borderId="178" xfId="0" applyFont="1" applyFill="1" applyBorder="1" applyAlignment="1">
      <alignment vertical="center" wrapText="1"/>
    </xf>
    <xf numFmtId="58" fontId="6" fillId="0" borderId="178" xfId="0" applyNumberFormat="1" applyFont="1" applyFill="1" applyBorder="1" applyAlignment="1">
      <alignment horizontal="left" vertical="center"/>
    </xf>
    <xf numFmtId="0" fontId="34" fillId="0" borderId="19" xfId="0" applyFont="1" applyFill="1" applyBorder="1" applyAlignment="1">
      <alignment vertical="center" wrapText="1"/>
    </xf>
    <xf numFmtId="0" fontId="6" fillId="0" borderId="0" xfId="0" applyNumberFormat="1" applyFont="1" applyFill="1" applyBorder="1" applyAlignment="1">
      <alignment horizontal="center" vertical="center"/>
    </xf>
    <xf numFmtId="0" fontId="6" fillId="0" borderId="166" xfId="0" applyFont="1" applyFill="1" applyBorder="1" applyAlignment="1">
      <alignment vertical="center"/>
    </xf>
    <xf numFmtId="0" fontId="35" fillId="0" borderId="0" xfId="0" applyFont="1" applyFill="1" applyBorder="1" applyAlignment="1">
      <alignment horizontal="center" vertical="center" wrapText="1"/>
    </xf>
    <xf numFmtId="0" fontId="35" fillId="0" borderId="0" xfId="0" applyFont="1" applyFill="1" applyAlignment="1">
      <alignment horizontal="center" vertical="center"/>
    </xf>
    <xf numFmtId="3" fontId="6" fillId="0" borderId="0" xfId="0" applyNumberFormat="1" applyFont="1" applyFill="1" applyAlignment="1">
      <alignment vertical="center"/>
    </xf>
    <xf numFmtId="0" fontId="6" fillId="0" borderId="170" xfId="0" applyFont="1" applyFill="1" applyBorder="1" applyAlignment="1">
      <alignment horizontal="left" vertical="center" wrapText="1"/>
    </xf>
    <xf numFmtId="0" fontId="6" fillId="0" borderId="0" xfId="0" applyNumberFormat="1" applyFont="1" applyFill="1" applyAlignment="1">
      <alignment horizontal="right" vertical="center"/>
    </xf>
    <xf numFmtId="0" fontId="6" fillId="0" borderId="170" xfId="0" applyFont="1" applyFill="1" applyBorder="1" applyAlignment="1">
      <alignment horizontal="center" vertical="center"/>
    </xf>
    <xf numFmtId="0" fontId="6" fillId="0" borderId="0" xfId="0" applyNumberFormat="1" applyFont="1" applyFill="1" applyAlignment="1">
      <alignment vertical="center"/>
    </xf>
    <xf numFmtId="0" fontId="6" fillId="0" borderId="5" xfId="0" applyFont="1" applyFill="1" applyBorder="1" applyAlignment="1">
      <alignment horizontal="left" vertical="center"/>
    </xf>
    <xf numFmtId="0" fontId="6" fillId="0" borderId="0" xfId="0" applyFont="1" applyFill="1" applyAlignment="1">
      <alignment vertical="center" wrapText="1"/>
    </xf>
    <xf numFmtId="0" fontId="22" fillId="0" borderId="0" xfId="0" applyFont="1" applyAlignment="1">
      <alignment horizontal="center" vertical="center"/>
    </xf>
    <xf numFmtId="0" fontId="33" fillId="0" borderId="0" xfId="0" applyFont="1" applyAlignment="1">
      <alignment vertical="center"/>
    </xf>
    <xf numFmtId="0" fontId="6" fillId="0" borderId="44" xfId="0" applyFont="1" applyFill="1" applyBorder="1" applyAlignment="1">
      <alignment horizontal="left" vertical="center" wrapText="1"/>
    </xf>
    <xf numFmtId="0" fontId="6" fillId="0" borderId="44" xfId="0" applyFont="1" applyFill="1" applyBorder="1" applyAlignment="1">
      <alignment horizontal="left" vertical="center"/>
    </xf>
    <xf numFmtId="0" fontId="6" fillId="0" borderId="44" xfId="0" applyFont="1" applyFill="1" applyBorder="1" applyAlignment="1">
      <alignment horizontal="right" vertical="center"/>
    </xf>
    <xf numFmtId="0" fontId="6" fillId="0" borderId="44" xfId="0" applyFont="1" applyFill="1" applyBorder="1" applyAlignment="1">
      <alignment vertical="center" wrapText="1" shrinkToFit="1"/>
    </xf>
    <xf numFmtId="0" fontId="22" fillId="0" borderId="0" xfId="0" applyFont="1" applyFill="1" applyBorder="1" applyAlignment="1">
      <alignment horizontal="left" vertical="center" wrapText="1"/>
    </xf>
    <xf numFmtId="0" fontId="6" fillId="0" borderId="0" xfId="0" applyFont="1" applyBorder="1" applyAlignment="1">
      <alignment horizontal="left" vertical="center" wrapText="1"/>
    </xf>
    <xf numFmtId="0" fontId="6" fillId="0" borderId="44" xfId="6" applyFont="1" applyFill="1" applyBorder="1" applyAlignment="1">
      <alignment horizontal="left" vertical="center" wrapText="1"/>
    </xf>
    <xf numFmtId="0" fontId="22" fillId="0" borderId="0" xfId="6" applyFont="1" applyBorder="1" applyAlignment="1">
      <alignment horizontal="right" vertical="center"/>
    </xf>
    <xf numFmtId="0" fontId="6" fillId="0" borderId="0" xfId="6" applyFont="1" applyBorder="1" applyAlignment="1">
      <alignment horizontal="left" vertical="center" wrapText="1"/>
    </xf>
    <xf numFmtId="0" fontId="22" fillId="0" borderId="0" xfId="6" applyFont="1" applyBorder="1" applyAlignment="1">
      <alignment horizontal="left" vertical="center"/>
    </xf>
    <xf numFmtId="0" fontId="6" fillId="4" borderId="0" xfId="6" applyFont="1" applyFill="1" applyBorder="1" applyAlignment="1">
      <alignment horizontal="left" vertical="center" wrapText="1"/>
    </xf>
    <xf numFmtId="57" fontId="22" fillId="0" borderId="0" xfId="6" applyNumberFormat="1" applyFont="1" applyBorder="1" applyAlignment="1">
      <alignment horizontal="right" vertical="center"/>
    </xf>
    <xf numFmtId="57" fontId="22" fillId="0" borderId="0" xfId="6" applyNumberFormat="1" applyFont="1" applyBorder="1" applyAlignment="1">
      <alignment horizontal="left" vertical="center"/>
    </xf>
    <xf numFmtId="0" fontId="6" fillId="0" borderId="44" xfId="0" applyNumberFormat="1" applyFont="1" applyFill="1" applyBorder="1" applyAlignment="1">
      <alignment vertical="center" wrapText="1"/>
    </xf>
    <xf numFmtId="0" fontId="22" fillId="4" borderId="0" xfId="0" applyFont="1" applyFill="1" applyBorder="1" applyAlignment="1">
      <alignment horizontal="left" vertical="center" wrapText="1"/>
    </xf>
    <xf numFmtId="0" fontId="6" fillId="0" borderId="38" xfId="0" applyFont="1" applyFill="1" applyBorder="1" applyAlignment="1">
      <alignment vertical="center" wrapText="1"/>
    </xf>
    <xf numFmtId="0" fontId="6" fillId="0" borderId="38" xfId="0" applyFont="1" applyFill="1" applyBorder="1" applyAlignment="1">
      <alignment vertical="center"/>
    </xf>
    <xf numFmtId="0" fontId="22" fillId="0" borderId="0" xfId="0" applyFont="1" applyBorder="1" applyAlignment="1">
      <alignment horizontal="left" vertical="center" wrapText="1"/>
    </xf>
    <xf numFmtId="180" fontId="6" fillId="0" borderId="171" xfId="0" applyNumberFormat="1" applyFont="1" applyFill="1" applyBorder="1" applyAlignment="1">
      <alignment vertical="center" wrapText="1"/>
    </xf>
    <xf numFmtId="0" fontId="22" fillId="0" borderId="0" xfId="0" applyFont="1" applyAlignment="1">
      <alignment horizontal="left" vertical="center"/>
    </xf>
    <xf numFmtId="0" fontId="17" fillId="0" borderId="0" xfId="4" applyFont="1" applyAlignment="1">
      <alignment horizontal="left" vertical="center"/>
    </xf>
    <xf numFmtId="0" fontId="17" fillId="0" borderId="0" xfId="4" applyFont="1" applyFill="1" applyBorder="1" applyAlignment="1">
      <alignment horizontal="left" vertical="center" wrapText="1"/>
    </xf>
    <xf numFmtId="0" fontId="17" fillId="0" borderId="0" xfId="4" applyFont="1" applyFill="1" applyAlignment="1">
      <alignment horizontal="left" vertical="center"/>
    </xf>
    <xf numFmtId="0" fontId="28" fillId="0" borderId="132" xfId="4" applyFont="1" applyFill="1" applyBorder="1" applyAlignment="1">
      <alignment horizontal="left" vertical="center" wrapText="1"/>
    </xf>
    <xf numFmtId="0" fontId="28" fillId="0" borderId="135" xfId="4" applyFont="1" applyFill="1" applyBorder="1" applyAlignment="1">
      <alignment horizontal="left" vertical="center" wrapText="1"/>
    </xf>
    <xf numFmtId="0" fontId="28" fillId="0" borderId="146" xfId="4" applyFont="1" applyFill="1" applyBorder="1" applyAlignment="1">
      <alignment horizontal="left" vertical="center" wrapText="1"/>
    </xf>
    <xf numFmtId="0" fontId="28" fillId="0" borderId="163" xfId="4" applyFont="1" applyFill="1" applyBorder="1" applyAlignment="1">
      <alignment horizontal="left" vertical="center" wrapText="1"/>
    </xf>
    <xf numFmtId="180" fontId="28" fillId="0" borderId="19" xfId="4" applyNumberFormat="1" applyFont="1" applyFill="1" applyBorder="1" applyAlignment="1">
      <alignment horizontal="right" vertical="center"/>
    </xf>
    <xf numFmtId="0" fontId="28" fillId="0" borderId="137" xfId="4" applyFont="1" applyFill="1" applyBorder="1" applyAlignment="1">
      <alignment horizontal="left" vertical="center" wrapText="1"/>
    </xf>
    <xf numFmtId="0" fontId="28" fillId="0" borderId="55" xfId="4" applyFont="1" applyFill="1" applyBorder="1" applyAlignment="1">
      <alignment horizontal="center" vertical="center" wrapText="1"/>
    </xf>
    <xf numFmtId="0" fontId="14" fillId="0" borderId="150" xfId="4" applyFont="1" applyFill="1" applyBorder="1" applyAlignment="1">
      <alignment horizontal="left" vertical="center" wrapText="1"/>
    </xf>
    <xf numFmtId="180" fontId="14" fillId="0" borderId="152" xfId="4" applyNumberFormat="1" applyFont="1" applyFill="1" applyBorder="1" applyAlignment="1">
      <alignment horizontal="right" vertical="center"/>
    </xf>
    <xf numFmtId="0" fontId="14" fillId="0" borderId="153" xfId="4" applyFont="1" applyFill="1" applyBorder="1" applyAlignment="1">
      <alignment horizontal="left" vertical="center" wrapText="1"/>
    </xf>
    <xf numFmtId="0" fontId="16" fillId="0" borderId="0" xfId="4" applyFont="1" applyAlignment="1">
      <alignment horizontal="left" vertical="center"/>
    </xf>
    <xf numFmtId="0" fontId="14" fillId="0" borderId="184" xfId="4" applyFont="1" applyFill="1" applyBorder="1" applyAlignment="1">
      <alignment horizontal="left" vertical="center" wrapText="1"/>
    </xf>
    <xf numFmtId="180" fontId="14" fillId="0" borderId="185" xfId="4" applyNumberFormat="1" applyFont="1" applyFill="1" applyBorder="1" applyAlignment="1">
      <alignment horizontal="right" vertical="center"/>
    </xf>
    <xf numFmtId="0" fontId="14" fillId="0" borderId="186" xfId="4" applyFont="1" applyFill="1" applyBorder="1" applyAlignment="1">
      <alignment horizontal="left" vertical="center" wrapText="1"/>
    </xf>
    <xf numFmtId="0" fontId="16" fillId="0" borderId="0" xfId="4" quotePrefix="1" applyFont="1" applyAlignment="1">
      <alignment horizontal="left" vertical="center"/>
    </xf>
    <xf numFmtId="49" fontId="16" fillId="0" borderId="0" xfId="4" applyNumberFormat="1" applyFont="1" applyAlignment="1">
      <alignment horizontal="left" vertical="center"/>
    </xf>
    <xf numFmtId="0" fontId="28" fillId="0" borderId="52" xfId="4" applyFont="1" applyFill="1" applyBorder="1" applyAlignment="1">
      <alignment horizontal="center" vertical="center" textRotation="255" wrapText="1"/>
    </xf>
    <xf numFmtId="0" fontId="14" fillId="0" borderId="141" xfId="4" applyFont="1" applyFill="1" applyBorder="1" applyAlignment="1">
      <alignment horizontal="left" vertical="center" wrapText="1"/>
    </xf>
    <xf numFmtId="0" fontId="14" fillId="0" borderId="139" xfId="4" applyFont="1" applyFill="1" applyBorder="1" applyAlignment="1">
      <alignment horizontal="left" vertical="center" wrapText="1"/>
    </xf>
    <xf numFmtId="181" fontId="27" fillId="0" borderId="0" xfId="4" applyNumberFormat="1" applyFont="1" applyAlignment="1">
      <alignment horizontal="left" vertical="center"/>
    </xf>
    <xf numFmtId="0" fontId="14" fillId="0" borderId="151" xfId="4" applyFont="1" applyFill="1" applyBorder="1" applyAlignment="1">
      <alignment horizontal="left" vertical="center" wrapText="1"/>
    </xf>
    <xf numFmtId="49" fontId="27" fillId="0" borderId="0" xfId="4" applyNumberFormat="1" applyFont="1" applyFill="1" applyAlignment="1">
      <alignment vertical="center"/>
    </xf>
    <xf numFmtId="49" fontId="16" fillId="0" borderId="0" xfId="4" applyNumberFormat="1" applyFont="1" applyFill="1" applyAlignment="1">
      <alignment horizontal="left" vertical="center"/>
    </xf>
    <xf numFmtId="0" fontId="14" fillId="0" borderId="139" xfId="4" applyFont="1" applyFill="1" applyBorder="1" applyAlignment="1">
      <alignment horizontal="left" vertical="center" shrinkToFit="1"/>
    </xf>
    <xf numFmtId="0" fontId="14" fillId="0" borderId="191" xfId="4" applyFont="1" applyFill="1" applyBorder="1" applyAlignment="1">
      <alignment horizontal="left" vertical="center" wrapText="1"/>
    </xf>
    <xf numFmtId="0" fontId="14" fillId="0" borderId="41" xfId="4" applyFont="1" applyFill="1" applyBorder="1" applyAlignment="1">
      <alignment horizontal="center" vertical="center" wrapText="1"/>
    </xf>
    <xf numFmtId="180" fontId="14" fillId="0" borderId="44" xfId="4" applyNumberFormat="1" applyFont="1" applyFill="1" applyBorder="1" applyAlignment="1">
      <alignment horizontal="right" vertical="center"/>
    </xf>
    <xf numFmtId="0" fontId="14" fillId="0" borderId="162" xfId="4" applyFont="1" applyFill="1" applyBorder="1" applyAlignment="1">
      <alignment horizontal="left" vertical="center" wrapText="1"/>
    </xf>
    <xf numFmtId="49" fontId="28" fillId="0" borderId="0" xfId="4" applyNumberFormat="1" applyFont="1" applyFill="1" applyAlignment="1">
      <alignment vertical="center"/>
    </xf>
    <xf numFmtId="181" fontId="28" fillId="0" borderId="0" xfId="4" applyNumberFormat="1" applyFont="1" applyAlignment="1">
      <alignment horizontal="right" vertical="center"/>
    </xf>
    <xf numFmtId="0" fontId="21" fillId="0" borderId="146" xfId="4" applyFont="1" applyFill="1" applyBorder="1" applyAlignment="1">
      <alignment horizontal="left" vertical="center" wrapText="1"/>
    </xf>
    <xf numFmtId="0" fontId="27" fillId="0" borderId="158" xfId="4" applyFont="1" applyFill="1" applyBorder="1" applyAlignment="1">
      <alignment vertical="center"/>
    </xf>
    <xf numFmtId="0" fontId="27" fillId="0" borderId="143" xfId="4" applyFont="1" applyFill="1" applyBorder="1" applyAlignment="1">
      <alignment vertical="center"/>
    </xf>
    <xf numFmtId="0" fontId="26" fillId="0" borderId="0" xfId="7" applyFont="1" applyAlignment="1">
      <alignment vertical="center"/>
    </xf>
    <xf numFmtId="0" fontId="27" fillId="0" borderId="0" xfId="7" applyFont="1" applyAlignment="1">
      <alignment vertical="center"/>
    </xf>
    <xf numFmtId="180" fontId="27" fillId="0" borderId="0" xfId="7" applyNumberFormat="1" applyFont="1" applyAlignment="1">
      <alignment horizontal="right" vertical="center"/>
    </xf>
    <xf numFmtId="0" fontId="27" fillId="0" borderId="0" xfId="7" applyFont="1" applyAlignment="1">
      <alignment horizontal="center" vertical="center"/>
    </xf>
    <xf numFmtId="0" fontId="17" fillId="0" borderId="0" xfId="7" applyFont="1" applyAlignment="1">
      <alignment horizontal="left" vertical="center"/>
    </xf>
    <xf numFmtId="181" fontId="27" fillId="0" borderId="0" xfId="7" applyNumberFormat="1" applyFont="1" applyAlignment="1">
      <alignment horizontal="right" vertical="center"/>
    </xf>
    <xf numFmtId="0" fontId="27" fillId="0" borderId="0" xfId="7" applyFont="1" applyFill="1" applyBorder="1" applyAlignment="1">
      <alignment vertical="center" wrapText="1"/>
    </xf>
    <xf numFmtId="0" fontId="27" fillId="0" borderId="0" xfId="7" applyFont="1" applyFill="1" applyBorder="1" applyAlignment="1">
      <alignment horizontal="center" vertical="center" wrapText="1"/>
    </xf>
    <xf numFmtId="180" fontId="27" fillId="0" borderId="0" xfId="7" applyNumberFormat="1" applyFont="1" applyFill="1" applyBorder="1" applyAlignment="1">
      <alignment horizontal="right" vertical="center" wrapText="1"/>
    </xf>
    <xf numFmtId="0" fontId="27" fillId="0" borderId="0" xfId="7" applyFont="1" applyFill="1" applyBorder="1" applyAlignment="1">
      <alignment horizontal="right" vertical="center" wrapText="1"/>
    </xf>
    <xf numFmtId="0" fontId="17" fillId="0" borderId="0" xfId="7" applyFont="1" applyFill="1" applyBorder="1" applyAlignment="1">
      <alignment horizontal="left" vertical="center" wrapText="1"/>
    </xf>
    <xf numFmtId="0" fontId="27" fillId="0" borderId="0" xfId="7" applyFont="1" applyAlignment="1">
      <alignment vertical="center" wrapText="1"/>
    </xf>
    <xf numFmtId="181" fontId="27" fillId="0" borderId="0" xfId="7" applyNumberFormat="1" applyFont="1" applyAlignment="1">
      <alignment horizontal="right" vertical="center" wrapText="1"/>
    </xf>
    <xf numFmtId="0" fontId="27" fillId="0" borderId="0" xfId="7" applyFont="1" applyFill="1" applyAlignment="1">
      <alignment vertical="center"/>
    </xf>
    <xf numFmtId="0" fontId="27" fillId="0" borderId="120" xfId="7" applyFont="1" applyFill="1" applyBorder="1" applyAlignment="1">
      <alignment horizontal="center" vertical="center"/>
    </xf>
    <xf numFmtId="180" fontId="27" fillId="0" borderId="114" xfId="7" applyNumberFormat="1" applyFont="1" applyFill="1" applyBorder="1" applyAlignment="1">
      <alignment horizontal="distributed" vertical="center" wrapText="1"/>
    </xf>
    <xf numFmtId="0" fontId="27" fillId="0" borderId="114" xfId="7" applyFont="1" applyFill="1" applyBorder="1" applyAlignment="1">
      <alignment horizontal="center" vertical="center"/>
    </xf>
    <xf numFmtId="0" fontId="17" fillId="0" borderId="0" xfId="7" applyFont="1" applyFill="1" applyAlignment="1">
      <alignment horizontal="left" vertical="center"/>
    </xf>
    <xf numFmtId="181" fontId="27" fillId="0" borderId="0" xfId="7" applyNumberFormat="1" applyFont="1" applyFill="1" applyAlignment="1">
      <alignment horizontal="right" vertical="center"/>
    </xf>
    <xf numFmtId="0" fontId="27" fillId="0" borderId="150" xfId="7" applyFont="1" applyFill="1" applyBorder="1" applyAlignment="1">
      <alignment horizontal="left" vertical="center" wrapText="1"/>
    </xf>
    <xf numFmtId="180" fontId="27" fillId="0" borderId="152" xfId="7" applyNumberFormat="1" applyFont="1" applyFill="1" applyBorder="1" applyAlignment="1">
      <alignment horizontal="right" vertical="center"/>
    </xf>
    <xf numFmtId="0" fontId="27" fillId="0" borderId="193" xfId="7" applyFont="1" applyFill="1" applyBorder="1" applyAlignment="1">
      <alignment horizontal="left" vertical="center"/>
    </xf>
    <xf numFmtId="58" fontId="27" fillId="0" borderId="153" xfId="7" applyNumberFormat="1" applyFont="1" applyFill="1" applyBorder="1" applyAlignment="1">
      <alignment horizontal="center" vertical="center"/>
    </xf>
    <xf numFmtId="0" fontId="27" fillId="0" borderId="128" xfId="7" applyFont="1" applyFill="1" applyBorder="1" applyAlignment="1">
      <alignment horizontal="left" vertical="center" wrapText="1"/>
    </xf>
    <xf numFmtId="180" fontId="27" fillId="0" borderId="129" xfId="7" applyNumberFormat="1" applyFont="1" applyFill="1" applyBorder="1" applyAlignment="1">
      <alignment horizontal="right" vertical="center"/>
    </xf>
    <xf numFmtId="0" fontId="27" fillId="0" borderId="134" xfId="7" applyFont="1" applyFill="1" applyBorder="1" applyAlignment="1">
      <alignment horizontal="left" vertical="center" wrapText="1"/>
    </xf>
    <xf numFmtId="186" fontId="27" fillId="0" borderId="137" xfId="7" applyNumberFormat="1" applyFont="1" applyFill="1" applyBorder="1" applyAlignment="1">
      <alignment horizontal="center" vertical="center" wrapText="1"/>
    </xf>
    <xf numFmtId="0" fontId="16" fillId="0" borderId="0" xfId="7" applyFont="1" applyAlignment="1">
      <alignment horizontal="left" vertical="center"/>
    </xf>
    <xf numFmtId="0" fontId="27" fillId="0" borderId="52" xfId="7" applyFont="1" applyBorder="1" applyAlignment="1">
      <alignment horizontal="center" vertical="center" textRotation="255" wrapText="1"/>
    </xf>
    <xf numFmtId="0" fontId="27" fillId="0" borderId="55" xfId="7" applyFont="1" applyFill="1" applyBorder="1" applyAlignment="1">
      <alignment horizontal="center" vertical="center" wrapText="1"/>
    </xf>
    <xf numFmtId="180" fontId="5" fillId="0" borderId="60" xfId="7" applyNumberFormat="1" applyFont="1" applyFill="1" applyBorder="1" applyAlignment="1">
      <alignment horizontal="right" vertical="center"/>
    </xf>
    <xf numFmtId="0" fontId="27" fillId="0" borderId="60" xfId="7" applyFont="1" applyFill="1" applyBorder="1" applyAlignment="1">
      <alignment horizontal="left" vertical="center" wrapText="1"/>
    </xf>
    <xf numFmtId="0" fontId="27" fillId="0" borderId="104" xfId="7" applyFont="1" applyFill="1" applyBorder="1" applyAlignment="1">
      <alignment horizontal="center" vertical="center" wrapText="1"/>
    </xf>
    <xf numFmtId="180" fontId="5" fillId="0" borderId="152" xfId="7" applyNumberFormat="1" applyFont="1" applyFill="1" applyBorder="1" applyAlignment="1">
      <alignment horizontal="right" vertical="center"/>
    </xf>
    <xf numFmtId="0" fontId="27" fillId="0" borderId="193" xfId="7" applyFont="1" applyFill="1" applyBorder="1" applyAlignment="1">
      <alignment horizontal="left" vertical="center" wrapText="1"/>
    </xf>
    <xf numFmtId="186" fontId="27" fillId="0" borderId="183" xfId="7" applyNumberFormat="1" applyFont="1" applyFill="1" applyBorder="1" applyAlignment="1">
      <alignment horizontal="center" vertical="center" wrapText="1"/>
    </xf>
    <xf numFmtId="49" fontId="16" fillId="0" borderId="0" xfId="7" applyNumberFormat="1" applyFont="1" applyAlignment="1">
      <alignment horizontal="left" vertical="center"/>
    </xf>
    <xf numFmtId="49" fontId="27" fillId="0" borderId="0" xfId="7" applyNumberFormat="1" applyFont="1" applyFill="1" applyAlignment="1">
      <alignment vertical="center"/>
    </xf>
    <xf numFmtId="181" fontId="28" fillId="0" borderId="0" xfId="7" applyNumberFormat="1" applyFont="1" applyAlignment="1">
      <alignment horizontal="right" vertical="center"/>
    </xf>
    <xf numFmtId="180" fontId="5" fillId="0" borderId="60" xfId="7" applyNumberFormat="1" applyFont="1" applyBorder="1" applyAlignment="1">
      <alignment horizontal="right" vertical="center"/>
    </xf>
    <xf numFmtId="0" fontId="27" fillId="0" borderId="60" xfId="7" applyFont="1" applyBorder="1" applyAlignment="1">
      <alignment vertical="center"/>
    </xf>
    <xf numFmtId="0" fontId="27" fillId="0" borderId="113" xfId="7" applyFont="1" applyBorder="1" applyAlignment="1">
      <alignment horizontal="center" vertical="center"/>
    </xf>
    <xf numFmtId="181" fontId="28" fillId="0" borderId="0" xfId="7" applyNumberFormat="1" applyFont="1" applyFill="1" applyBorder="1" applyAlignment="1">
      <alignment horizontal="right" vertical="center"/>
    </xf>
    <xf numFmtId="180" fontId="5" fillId="0" borderId="79" xfId="7" applyNumberFormat="1" applyFont="1" applyBorder="1" applyAlignment="1">
      <alignment horizontal="right" vertical="center"/>
    </xf>
    <xf numFmtId="0" fontId="27" fillId="0" borderId="85" xfId="7" applyFont="1" applyBorder="1" applyAlignment="1">
      <alignment vertical="center"/>
    </xf>
    <xf numFmtId="0" fontId="27" fillId="0" borderId="115" xfId="7" applyFont="1" applyBorder="1" applyAlignment="1">
      <alignment horizontal="center" vertical="center"/>
    </xf>
    <xf numFmtId="0" fontId="26" fillId="0" borderId="0" xfId="0" applyFont="1" applyFill="1" applyAlignment="1">
      <alignment vertical="center"/>
    </xf>
    <xf numFmtId="0" fontId="3" fillId="0" borderId="0" xfId="0" applyFont="1" applyFill="1" applyAlignment="1">
      <alignment vertical="center"/>
    </xf>
    <xf numFmtId="0" fontId="35" fillId="0" borderId="0" xfId="0" applyFont="1" applyFill="1" applyAlignment="1">
      <alignment vertical="center"/>
    </xf>
    <xf numFmtId="57" fontId="6" fillId="0" borderId="0" xfId="0" applyNumberFormat="1" applyFont="1" applyFill="1" applyAlignment="1">
      <alignment horizontal="distributed" vertical="center"/>
    </xf>
    <xf numFmtId="38" fontId="14" fillId="0" borderId="152" xfId="0" applyNumberFormat="1" applyFont="1" applyFill="1" applyBorder="1" applyAlignment="1">
      <alignment vertical="center"/>
    </xf>
    <xf numFmtId="57" fontId="6" fillId="0" borderId="153" xfId="0" applyNumberFormat="1" applyFont="1" applyFill="1" applyBorder="1" applyAlignment="1">
      <alignment horizontal="center" vertical="center"/>
    </xf>
    <xf numFmtId="57" fontId="6" fillId="0" borderId="137" xfId="0" applyNumberFormat="1" applyFont="1" applyFill="1" applyBorder="1" applyAlignment="1">
      <alignment horizontal="center" vertical="center"/>
    </xf>
    <xf numFmtId="57" fontId="6" fillId="0" borderId="158" xfId="0" applyNumberFormat="1" applyFont="1" applyFill="1" applyBorder="1" applyAlignment="1">
      <alignment horizontal="center" vertical="center"/>
    </xf>
    <xf numFmtId="0" fontId="6" fillId="0" borderId="152" xfId="0" applyFont="1" applyFill="1" applyBorder="1" applyAlignment="1">
      <alignment horizontal="center" vertical="center"/>
    </xf>
    <xf numFmtId="0" fontId="28" fillId="0" borderId="133" xfId="10" applyFont="1" applyFill="1" applyBorder="1" applyAlignment="1">
      <alignment vertical="center" wrapText="1"/>
    </xf>
    <xf numFmtId="57" fontId="36" fillId="0" borderId="135" xfId="10" applyNumberFormat="1" applyFont="1" applyFill="1" applyBorder="1" applyAlignment="1">
      <alignment horizontal="center" vertical="center" wrapText="1"/>
    </xf>
    <xf numFmtId="57" fontId="6" fillId="0" borderId="200" xfId="0" applyNumberFormat="1" applyFont="1" applyFill="1" applyBorder="1" applyAlignment="1">
      <alignment horizontal="center" vertical="center"/>
    </xf>
    <xf numFmtId="0" fontId="28" fillId="0" borderId="185" xfId="10" applyFont="1" applyFill="1" applyBorder="1" applyAlignment="1">
      <alignment vertical="center" wrapText="1"/>
    </xf>
    <xf numFmtId="57" fontId="36" fillId="0" borderId="186" xfId="10" applyNumberFormat="1" applyFont="1" applyFill="1" applyBorder="1" applyAlignment="1">
      <alignment horizontal="center" vertical="center" wrapText="1"/>
    </xf>
    <xf numFmtId="57" fontId="6" fillId="0" borderId="135" xfId="0" applyNumberFormat="1" applyFont="1" applyFill="1" applyBorder="1" applyAlignment="1">
      <alignment horizontal="center" vertical="center"/>
    </xf>
    <xf numFmtId="0" fontId="14" fillId="0" borderId="38" xfId="0" applyFont="1" applyFill="1" applyBorder="1" applyAlignment="1">
      <alignment horizontal="left" vertical="center"/>
    </xf>
    <xf numFmtId="0" fontId="28" fillId="0" borderId="197" xfId="10" applyFont="1" applyFill="1" applyBorder="1" applyAlignment="1">
      <alignment vertical="center" wrapText="1"/>
    </xf>
    <xf numFmtId="0" fontId="28" fillId="0" borderId="191" xfId="10" applyFont="1" applyFill="1" applyBorder="1" applyAlignment="1">
      <alignment vertical="center" wrapText="1"/>
    </xf>
    <xf numFmtId="57" fontId="6" fillId="0" borderId="186" xfId="0" applyNumberFormat="1" applyFont="1" applyFill="1" applyBorder="1" applyAlignment="1">
      <alignment horizontal="center" vertical="center"/>
    </xf>
    <xf numFmtId="0" fontId="28" fillId="0" borderId="19" xfId="10" applyFont="1" applyFill="1" applyBorder="1" applyAlignment="1">
      <alignment vertical="center" wrapText="1"/>
    </xf>
    <xf numFmtId="38" fontId="6" fillId="0" borderId="0" xfId="0" applyNumberFormat="1" applyFont="1" applyFill="1" applyAlignment="1">
      <alignment vertical="center"/>
    </xf>
    <xf numFmtId="57" fontId="36" fillId="0" borderId="153" xfId="11" applyNumberFormat="1" applyFont="1" applyFill="1" applyBorder="1" applyAlignment="1">
      <alignment horizontal="center" vertical="center" wrapText="1"/>
    </xf>
    <xf numFmtId="0" fontId="6" fillId="0" borderId="133" xfId="0" applyFont="1" applyFill="1" applyBorder="1" applyAlignment="1">
      <alignment vertical="center"/>
    </xf>
    <xf numFmtId="57" fontId="36" fillId="0" borderId="135" xfId="11" applyNumberFormat="1" applyFont="1" applyFill="1" applyBorder="1" applyAlignment="1">
      <alignment horizontal="center" vertical="center" wrapText="1"/>
    </xf>
    <xf numFmtId="57" fontId="36" fillId="0" borderId="141" xfId="11" applyNumberFormat="1" applyFont="1" applyFill="1" applyBorder="1" applyAlignment="1">
      <alignment horizontal="center" vertical="center" wrapText="1"/>
    </xf>
    <xf numFmtId="57" fontId="36" fillId="0" borderId="130" xfId="11" applyNumberFormat="1" applyFont="1" applyFill="1" applyBorder="1" applyAlignment="1">
      <alignment horizontal="center" vertical="center" wrapText="1"/>
    </xf>
    <xf numFmtId="0" fontId="6" fillId="0" borderId="185" xfId="0" applyFont="1" applyFill="1" applyBorder="1" applyAlignment="1">
      <alignment vertical="center"/>
    </xf>
    <xf numFmtId="188" fontId="6" fillId="0" borderId="0" xfId="0" applyNumberFormat="1" applyFont="1" applyFill="1" applyAlignment="1">
      <alignment vertical="center"/>
    </xf>
    <xf numFmtId="0" fontId="6" fillId="0" borderId="204" xfId="0" applyFont="1" applyFill="1" applyBorder="1" applyAlignment="1">
      <alignment horizontal="center" vertical="center" wrapText="1"/>
    </xf>
    <xf numFmtId="0" fontId="6" fillId="0" borderId="205" xfId="0" applyFont="1" applyFill="1" applyBorder="1" applyAlignment="1">
      <alignment vertical="center"/>
    </xf>
    <xf numFmtId="180" fontId="6" fillId="0" borderId="208" xfId="0" applyNumberFormat="1" applyFont="1" applyFill="1" applyBorder="1" applyAlignment="1">
      <alignment vertical="center"/>
    </xf>
    <xf numFmtId="180" fontId="6" fillId="0" borderId="209" xfId="0" applyNumberFormat="1" applyFont="1" applyFill="1" applyBorder="1" applyAlignment="1">
      <alignment vertical="center"/>
    </xf>
    <xf numFmtId="180" fontId="6" fillId="0" borderId="211" xfId="0" applyNumberFormat="1" applyFont="1" applyFill="1" applyBorder="1" applyAlignment="1">
      <alignment vertical="center"/>
    </xf>
    <xf numFmtId="180" fontId="6" fillId="0" borderId="207" xfId="0" applyNumberFormat="1" applyFont="1" applyFill="1" applyBorder="1" applyAlignment="1">
      <alignment vertical="center"/>
    </xf>
    <xf numFmtId="0" fontId="6" fillId="0" borderId="214" xfId="0" applyFont="1" applyFill="1" applyBorder="1" applyAlignment="1">
      <alignment vertical="center"/>
    </xf>
    <xf numFmtId="180" fontId="6" fillId="0" borderId="215" xfId="0" applyNumberFormat="1" applyFont="1" applyFill="1" applyBorder="1" applyAlignment="1">
      <alignment vertical="center"/>
    </xf>
    <xf numFmtId="0" fontId="6" fillId="0" borderId="216" xfId="0" applyFont="1" applyFill="1" applyBorder="1" applyAlignment="1">
      <alignment vertical="center"/>
    </xf>
    <xf numFmtId="0" fontId="6" fillId="0" borderId="217" xfId="0" applyFont="1" applyFill="1" applyBorder="1" applyAlignment="1">
      <alignment vertical="center"/>
    </xf>
    <xf numFmtId="180" fontId="6" fillId="0" borderId="218" xfId="0" applyNumberFormat="1" applyFont="1" applyFill="1" applyBorder="1" applyAlignment="1">
      <alignment vertical="center"/>
    </xf>
    <xf numFmtId="180" fontId="6" fillId="0" borderId="219" xfId="0" applyNumberFormat="1" applyFont="1" applyFill="1" applyBorder="1" applyAlignment="1">
      <alignment vertical="center"/>
    </xf>
    <xf numFmtId="0" fontId="6" fillId="0" borderId="122" xfId="0" applyFont="1" applyFill="1" applyBorder="1" applyAlignment="1">
      <alignment vertical="center"/>
    </xf>
    <xf numFmtId="0" fontId="6" fillId="0" borderId="95" xfId="0" applyFont="1" applyFill="1" applyBorder="1" applyAlignment="1">
      <alignment vertical="center"/>
    </xf>
    <xf numFmtId="0" fontId="6" fillId="0" borderId="0" xfId="0" applyFont="1" applyFill="1" applyBorder="1" applyAlignment="1">
      <alignment vertical="center"/>
    </xf>
    <xf numFmtId="0" fontId="6" fillId="0" borderId="100" xfId="0" applyFont="1" applyFill="1" applyBorder="1" applyAlignment="1">
      <alignment vertical="center"/>
    </xf>
    <xf numFmtId="180" fontId="6" fillId="0" borderId="118" xfId="0" applyNumberFormat="1" applyFont="1" applyFill="1" applyBorder="1" applyAlignment="1">
      <alignment vertical="center"/>
    </xf>
    <xf numFmtId="180" fontId="6" fillId="0" borderId="119" xfId="0" applyNumberFormat="1" applyFont="1" applyFill="1" applyBorder="1" applyAlignment="1">
      <alignment vertical="center"/>
    </xf>
    <xf numFmtId="180" fontId="6" fillId="0" borderId="192" xfId="0" applyNumberFormat="1" applyFont="1" applyFill="1" applyBorder="1" applyAlignment="1">
      <alignment horizontal="center" vertical="center" wrapText="1"/>
    </xf>
    <xf numFmtId="0" fontId="6" fillId="0" borderId="192" xfId="0" applyFont="1" applyFill="1" applyBorder="1" applyAlignment="1">
      <alignment horizontal="center" vertical="center" wrapText="1"/>
    </xf>
    <xf numFmtId="180" fontId="6" fillId="0" borderId="0" xfId="0" applyNumberFormat="1" applyFont="1" applyFill="1" applyAlignment="1">
      <alignment vertical="center"/>
    </xf>
    <xf numFmtId="0" fontId="6" fillId="0" borderId="0" xfId="0" applyFont="1" applyFill="1" applyAlignment="1">
      <alignment vertical="center" textRotation="255" wrapText="1"/>
    </xf>
    <xf numFmtId="180" fontId="6" fillId="0" borderId="0" xfId="0" applyNumberFormat="1" applyFont="1" applyFill="1" applyBorder="1" applyAlignment="1">
      <alignment vertical="center"/>
    </xf>
    <xf numFmtId="57" fontId="6" fillId="0" borderId="95" xfId="0" applyNumberFormat="1" applyFont="1" applyFill="1" applyBorder="1" applyAlignment="1">
      <alignment horizontal="distributed" vertical="center"/>
    </xf>
    <xf numFmtId="0" fontId="39" fillId="0" borderId="0" xfId="0" applyFont="1" applyFill="1" applyAlignment="1">
      <alignment horizontal="left" vertical="center"/>
    </xf>
    <xf numFmtId="0" fontId="40" fillId="0" borderId="0" xfId="0" applyFont="1" applyFill="1" applyAlignment="1">
      <alignment horizontal="left" vertical="center"/>
    </xf>
    <xf numFmtId="177" fontId="39" fillId="0" borderId="0" xfId="0" applyNumberFormat="1" applyFont="1" applyFill="1" applyAlignment="1">
      <alignment horizontal="left" vertical="center"/>
    </xf>
    <xf numFmtId="177" fontId="5" fillId="0" borderId="0" xfId="0" applyNumberFormat="1" applyFont="1" applyFill="1" applyAlignment="1">
      <alignment vertical="center"/>
    </xf>
    <xf numFmtId="0" fontId="5" fillId="0" borderId="0" xfId="0" applyFont="1" applyFill="1" applyBorder="1" applyAlignment="1">
      <alignment vertical="center"/>
    </xf>
    <xf numFmtId="49" fontId="5" fillId="0" borderId="118" xfId="0" applyNumberFormat="1" applyFont="1" applyFill="1" applyBorder="1" applyAlignment="1">
      <alignment horizontal="center" vertical="center"/>
    </xf>
    <xf numFmtId="179" fontId="5" fillId="0" borderId="121" xfId="0" applyNumberFormat="1" applyFont="1" applyFill="1" applyBorder="1" applyAlignment="1">
      <alignment horizontal="center" vertical="center" wrapText="1"/>
    </xf>
    <xf numFmtId="177" fontId="5" fillId="0" borderId="121" xfId="0" applyNumberFormat="1" applyFont="1" applyFill="1" applyBorder="1" applyAlignment="1">
      <alignment horizontal="center" vertical="center" wrapText="1" shrinkToFit="1"/>
    </xf>
    <xf numFmtId="177" fontId="5" fillId="0" borderId="115" xfId="0" applyNumberFormat="1" applyFont="1" applyFill="1" applyBorder="1" applyAlignment="1">
      <alignment horizontal="center" vertical="center" wrapText="1" shrinkToFit="1"/>
    </xf>
    <xf numFmtId="49" fontId="5" fillId="0" borderId="43" xfId="0" applyNumberFormat="1" applyFont="1" applyFill="1" applyBorder="1" applyAlignment="1">
      <alignment horizontal="center" vertical="center"/>
    </xf>
    <xf numFmtId="177" fontId="5" fillId="0" borderId="50" xfId="0" applyNumberFormat="1" applyFont="1" applyFill="1" applyBorder="1" applyAlignment="1">
      <alignment horizontal="center" vertical="center" wrapText="1" shrinkToFit="1"/>
    </xf>
    <xf numFmtId="177" fontId="5" fillId="0" borderId="137" xfId="0" applyNumberFormat="1" applyFont="1" applyFill="1" applyBorder="1" applyAlignment="1">
      <alignment horizontal="center" vertical="center" wrapText="1" shrinkToFit="1"/>
    </xf>
    <xf numFmtId="49" fontId="5" fillId="0" borderId="45" xfId="0" applyNumberFormat="1" applyFont="1" applyFill="1" applyBorder="1" applyAlignment="1">
      <alignment horizontal="center" vertical="center"/>
    </xf>
    <xf numFmtId="177" fontId="5" fillId="0" borderId="16" xfId="0" applyNumberFormat="1" applyFont="1" applyFill="1" applyBorder="1" applyAlignment="1">
      <alignment horizontal="center" vertical="center" wrapText="1" shrinkToFit="1"/>
    </xf>
    <xf numFmtId="177" fontId="5" fillId="0" borderId="162" xfId="0" applyNumberFormat="1" applyFont="1" applyFill="1" applyBorder="1" applyAlignment="1">
      <alignment horizontal="center" vertical="center" wrapText="1" shrinkToFit="1"/>
    </xf>
    <xf numFmtId="49" fontId="5" fillId="0" borderId="220" xfId="0" applyNumberFormat="1" applyFont="1" applyFill="1" applyBorder="1" applyAlignment="1">
      <alignment horizontal="center" vertical="center"/>
    </xf>
    <xf numFmtId="177" fontId="5" fillId="0" borderId="89" xfId="0" applyNumberFormat="1" applyFont="1" applyFill="1" applyBorder="1" applyAlignment="1">
      <alignment horizontal="center" vertical="center" wrapText="1" shrinkToFit="1"/>
    </xf>
    <xf numFmtId="177" fontId="5" fillId="0" borderId="221" xfId="0" applyNumberFormat="1" applyFont="1" applyFill="1" applyBorder="1" applyAlignment="1">
      <alignment horizontal="center" vertical="center" wrapText="1" shrinkToFit="1"/>
    </xf>
    <xf numFmtId="49" fontId="5" fillId="0" borderId="65" xfId="0" applyNumberFormat="1" applyFont="1" applyFill="1" applyBorder="1" applyAlignment="1">
      <alignment horizontal="center" vertical="center"/>
    </xf>
    <xf numFmtId="179" fontId="5" fillId="0" borderId="85" xfId="0" applyNumberFormat="1" applyFont="1" applyFill="1" applyBorder="1" applyAlignment="1">
      <alignment vertical="center"/>
    </xf>
    <xf numFmtId="177" fontId="5" fillId="0" borderId="85" xfId="0" applyNumberFormat="1" applyFont="1" applyFill="1" applyBorder="1" applyAlignment="1">
      <alignment horizontal="center" vertical="center" wrapText="1" shrinkToFit="1"/>
    </xf>
    <xf numFmtId="177" fontId="5" fillId="0" borderId="143" xfId="0" applyNumberFormat="1" applyFont="1" applyFill="1" applyBorder="1" applyAlignment="1">
      <alignment horizontal="center" vertical="center" wrapText="1" shrinkToFit="1"/>
    </xf>
    <xf numFmtId="49" fontId="6" fillId="0" borderId="0" xfId="0" applyNumberFormat="1" applyFont="1" applyFill="1" applyAlignment="1">
      <alignment horizontal="distributed" vertical="center"/>
    </xf>
    <xf numFmtId="38" fontId="6" fillId="0" borderId="44" xfId="1" applyFont="1" applyFill="1" applyBorder="1" applyAlignment="1" applyProtection="1">
      <alignment vertical="center"/>
    </xf>
    <xf numFmtId="38" fontId="6" fillId="0" borderId="16" xfId="1" applyFont="1" applyFill="1" applyBorder="1" applyAlignment="1" applyProtection="1">
      <alignment vertical="center"/>
    </xf>
    <xf numFmtId="38" fontId="6" fillId="0" borderId="12" xfId="1" applyFont="1" applyFill="1" applyBorder="1" applyAlignment="1" applyProtection="1">
      <alignment horizontal="center" vertical="center" shrinkToFit="1"/>
    </xf>
    <xf numFmtId="0" fontId="14" fillId="0" borderId="0" xfId="0" applyFont="1" applyAlignment="1">
      <alignment vertical="center" shrinkToFit="1"/>
    </xf>
    <xf numFmtId="0" fontId="6" fillId="0" borderId="44" xfId="0" applyFont="1" applyFill="1" applyBorder="1" applyAlignment="1">
      <alignment horizontal="distributed" vertical="center"/>
    </xf>
    <xf numFmtId="41" fontId="6" fillId="0" borderId="166" xfId="0" applyNumberFormat="1" applyFont="1" applyFill="1" applyBorder="1" applyAlignment="1">
      <alignment horizontal="distributed" vertical="center"/>
    </xf>
    <xf numFmtId="0" fontId="6" fillId="0" borderId="60" xfId="0" applyFont="1" applyFill="1" applyBorder="1" applyAlignment="1">
      <alignment horizontal="distributed" vertical="center"/>
    </xf>
    <xf numFmtId="49" fontId="6" fillId="0" borderId="201" xfId="0" applyNumberFormat="1" applyFont="1" applyFill="1" applyBorder="1" applyAlignment="1">
      <alignment horizontal="distributed" vertical="center" shrinkToFit="1"/>
    </xf>
    <xf numFmtId="41" fontId="14" fillId="0" borderId="114" xfId="0" applyNumberFormat="1" applyFont="1" applyFill="1" applyBorder="1" applyAlignment="1">
      <alignment vertical="center"/>
    </xf>
    <xf numFmtId="179" fontId="6" fillId="0" borderId="0" xfId="0" applyNumberFormat="1" applyFont="1" applyFill="1" applyAlignment="1">
      <alignment vertical="center" shrinkToFit="1"/>
    </xf>
    <xf numFmtId="0" fontId="6" fillId="0" borderId="0" xfId="0" applyFont="1" applyFill="1" applyAlignment="1">
      <alignment vertical="center" shrinkToFit="1"/>
    </xf>
    <xf numFmtId="41" fontId="14" fillId="0" borderId="0" xfId="0" applyNumberFormat="1" applyFont="1" applyFill="1" applyBorder="1" applyAlignment="1">
      <alignment vertical="center"/>
    </xf>
    <xf numFmtId="49" fontId="5" fillId="0" borderId="12" xfId="0" applyNumberFormat="1" applyFont="1" applyFill="1" applyBorder="1" applyAlignment="1">
      <alignment horizontal="center" vertical="center"/>
    </xf>
    <xf numFmtId="49" fontId="5" fillId="0" borderId="38" xfId="0" applyNumberFormat="1" applyFont="1" applyFill="1" applyBorder="1" applyAlignment="1">
      <alignment horizontal="center" vertical="center"/>
    </xf>
    <xf numFmtId="49" fontId="5" fillId="0" borderId="44" xfId="0" applyNumberFormat="1" applyFont="1" applyFill="1" applyBorder="1" applyAlignment="1">
      <alignment horizontal="center" vertical="center"/>
    </xf>
    <xf numFmtId="41" fontId="33" fillId="0" borderId="199" xfId="1" applyNumberFormat="1" applyFont="1" applyFill="1" applyBorder="1" applyAlignment="1">
      <alignment horizontal="center" vertical="center"/>
    </xf>
    <xf numFmtId="49" fontId="5" fillId="0" borderId="199" xfId="0" applyNumberFormat="1" applyFont="1" applyFill="1" applyBorder="1" applyAlignment="1">
      <alignment horizontal="center" vertical="center"/>
    </xf>
    <xf numFmtId="0" fontId="5" fillId="0" borderId="222" xfId="0" applyFont="1" applyFill="1" applyBorder="1" applyAlignment="1">
      <alignment vertical="center" wrapText="1"/>
    </xf>
    <xf numFmtId="49" fontId="5" fillId="0" borderId="133" xfId="0" applyNumberFormat="1" applyFont="1" applyFill="1" applyBorder="1" applyAlignment="1">
      <alignment horizontal="center" vertical="center"/>
    </xf>
    <xf numFmtId="0" fontId="5" fillId="0" borderId="211" xfId="0" applyFont="1" applyFill="1" applyBorder="1" applyAlignment="1">
      <alignment vertical="center" wrapText="1"/>
    </xf>
    <xf numFmtId="41" fontId="33" fillId="0" borderId="133" xfId="1" applyNumberFormat="1" applyFont="1" applyFill="1" applyBorder="1" applyAlignment="1">
      <alignment horizontal="center" vertical="center"/>
    </xf>
    <xf numFmtId="49" fontId="5" fillId="0" borderId="185" xfId="0" applyNumberFormat="1" applyFont="1" applyFill="1" applyBorder="1" applyAlignment="1">
      <alignment horizontal="center" vertical="center"/>
    </xf>
    <xf numFmtId="0" fontId="5" fillId="0" borderId="215" xfId="0" applyFont="1" applyFill="1" applyBorder="1" applyAlignment="1">
      <alignment vertical="center" wrapText="1"/>
    </xf>
    <xf numFmtId="41" fontId="33" fillId="0" borderId="185" xfId="1" applyNumberFormat="1" applyFont="1" applyFill="1" applyBorder="1" applyAlignment="1">
      <alignment horizontal="center" vertical="center"/>
    </xf>
    <xf numFmtId="0" fontId="14" fillId="0" borderId="0" xfId="0" applyFont="1" applyFill="1" applyAlignment="1">
      <alignment vertical="center"/>
    </xf>
    <xf numFmtId="189" fontId="5" fillId="0" borderId="0" xfId="0" applyNumberFormat="1" applyFont="1" applyFill="1" applyAlignment="1">
      <alignment horizontal="center" vertical="center"/>
    </xf>
    <xf numFmtId="189" fontId="5" fillId="0" borderId="0" xfId="0" applyNumberFormat="1" applyFont="1" applyFill="1" applyAlignment="1">
      <alignment vertical="center"/>
    </xf>
    <xf numFmtId="38" fontId="5" fillId="0" borderId="0" xfId="0" applyNumberFormat="1" applyFont="1" applyFill="1" applyAlignment="1">
      <alignment vertical="center"/>
    </xf>
    <xf numFmtId="0" fontId="5" fillId="0" borderId="0" xfId="0" applyFont="1" applyFill="1" applyBorder="1" applyAlignment="1">
      <alignment horizontal="center" vertical="center"/>
    </xf>
    <xf numFmtId="41" fontId="33" fillId="0" borderId="199" xfId="0" applyNumberFormat="1" applyFont="1" applyFill="1" applyBorder="1" applyAlignment="1">
      <alignment horizontal="right" vertical="center"/>
    </xf>
    <xf numFmtId="41" fontId="33" fillId="0" borderId="199" xfId="0" applyNumberFormat="1" applyFont="1" applyFill="1" applyBorder="1" applyAlignment="1">
      <alignment horizontal="center" vertical="center"/>
    </xf>
    <xf numFmtId="0" fontId="5" fillId="0" borderId="222" xfId="0" applyFont="1" applyFill="1" applyBorder="1" applyAlignment="1">
      <alignment vertical="center" shrinkToFit="1"/>
    </xf>
    <xf numFmtId="0" fontId="5" fillId="0" borderId="211" xfId="0" applyFont="1" applyFill="1" applyBorder="1" applyAlignment="1">
      <alignment vertical="center" shrinkToFit="1"/>
    </xf>
    <xf numFmtId="41" fontId="33" fillId="0" borderId="133" xfId="0" applyNumberFormat="1" applyFont="1" applyFill="1" applyBorder="1" applyAlignment="1">
      <alignment horizontal="center" vertical="center"/>
    </xf>
    <xf numFmtId="0" fontId="5" fillId="0" borderId="215" xfId="0" applyFont="1" applyFill="1" applyBorder="1" applyAlignment="1">
      <alignment vertical="center" shrinkToFit="1"/>
    </xf>
    <xf numFmtId="41" fontId="33" fillId="0" borderId="185" xfId="0" applyNumberFormat="1" applyFont="1" applyFill="1" applyBorder="1" applyAlignment="1">
      <alignment horizontal="center" vertical="center"/>
    </xf>
    <xf numFmtId="41" fontId="33" fillId="0" borderId="133" xfId="0" applyNumberFormat="1" applyFont="1" applyFill="1" applyBorder="1" applyAlignment="1">
      <alignment horizontal="right" vertical="center"/>
    </xf>
    <xf numFmtId="41" fontId="33" fillId="0" borderId="185" xfId="0" applyNumberFormat="1" applyFont="1" applyFill="1" applyBorder="1" applyAlignment="1">
      <alignment horizontal="right" vertical="center"/>
    </xf>
    <xf numFmtId="0" fontId="5" fillId="0" borderId="0" xfId="0" applyFont="1" applyAlignment="1">
      <alignment vertical="center" wrapText="1"/>
    </xf>
    <xf numFmtId="179" fontId="5" fillId="0" borderId="0" xfId="0" applyNumberFormat="1" applyFont="1" applyFill="1" applyAlignment="1">
      <alignment horizontal="center" vertical="center"/>
    </xf>
    <xf numFmtId="179" fontId="5" fillId="0" borderId="0" xfId="0" applyNumberFormat="1" applyFont="1" applyFill="1" applyAlignment="1">
      <alignment vertical="center"/>
    </xf>
    <xf numFmtId="179" fontId="5" fillId="0" borderId="0" xfId="0" applyNumberFormat="1" applyFont="1" applyFill="1" applyBorder="1" applyAlignment="1">
      <alignment horizontal="center" vertical="center"/>
    </xf>
    <xf numFmtId="0" fontId="5" fillId="0" borderId="0" xfId="0" applyFont="1" applyFill="1" applyAlignment="1">
      <alignment horizontal="left" vertical="center" indent="2"/>
    </xf>
    <xf numFmtId="49" fontId="5" fillId="0" borderId="129" xfId="0" applyNumberFormat="1" applyFont="1" applyFill="1" applyBorder="1" applyAlignment="1">
      <alignment horizontal="center" vertical="center"/>
    </xf>
    <xf numFmtId="0" fontId="5" fillId="0" borderId="207" xfId="0" applyFont="1" applyFill="1" applyBorder="1" applyAlignment="1">
      <alignment vertical="center" wrapText="1"/>
    </xf>
    <xf numFmtId="41" fontId="5" fillId="0" borderId="199" xfId="0" applyNumberFormat="1" applyFont="1" applyFill="1" applyBorder="1" applyAlignment="1">
      <alignment horizontal="center" vertical="center"/>
    </xf>
    <xf numFmtId="41" fontId="5" fillId="0" borderId="12" xfId="0" applyNumberFormat="1" applyFont="1" applyFill="1" applyBorder="1" applyAlignment="1">
      <alignment horizontal="center" vertical="center"/>
    </xf>
    <xf numFmtId="41" fontId="5" fillId="0" borderId="133" xfId="0" applyNumberFormat="1" applyFont="1" applyFill="1" applyBorder="1" applyAlignment="1">
      <alignment horizontal="center" vertical="center"/>
    </xf>
    <xf numFmtId="49" fontId="5" fillId="0" borderId="140" xfId="0" applyNumberFormat="1" applyFont="1" applyFill="1" applyBorder="1" applyAlignment="1">
      <alignment horizontal="center" vertical="center"/>
    </xf>
    <xf numFmtId="0" fontId="5" fillId="0" borderId="226" xfId="0" applyFont="1" applyFill="1" applyBorder="1" applyAlignment="1">
      <alignment vertical="center" wrapText="1"/>
    </xf>
    <xf numFmtId="41" fontId="5" fillId="0" borderId="19" xfId="0" applyNumberFormat="1" applyFont="1" applyFill="1" applyBorder="1" applyAlignment="1">
      <alignment horizontal="center" vertical="center"/>
    </xf>
    <xf numFmtId="41" fontId="5" fillId="0" borderId="185" xfId="0" applyNumberFormat="1" applyFont="1" applyFill="1" applyBorder="1" applyAlignment="1">
      <alignment horizontal="center" vertical="center"/>
    </xf>
    <xf numFmtId="41" fontId="5" fillId="0" borderId="140" xfId="0" applyNumberFormat="1" applyFont="1" applyFill="1" applyBorder="1" applyAlignment="1">
      <alignment horizontal="center" vertical="center"/>
    </xf>
    <xf numFmtId="41" fontId="5" fillId="0" borderId="129" xfId="0" applyNumberFormat="1" applyFont="1" applyFill="1" applyBorder="1" applyAlignment="1">
      <alignment horizontal="center" vertical="center"/>
    </xf>
    <xf numFmtId="41" fontId="5" fillId="0" borderId="19" xfId="0" applyNumberFormat="1" applyFont="1" applyFill="1" applyBorder="1" applyAlignment="1">
      <alignment horizontal="right" vertical="center"/>
    </xf>
    <xf numFmtId="41" fontId="5" fillId="0" borderId="140" xfId="0" applyNumberFormat="1" applyFont="1" applyFill="1" applyBorder="1" applyAlignment="1">
      <alignment horizontal="right" vertical="center"/>
    </xf>
    <xf numFmtId="0" fontId="5" fillId="0" borderId="0" xfId="0" applyFont="1" applyFill="1" applyBorder="1" applyAlignment="1">
      <alignment horizontal="left" vertical="center"/>
    </xf>
    <xf numFmtId="179" fontId="4" fillId="0" borderId="0" xfId="0" applyNumberFormat="1" applyFont="1" applyFill="1" applyBorder="1" applyAlignment="1">
      <alignment horizontal="center" vertical="center"/>
    </xf>
    <xf numFmtId="0" fontId="19" fillId="0" borderId="0" xfId="0" applyFont="1" applyFill="1" applyBorder="1" applyAlignment="1">
      <alignment horizontal="left" vertical="center"/>
    </xf>
    <xf numFmtId="0" fontId="19" fillId="0" borderId="0" xfId="0" applyFont="1" applyFill="1" applyAlignment="1">
      <alignment vertical="center"/>
    </xf>
    <xf numFmtId="179" fontId="4" fillId="0" borderId="0" xfId="0" applyNumberFormat="1" applyFont="1" applyFill="1" applyAlignment="1">
      <alignment vertical="center"/>
    </xf>
    <xf numFmtId="49" fontId="5" fillId="0" borderId="0" xfId="0" applyNumberFormat="1" applyFont="1" applyFill="1" applyAlignment="1">
      <alignment horizontal="center" vertical="center"/>
    </xf>
    <xf numFmtId="49" fontId="5" fillId="0" borderId="16" xfId="0" applyNumberFormat="1" applyFont="1" applyFill="1" applyBorder="1" applyAlignment="1">
      <alignment horizontal="center" vertical="center"/>
    </xf>
    <xf numFmtId="41" fontId="5" fillId="0" borderId="44" xfId="3" applyNumberFormat="1" applyFont="1" applyFill="1" applyBorder="1" applyAlignment="1">
      <alignment horizontal="center" vertical="center"/>
    </xf>
    <xf numFmtId="41" fontId="5" fillId="0" borderId="129" xfId="0" applyNumberFormat="1" applyFont="1" applyFill="1" applyBorder="1" applyAlignment="1">
      <alignment horizontal="right" vertical="center"/>
    </xf>
    <xf numFmtId="41" fontId="5" fillId="0" borderId="199" xfId="0" applyNumberFormat="1" applyFont="1" applyFill="1" applyBorder="1" applyAlignment="1">
      <alignment horizontal="right" vertical="center"/>
    </xf>
    <xf numFmtId="41" fontId="5" fillId="0" borderId="133" xfId="0" applyNumberFormat="1" applyFont="1" applyFill="1" applyBorder="1" applyAlignment="1">
      <alignment horizontal="right" vertical="center"/>
    </xf>
    <xf numFmtId="0" fontId="5" fillId="0" borderId="227" xfId="0" applyFont="1" applyFill="1" applyBorder="1" applyAlignment="1">
      <alignment vertical="center" wrapText="1"/>
    </xf>
    <xf numFmtId="41" fontId="5" fillId="0" borderId="38" xfId="0" applyNumberFormat="1" applyFont="1" applyFill="1" applyBorder="1" applyAlignment="1">
      <alignment horizontal="right" vertical="center"/>
    </xf>
    <xf numFmtId="49" fontId="5" fillId="0" borderId="50" xfId="0" applyNumberFormat="1" applyFont="1" applyFill="1" applyBorder="1" applyAlignment="1">
      <alignment horizontal="center" vertical="center"/>
    </xf>
    <xf numFmtId="0" fontId="5" fillId="0" borderId="0" xfId="0" applyFont="1" applyFill="1" applyAlignment="1">
      <alignment horizontal="left" vertical="center"/>
    </xf>
    <xf numFmtId="41" fontId="5" fillId="0" borderId="16" xfId="0" applyNumberFormat="1" applyFont="1" applyFill="1" applyBorder="1" applyAlignment="1">
      <alignment vertical="center"/>
    </xf>
    <xf numFmtId="41" fontId="5" fillId="0" borderId="38" xfId="0" applyNumberFormat="1" applyFont="1" applyFill="1" applyBorder="1" applyAlignment="1">
      <alignment horizontal="center" vertical="center"/>
    </xf>
    <xf numFmtId="49" fontId="5" fillId="0" borderId="13" xfId="0" applyNumberFormat="1" applyFont="1" applyFill="1" applyBorder="1" applyAlignment="1">
      <alignment horizontal="center" vertical="center"/>
    </xf>
    <xf numFmtId="179" fontId="5" fillId="0" borderId="0" xfId="0" applyNumberFormat="1" applyFont="1" applyFill="1" applyBorder="1" applyAlignment="1">
      <alignment vertical="center"/>
    </xf>
    <xf numFmtId="0" fontId="4" fillId="0" borderId="0" xfId="0" applyFont="1" applyFill="1" applyBorder="1" applyAlignment="1">
      <alignment horizontal="center" vertical="center"/>
    </xf>
    <xf numFmtId="179" fontId="5" fillId="0" borderId="16" xfId="0" applyNumberFormat="1" applyFont="1" applyFill="1" applyBorder="1" applyAlignment="1">
      <alignment horizontal="center" vertical="center" wrapText="1"/>
    </xf>
    <xf numFmtId="0" fontId="5" fillId="0" borderId="234" xfId="0" applyFont="1" applyFill="1" applyBorder="1" applyAlignment="1">
      <alignment horizontal="center" vertical="center" wrapText="1" shrinkToFit="1"/>
    </xf>
    <xf numFmtId="0" fontId="14" fillId="0" borderId="235" xfId="0" applyFont="1" applyFill="1" applyBorder="1" applyAlignment="1">
      <alignment horizontal="center" vertical="center" wrapText="1" shrinkToFit="1"/>
    </xf>
    <xf numFmtId="179" fontId="5" fillId="0" borderId="16" xfId="0" applyNumberFormat="1" applyFont="1" applyFill="1" applyBorder="1" applyAlignment="1">
      <alignment vertical="center"/>
    </xf>
    <xf numFmtId="179" fontId="5" fillId="0" borderId="234" xfId="0" applyNumberFormat="1" applyFont="1" applyFill="1" applyBorder="1" applyAlignment="1">
      <alignment vertical="center"/>
    </xf>
    <xf numFmtId="179" fontId="5" fillId="0" borderId="235" xfId="0" applyNumberFormat="1" applyFont="1" applyFill="1" applyBorder="1" applyAlignment="1">
      <alignment vertical="center"/>
    </xf>
    <xf numFmtId="179" fontId="5" fillId="0" borderId="236" xfId="0" applyNumberFormat="1" applyFont="1" applyFill="1" applyBorder="1" applyAlignment="1">
      <alignment vertical="center"/>
    </xf>
    <xf numFmtId="179" fontId="5" fillId="0" borderId="237" xfId="0" applyNumberFormat="1" applyFont="1" applyFill="1" applyBorder="1" applyAlignment="1">
      <alignment vertical="center"/>
    </xf>
    <xf numFmtId="49" fontId="6" fillId="0" borderId="0" xfId="0" applyNumberFormat="1" applyFont="1" applyFill="1" applyAlignment="1">
      <alignment horizontal="right" vertical="center"/>
    </xf>
    <xf numFmtId="49" fontId="6" fillId="0" borderId="0" xfId="0" applyNumberFormat="1" applyFont="1" applyFill="1" applyAlignment="1">
      <alignment horizontal="left" vertical="center"/>
    </xf>
    <xf numFmtId="0" fontId="6" fillId="0" borderId="0" xfId="0" applyFont="1" applyFill="1" applyAlignment="1">
      <alignment horizontal="distributed" vertical="center"/>
    </xf>
    <xf numFmtId="0" fontId="20" fillId="0" borderId="44" xfId="0" applyFont="1" applyFill="1" applyBorder="1" applyAlignment="1">
      <alignment vertical="center" textRotation="255" wrapText="1" shrinkToFit="1"/>
    </xf>
    <xf numFmtId="57" fontId="6" fillId="0" borderId="19" xfId="0" applyNumberFormat="1" applyFont="1" applyFill="1" applyBorder="1" applyAlignment="1">
      <alignment horizontal="distributed" vertical="center"/>
    </xf>
    <xf numFmtId="57" fontId="6" fillId="0" borderId="199" xfId="0" applyNumberFormat="1" applyFont="1" applyFill="1" applyBorder="1" applyAlignment="1">
      <alignment horizontal="distributed" vertical="center"/>
    </xf>
    <xf numFmtId="57" fontId="6" fillId="0" borderId="133" xfId="0" applyNumberFormat="1" applyFont="1" applyFill="1" applyBorder="1" applyAlignment="1">
      <alignment horizontal="distributed" vertical="center"/>
    </xf>
    <xf numFmtId="0" fontId="6" fillId="5" borderId="0" xfId="0" applyFont="1" applyFill="1" applyAlignment="1">
      <alignment vertical="center"/>
    </xf>
    <xf numFmtId="57" fontId="6" fillId="0" borderId="185" xfId="0" applyNumberFormat="1" applyFont="1" applyFill="1" applyBorder="1" applyAlignment="1">
      <alignment horizontal="distributed" vertical="center"/>
    </xf>
    <xf numFmtId="0" fontId="21" fillId="0" borderId="16" xfId="0" applyFont="1" applyFill="1" applyBorder="1" applyAlignment="1">
      <alignment vertical="center" textRotation="255" wrapText="1"/>
    </xf>
    <xf numFmtId="49" fontId="6" fillId="0" borderId="44" xfId="0" applyNumberFormat="1" applyFont="1" applyFill="1" applyBorder="1" applyAlignment="1">
      <alignment horizontal="left" vertical="center" wrapText="1"/>
    </xf>
    <xf numFmtId="57" fontId="6" fillId="0" borderId="44" xfId="0" applyNumberFormat="1" applyFont="1" applyFill="1" applyBorder="1" applyAlignment="1">
      <alignment horizontal="distributed" vertical="center"/>
    </xf>
    <xf numFmtId="184" fontId="6" fillId="0" borderId="0" xfId="0" applyNumberFormat="1" applyFont="1" applyAlignment="1">
      <alignment vertical="center"/>
    </xf>
    <xf numFmtId="188" fontId="6" fillId="0" borderId="199" xfId="0" applyNumberFormat="1" applyFont="1" applyFill="1" applyBorder="1" applyAlignment="1">
      <alignment horizontal="center" vertical="center"/>
    </xf>
    <xf numFmtId="188" fontId="6" fillId="0" borderId="133" xfId="0" applyNumberFormat="1" applyFont="1" applyFill="1" applyBorder="1" applyAlignment="1">
      <alignment horizontal="center" vertical="center"/>
    </xf>
    <xf numFmtId="188" fontId="6" fillId="0" borderId="140" xfId="0" applyNumberFormat="1" applyFont="1" applyFill="1" applyBorder="1" applyAlignment="1">
      <alignment horizontal="center" vertical="center"/>
    </xf>
    <xf numFmtId="188" fontId="6" fillId="0" borderId="19" xfId="0" applyNumberFormat="1" applyFont="1" applyFill="1" applyBorder="1" applyAlignment="1">
      <alignment horizontal="center" vertical="center"/>
    </xf>
    <xf numFmtId="188" fontId="6" fillId="0" borderId="185" xfId="0" applyNumberFormat="1" applyFont="1" applyFill="1" applyBorder="1" applyAlignment="1">
      <alignment horizontal="center" vertical="center"/>
    </xf>
    <xf numFmtId="188" fontId="6" fillId="0" borderId="38" xfId="0" applyNumberFormat="1" applyFont="1" applyFill="1" applyBorder="1" applyAlignment="1">
      <alignment horizontal="center" vertical="center"/>
    </xf>
    <xf numFmtId="188" fontId="6" fillId="0" borderId="44" xfId="0" applyNumberFormat="1" applyFont="1" applyFill="1" applyBorder="1" applyAlignment="1">
      <alignment horizontal="center" vertical="center"/>
    </xf>
    <xf numFmtId="0" fontId="6" fillId="0" borderId="44" xfId="0" applyFont="1" applyFill="1" applyBorder="1" applyAlignment="1">
      <alignment horizontal="center" vertical="center" textRotation="255" shrinkToFit="1"/>
    </xf>
    <xf numFmtId="188" fontId="6" fillId="0" borderId="12" xfId="0" applyNumberFormat="1" applyFont="1" applyFill="1" applyBorder="1" applyAlignment="1">
      <alignment horizontal="center" vertical="center"/>
    </xf>
    <xf numFmtId="0" fontId="14" fillId="0" borderId="44" xfId="0" applyFont="1" applyFill="1" applyBorder="1" applyAlignment="1">
      <alignment horizontal="center" vertical="center" textRotation="255" shrinkToFit="1"/>
    </xf>
    <xf numFmtId="0" fontId="6" fillId="0" borderId="185" xfId="0" applyFont="1" applyFill="1" applyBorder="1" applyAlignment="1">
      <alignment vertical="center" textRotation="255" shrinkToFit="1"/>
    </xf>
    <xf numFmtId="188" fontId="6" fillId="0" borderId="129" xfId="0" applyNumberFormat="1" applyFont="1" applyFill="1" applyBorder="1" applyAlignment="1">
      <alignment horizontal="center" vertical="center"/>
    </xf>
    <xf numFmtId="188" fontId="6" fillId="0" borderId="239" xfId="0" applyNumberFormat="1" applyFont="1" applyFill="1" applyBorder="1" applyAlignment="1">
      <alignment horizontal="center" vertical="center"/>
    </xf>
    <xf numFmtId="57" fontId="6" fillId="0" borderId="38" xfId="0" applyNumberFormat="1" applyFont="1" applyFill="1" applyBorder="1" applyAlignment="1">
      <alignment horizontal="distributed" vertical="center"/>
    </xf>
    <xf numFmtId="0" fontId="6" fillId="0" borderId="44" xfId="0" applyFont="1" applyFill="1" applyBorder="1" applyAlignment="1">
      <alignment vertical="center" wrapText="1"/>
    </xf>
    <xf numFmtId="177" fontId="5" fillId="0" borderId="114" xfId="0" applyNumberFormat="1" applyFont="1" applyFill="1" applyBorder="1" applyAlignment="1">
      <alignment horizontal="center" vertical="center" wrapText="1" shrinkToFit="1"/>
    </xf>
    <xf numFmtId="179" fontId="5" fillId="0" borderId="50" xfId="0" applyNumberFormat="1" applyFont="1" applyFill="1" applyBorder="1" applyAlignment="1">
      <alignment vertical="center"/>
    </xf>
    <xf numFmtId="177" fontId="5" fillId="0" borderId="38" xfId="0" applyNumberFormat="1" applyFont="1" applyFill="1" applyBorder="1" applyAlignment="1">
      <alignment horizontal="center" vertical="center" wrapText="1" shrinkToFit="1"/>
    </xf>
    <xf numFmtId="177" fontId="5" fillId="0" borderId="44" xfId="0" applyNumberFormat="1" applyFont="1" applyFill="1" applyBorder="1" applyAlignment="1">
      <alignment horizontal="center" vertical="center" wrapText="1" shrinkToFit="1"/>
    </xf>
    <xf numFmtId="49" fontId="5" fillId="0" borderId="241" xfId="0" applyNumberFormat="1" applyFont="1" applyFill="1" applyBorder="1" applyAlignment="1">
      <alignment horizontal="center" vertical="center"/>
    </xf>
    <xf numFmtId="179" fontId="5" fillId="0" borderId="87" xfId="0" applyNumberFormat="1" applyFont="1" applyFill="1" applyBorder="1" applyAlignment="1">
      <alignment vertical="center"/>
    </xf>
    <xf numFmtId="177" fontId="5" fillId="0" borderId="79" xfId="0" applyNumberFormat="1" applyFont="1" applyFill="1" applyBorder="1" applyAlignment="1">
      <alignment horizontal="center" vertical="center" wrapText="1" shrinkToFit="1"/>
    </xf>
    <xf numFmtId="0" fontId="14" fillId="0" borderId="0" xfId="0" applyFont="1" applyAlignment="1">
      <alignment vertical="center"/>
    </xf>
    <xf numFmtId="38" fontId="6" fillId="0" borderId="0" xfId="0" applyNumberFormat="1" applyFont="1" applyAlignment="1">
      <alignment vertical="center"/>
    </xf>
    <xf numFmtId="0" fontId="5" fillId="0" borderId="78" xfId="0" applyFont="1" applyFill="1" applyBorder="1" applyAlignment="1">
      <alignment vertical="center"/>
    </xf>
    <xf numFmtId="41" fontId="5" fillId="0" borderId="199" xfId="0" applyNumberFormat="1" applyFont="1" applyFill="1" applyBorder="1" applyAlignment="1">
      <alignment vertical="center"/>
    </xf>
    <xf numFmtId="41" fontId="5" fillId="0" borderId="12" xfId="0" applyNumberFormat="1" applyFont="1" applyFill="1" applyBorder="1" applyAlignment="1">
      <alignment vertical="center"/>
    </xf>
    <xf numFmtId="0" fontId="4" fillId="0" borderId="0" xfId="0" applyFont="1" applyFill="1" applyAlignment="1">
      <alignment horizontal="left" vertical="center"/>
    </xf>
    <xf numFmtId="179" fontId="14" fillId="0" borderId="44" xfId="0" applyNumberFormat="1" applyFont="1" applyFill="1" applyBorder="1" applyAlignment="1">
      <alignment horizontal="center" vertical="center" wrapText="1"/>
    </xf>
    <xf numFmtId="0" fontId="5" fillId="0" borderId="242" xfId="0" applyFont="1" applyFill="1" applyBorder="1" applyAlignment="1">
      <alignment horizontal="center" vertical="center" wrapText="1" shrinkToFit="1"/>
    </xf>
    <xf numFmtId="41" fontId="5" fillId="0" borderId="234" xfId="0" applyNumberFormat="1" applyFont="1" applyFill="1" applyBorder="1" applyAlignment="1">
      <alignment vertical="center"/>
    </xf>
    <xf numFmtId="41" fontId="5" fillId="0" borderId="235" xfId="0" applyNumberFormat="1" applyFont="1" applyFill="1" applyBorder="1" applyAlignment="1">
      <alignment vertical="center"/>
    </xf>
    <xf numFmtId="41" fontId="5" fillId="0" borderId="237" xfId="0" applyNumberFormat="1" applyFont="1" applyFill="1" applyBorder="1" applyAlignment="1">
      <alignment vertical="center"/>
    </xf>
    <xf numFmtId="41" fontId="5" fillId="0" borderId="50" xfId="0" applyNumberFormat="1" applyFont="1" applyFill="1" applyBorder="1" applyAlignment="1">
      <alignment vertical="center"/>
    </xf>
    <xf numFmtId="0" fontId="5" fillId="0" borderId="242" xfId="0" applyNumberFormat="1" applyFont="1" applyFill="1" applyBorder="1" applyAlignment="1">
      <alignment vertical="center"/>
    </xf>
    <xf numFmtId="41" fontId="5" fillId="0" borderId="242" xfId="0" applyNumberFormat="1" applyFont="1" applyFill="1" applyBorder="1" applyAlignment="1">
      <alignment vertical="center"/>
    </xf>
    <xf numFmtId="41" fontId="5" fillId="0" borderId="236" xfId="0" applyNumberFormat="1" applyFont="1" applyFill="1" applyBorder="1" applyAlignment="1">
      <alignment vertical="center"/>
    </xf>
    <xf numFmtId="0" fontId="44" fillId="0" borderId="249" xfId="13" applyFont="1" applyFill="1" applyBorder="1" applyAlignment="1">
      <alignment horizontal="center" vertical="center" wrapText="1"/>
    </xf>
    <xf numFmtId="0" fontId="44" fillId="0" borderId="249" xfId="13" applyFont="1" applyFill="1" applyBorder="1" applyAlignment="1">
      <alignment horizontal="center" vertical="center" shrinkToFit="1"/>
    </xf>
    <xf numFmtId="0" fontId="40"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center" vertical="center"/>
    </xf>
    <xf numFmtId="0" fontId="33" fillId="0" borderId="0" xfId="0" applyFont="1" applyBorder="1" applyAlignment="1">
      <alignment vertical="center"/>
    </xf>
    <xf numFmtId="0" fontId="26" fillId="0" borderId="0" xfId="4" applyFont="1" applyFill="1" applyAlignment="1">
      <alignment vertical="center"/>
    </xf>
    <xf numFmtId="0" fontId="28" fillId="0" borderId="96" xfId="4" applyFont="1" applyFill="1" applyBorder="1" applyAlignment="1">
      <alignment horizontal="left" vertical="center" wrapText="1"/>
    </xf>
    <xf numFmtId="58" fontId="6" fillId="0" borderId="135" xfId="0" applyNumberFormat="1" applyFont="1" applyFill="1" applyBorder="1" applyAlignment="1">
      <alignment horizontal="center" vertical="center" wrapText="1"/>
    </xf>
    <xf numFmtId="0" fontId="14" fillId="0" borderId="18" xfId="4" applyFont="1" applyFill="1" applyBorder="1" applyAlignment="1">
      <alignment horizontal="left" vertical="center" wrapText="1"/>
    </xf>
    <xf numFmtId="180" fontId="14" fillId="0" borderId="19" xfId="4" applyNumberFormat="1" applyFont="1" applyFill="1" applyBorder="1" applyAlignment="1">
      <alignment horizontal="right" vertical="center"/>
    </xf>
    <xf numFmtId="0" fontId="14" fillId="0" borderId="138" xfId="4" applyFont="1" applyFill="1" applyBorder="1" applyAlignment="1">
      <alignment horizontal="left" vertical="center" wrapText="1"/>
    </xf>
    <xf numFmtId="58" fontId="6" fillId="0" borderId="123" xfId="0" applyNumberFormat="1" applyFont="1" applyFill="1" applyBorder="1" applyAlignment="1">
      <alignment horizontal="center" vertical="center"/>
    </xf>
    <xf numFmtId="0" fontId="14" fillId="0" borderId="38" xfId="4" applyFont="1" applyFill="1" applyBorder="1" applyAlignment="1">
      <alignment horizontal="left" vertical="center" wrapText="1"/>
    </xf>
    <xf numFmtId="0" fontId="9" fillId="0" borderId="0" xfId="0" applyFont="1" applyFill="1" applyAlignment="1">
      <alignment vertical="center" wrapText="1"/>
    </xf>
    <xf numFmtId="0" fontId="6" fillId="0" borderId="38" xfId="0" applyNumberFormat="1" applyFont="1" applyFill="1" applyBorder="1" applyAlignment="1">
      <alignment vertical="center" wrapText="1"/>
    </xf>
    <xf numFmtId="0" fontId="6" fillId="0" borderId="38" xfId="0" applyFont="1" applyFill="1" applyBorder="1" applyAlignment="1">
      <alignment horizontal="left" vertical="center" wrapText="1"/>
    </xf>
    <xf numFmtId="0" fontId="6" fillId="0" borderId="16" xfId="0" applyFont="1" applyFill="1" applyBorder="1" applyAlignment="1">
      <alignment horizontal="center" vertical="center" wrapText="1"/>
    </xf>
    <xf numFmtId="180" fontId="6" fillId="0" borderId="181" xfId="0" applyNumberFormat="1" applyFont="1" applyFill="1" applyBorder="1" applyAlignment="1">
      <alignment vertical="center" wrapText="1"/>
    </xf>
    <xf numFmtId="180" fontId="6" fillId="0" borderId="181" xfId="0" applyNumberFormat="1" applyFont="1" applyFill="1" applyBorder="1" applyAlignment="1">
      <alignment vertical="center"/>
    </xf>
    <xf numFmtId="180" fontId="6" fillId="0" borderId="171" xfId="0" applyNumberFormat="1" applyFont="1" applyFill="1" applyBorder="1" applyAlignment="1">
      <alignment vertical="center"/>
    </xf>
    <xf numFmtId="180" fontId="9" fillId="0" borderId="171" xfId="0" applyNumberFormat="1" applyFont="1" applyFill="1" applyBorder="1" applyAlignment="1">
      <alignment vertical="center"/>
    </xf>
    <xf numFmtId="0" fontId="6" fillId="0" borderId="174" xfId="0" applyFont="1" applyFill="1" applyBorder="1" applyAlignment="1">
      <alignment horizontal="center" vertical="center" wrapText="1"/>
    </xf>
    <xf numFmtId="180" fontId="6" fillId="0" borderId="174" xfId="0" applyNumberFormat="1" applyFont="1" applyFill="1" applyBorder="1" applyAlignment="1">
      <alignment vertical="center" wrapText="1"/>
    </xf>
    <xf numFmtId="180" fontId="6" fillId="0" borderId="174" xfId="0" applyNumberFormat="1" applyFont="1" applyFill="1" applyBorder="1" applyAlignment="1">
      <alignment vertical="center"/>
    </xf>
    <xf numFmtId="180" fontId="6" fillId="0" borderId="16" xfId="0" applyNumberFormat="1" applyFont="1" applyFill="1" applyBorder="1" applyAlignment="1">
      <alignment vertical="center" wrapText="1"/>
    </xf>
    <xf numFmtId="180" fontId="6" fillId="0" borderId="16" xfId="0" applyNumberFormat="1" applyFont="1" applyFill="1" applyBorder="1" applyAlignment="1">
      <alignment vertical="center"/>
    </xf>
    <xf numFmtId="0" fontId="22" fillId="0" borderId="0" xfId="0" applyFont="1" applyFill="1" applyAlignment="1">
      <alignment vertical="center"/>
    </xf>
    <xf numFmtId="0" fontId="6" fillId="0" borderId="61" xfId="0" applyFont="1" applyFill="1" applyBorder="1" applyAlignment="1">
      <alignment vertical="center"/>
    </xf>
    <xf numFmtId="0" fontId="10" fillId="0" borderId="141" xfId="4" applyFont="1" applyFill="1" applyBorder="1" applyAlignment="1">
      <alignment horizontal="left" vertical="center" wrapText="1"/>
    </xf>
    <xf numFmtId="0" fontId="14" fillId="0" borderId="188" xfId="4" applyFont="1" applyFill="1" applyBorder="1" applyAlignment="1">
      <alignment horizontal="left" vertical="center" wrapText="1"/>
    </xf>
    <xf numFmtId="180" fontId="14" fillId="0" borderId="189" xfId="4" applyNumberFormat="1" applyFont="1" applyFill="1" applyBorder="1" applyAlignment="1">
      <alignment horizontal="right" vertical="center"/>
    </xf>
    <xf numFmtId="0" fontId="14" fillId="0" borderId="190" xfId="4" applyFont="1" applyFill="1" applyBorder="1" applyAlignment="1">
      <alignment horizontal="left" vertical="center" wrapText="1"/>
    </xf>
    <xf numFmtId="0" fontId="14" fillId="0" borderId="133" xfId="10" applyFont="1" applyFill="1" applyBorder="1" applyAlignment="1">
      <alignment vertical="center" wrapText="1"/>
    </xf>
    <xf numFmtId="49" fontId="40" fillId="0" borderId="0" xfId="0" applyNumberFormat="1" applyFont="1" applyFill="1" applyAlignment="1">
      <alignment horizontal="left" vertical="center"/>
    </xf>
    <xf numFmtId="0" fontId="40" fillId="0" borderId="0" xfId="0" applyFont="1" applyFill="1" applyAlignment="1">
      <alignment vertical="center"/>
    </xf>
    <xf numFmtId="179" fontId="23" fillId="0" borderId="0" xfId="0" applyNumberFormat="1" applyFont="1" applyFill="1" applyAlignment="1">
      <alignment vertical="center"/>
    </xf>
    <xf numFmtId="49" fontId="6" fillId="0" borderId="0" xfId="0" applyNumberFormat="1" applyFont="1" applyFill="1" applyAlignment="1">
      <alignment vertical="center"/>
    </xf>
    <xf numFmtId="176" fontId="6" fillId="0" borderId="0" xfId="0" applyNumberFormat="1" applyFont="1" applyFill="1" applyAlignment="1">
      <alignment vertical="center"/>
    </xf>
    <xf numFmtId="0" fontId="6" fillId="0" borderId="166" xfId="0" applyFont="1" applyFill="1" applyBorder="1" applyAlignment="1">
      <alignment horizontal="distributed" vertical="center"/>
    </xf>
    <xf numFmtId="49" fontId="6" fillId="0" borderId="201" xfId="0" applyNumberFormat="1" applyFont="1" applyFill="1" applyBorder="1" applyAlignment="1">
      <alignment horizontal="distributed" vertical="center"/>
    </xf>
    <xf numFmtId="41" fontId="14" fillId="0" borderId="114" xfId="0" applyNumberFormat="1" applyFont="1" applyFill="1" applyBorder="1" applyAlignment="1">
      <alignment vertical="center" shrinkToFit="1"/>
    </xf>
    <xf numFmtId="49" fontId="20" fillId="0" borderId="0" xfId="0" applyNumberFormat="1" applyFont="1" applyFill="1" applyBorder="1" applyAlignment="1">
      <alignment horizontal="distributed" vertical="center" wrapText="1"/>
    </xf>
    <xf numFmtId="41" fontId="14" fillId="0" borderId="0" xfId="0" applyNumberFormat="1" applyFont="1" applyFill="1" applyBorder="1" applyAlignment="1">
      <alignment vertical="center" shrinkToFit="1"/>
    </xf>
    <xf numFmtId="49" fontId="5" fillId="0" borderId="79" xfId="0" applyNumberFormat="1" applyFont="1" applyFill="1" applyBorder="1" applyAlignment="1" applyProtection="1">
      <alignment horizontal="center" vertical="center"/>
    </xf>
    <xf numFmtId="41" fontId="5" fillId="0" borderId="79" xfId="3" applyNumberFormat="1" applyFont="1" applyFill="1" applyBorder="1" applyAlignment="1" applyProtection="1">
      <alignment vertical="center"/>
      <protection locked="0"/>
    </xf>
    <xf numFmtId="10" fontId="6" fillId="0" borderId="79" xfId="0" applyNumberFormat="1" applyFont="1" applyFill="1" applyBorder="1" applyAlignment="1" applyProtection="1">
      <alignment vertical="center"/>
      <protection locked="0"/>
    </xf>
    <xf numFmtId="49" fontId="5" fillId="0" borderId="38" xfId="0" applyNumberFormat="1" applyFont="1" applyFill="1" applyBorder="1" applyAlignment="1" applyProtection="1">
      <alignment horizontal="center" vertical="center"/>
    </xf>
    <xf numFmtId="41" fontId="19" fillId="0" borderId="19" xfId="3" applyNumberFormat="1" applyFont="1" applyFill="1" applyBorder="1" applyAlignment="1">
      <alignment vertical="center"/>
    </xf>
    <xf numFmtId="41" fontId="19" fillId="0" borderId="38" xfId="3" applyNumberFormat="1" applyFont="1" applyFill="1" applyBorder="1" applyAlignment="1">
      <alignment vertical="center"/>
    </xf>
    <xf numFmtId="10" fontId="9" fillId="0" borderId="38" xfId="0" applyNumberFormat="1" applyFont="1" applyFill="1" applyBorder="1" applyAlignment="1" applyProtection="1">
      <alignment vertical="center"/>
      <protection locked="0"/>
    </xf>
    <xf numFmtId="10" fontId="6" fillId="0" borderId="38" xfId="0" applyNumberFormat="1" applyFont="1" applyFill="1" applyBorder="1" applyAlignment="1" applyProtection="1">
      <alignment vertical="center"/>
      <protection locked="0"/>
    </xf>
    <xf numFmtId="49" fontId="5" fillId="0" borderId="19" xfId="0" applyNumberFormat="1" applyFont="1" applyFill="1" applyBorder="1" applyAlignment="1" applyProtection="1">
      <alignment horizontal="center" vertical="center"/>
    </xf>
    <xf numFmtId="41" fontId="19" fillId="0" borderId="12" xfId="3" applyNumberFormat="1" applyFont="1" applyFill="1" applyBorder="1" applyAlignment="1">
      <alignment vertical="center"/>
    </xf>
    <xf numFmtId="41" fontId="19" fillId="0" borderId="30" xfId="3" applyNumberFormat="1" applyFont="1" applyFill="1" applyBorder="1" applyAlignment="1">
      <alignment vertical="center"/>
    </xf>
    <xf numFmtId="10" fontId="9" fillId="0" borderId="89" xfId="0" applyNumberFormat="1" applyFont="1" applyFill="1" applyBorder="1" applyAlignment="1" applyProtection="1">
      <alignment vertical="center"/>
      <protection locked="0"/>
    </xf>
    <xf numFmtId="10" fontId="6" fillId="0" borderId="89" xfId="0" applyNumberFormat="1" applyFont="1" applyFill="1" applyBorder="1" applyAlignment="1" applyProtection="1">
      <alignment vertical="center"/>
      <protection locked="0"/>
    </xf>
    <xf numFmtId="0" fontId="5" fillId="0" borderId="90" xfId="0" applyFont="1" applyFill="1" applyBorder="1" applyAlignment="1">
      <alignment vertical="center"/>
    </xf>
    <xf numFmtId="49" fontId="5" fillId="0" borderId="90" xfId="0" applyNumberFormat="1" applyFont="1" applyFill="1" applyBorder="1" applyAlignment="1">
      <alignment horizontal="center" vertical="center"/>
    </xf>
    <xf numFmtId="41" fontId="19" fillId="0" borderId="90" xfId="3" applyNumberFormat="1" applyFont="1" applyFill="1" applyBorder="1" applyAlignment="1">
      <alignment vertical="center"/>
    </xf>
    <xf numFmtId="10" fontId="9" fillId="0" borderId="90" xfId="0" applyNumberFormat="1" applyFont="1" applyFill="1" applyBorder="1" applyAlignment="1" applyProtection="1">
      <alignment vertical="center"/>
      <protection locked="0"/>
    </xf>
    <xf numFmtId="10" fontId="6" fillId="0" borderId="90" xfId="0" applyNumberFormat="1" applyFont="1" applyFill="1" applyBorder="1" applyAlignment="1" applyProtection="1">
      <alignment vertical="center"/>
      <protection locked="0"/>
    </xf>
    <xf numFmtId="10" fontId="9" fillId="0" borderId="44" xfId="0" applyNumberFormat="1" applyFont="1" applyFill="1" applyBorder="1" applyAlignment="1" applyProtection="1">
      <alignment vertical="center"/>
      <protection locked="0"/>
    </xf>
    <xf numFmtId="10" fontId="6" fillId="0" borderId="44" xfId="0" applyNumberFormat="1" applyFont="1" applyFill="1" applyBorder="1" applyAlignment="1" applyProtection="1">
      <alignment vertical="center"/>
      <protection locked="0"/>
    </xf>
    <xf numFmtId="10" fontId="9" fillId="0" borderId="12" xfId="0" applyNumberFormat="1" applyFont="1" applyFill="1" applyBorder="1" applyAlignment="1" applyProtection="1">
      <alignment vertical="center"/>
      <protection locked="0"/>
    </xf>
    <xf numFmtId="10" fontId="6" fillId="0" borderId="12" xfId="0" applyNumberFormat="1" applyFont="1" applyFill="1" applyBorder="1" applyAlignment="1" applyProtection="1">
      <alignment vertical="center"/>
      <protection locked="0"/>
    </xf>
    <xf numFmtId="49" fontId="5" fillId="0" borderId="30" xfId="0" applyNumberFormat="1" applyFont="1" applyFill="1" applyBorder="1" applyAlignment="1" applyProtection="1">
      <alignment horizontal="center" vertical="center"/>
    </xf>
    <xf numFmtId="41" fontId="19" fillId="0" borderId="90" xfId="3" applyNumberFormat="1" applyFont="1" applyFill="1" applyBorder="1" applyAlignment="1" applyProtection="1">
      <alignment vertical="center"/>
      <protection locked="0"/>
    </xf>
    <xf numFmtId="49" fontId="5" fillId="0" borderId="89" xfId="0" applyNumberFormat="1" applyFont="1" applyFill="1" applyBorder="1" applyAlignment="1" applyProtection="1">
      <alignment horizontal="center" vertical="center"/>
    </xf>
    <xf numFmtId="41" fontId="19" fillId="0" borderId="89" xfId="3" applyNumberFormat="1" applyFont="1" applyFill="1" applyBorder="1" applyAlignment="1">
      <alignment vertical="center"/>
    </xf>
    <xf numFmtId="41" fontId="19" fillId="0" borderId="44" xfId="3" applyNumberFormat="1" applyFont="1" applyFill="1" applyBorder="1" applyAlignment="1">
      <alignment vertical="center"/>
    </xf>
    <xf numFmtId="41" fontId="5" fillId="0" borderId="89" xfId="3" applyNumberFormat="1" applyFont="1" applyFill="1" applyBorder="1" applyAlignment="1">
      <alignment vertical="center"/>
    </xf>
    <xf numFmtId="0" fontId="5" fillId="0" borderId="91" xfId="0" applyFont="1" applyFill="1" applyBorder="1" applyAlignment="1">
      <alignment horizontal="centerContinuous" vertical="center"/>
    </xf>
    <xf numFmtId="0" fontId="5" fillId="0" borderId="93" xfId="0" applyFont="1" applyFill="1" applyBorder="1" applyAlignment="1">
      <alignment horizontal="centerContinuous" vertical="center"/>
    </xf>
    <xf numFmtId="41" fontId="5" fillId="0" borderId="90" xfId="3" applyNumberFormat="1" applyFont="1" applyFill="1" applyBorder="1" applyAlignment="1">
      <alignment vertical="center"/>
    </xf>
    <xf numFmtId="49" fontId="6" fillId="0" borderId="0" xfId="0" applyNumberFormat="1" applyFont="1" applyFill="1" applyAlignment="1">
      <alignment horizontal="center" vertical="center"/>
    </xf>
    <xf numFmtId="10" fontId="6" fillId="0" borderId="0" xfId="0" applyNumberFormat="1" applyFont="1" applyFill="1" applyAlignment="1">
      <alignment vertical="center"/>
    </xf>
    <xf numFmtId="0" fontId="19" fillId="0" borderId="0" xfId="0" applyFont="1" applyAlignment="1">
      <alignment vertical="center"/>
    </xf>
    <xf numFmtId="0" fontId="19" fillId="0" borderId="0" xfId="0" applyFont="1" applyFill="1" applyBorder="1" applyAlignment="1">
      <alignment vertical="center"/>
    </xf>
    <xf numFmtId="0" fontId="5" fillId="0" borderId="0" xfId="0" applyNumberFormat="1" applyFont="1" applyFill="1" applyAlignment="1">
      <alignment horizontal="center" vertical="center"/>
    </xf>
    <xf numFmtId="0" fontId="5" fillId="0" borderId="0" xfId="0" applyFont="1" applyFill="1" applyAlignment="1"/>
    <xf numFmtId="0" fontId="5" fillId="0" borderId="0" xfId="0" applyNumberFormat="1" applyFont="1" applyFill="1" applyAlignment="1">
      <alignment horizontal="left" vertical="center"/>
    </xf>
    <xf numFmtId="0" fontId="24" fillId="0" borderId="0" xfId="0" applyFont="1" applyFill="1" applyAlignment="1">
      <alignment vertical="center"/>
    </xf>
    <xf numFmtId="0" fontId="6" fillId="0" borderId="0" xfId="0" applyNumberFormat="1" applyFont="1" applyFill="1" applyAlignment="1">
      <alignment horizontal="left" vertical="center"/>
    </xf>
    <xf numFmtId="0" fontId="6" fillId="0" borderId="0" xfId="0" applyNumberFormat="1" applyFont="1" applyFill="1" applyAlignment="1">
      <alignment horizontal="center" vertical="center"/>
    </xf>
    <xf numFmtId="0" fontId="6" fillId="0" borderId="116" xfId="0" applyFont="1" applyFill="1" applyBorder="1" applyAlignment="1">
      <alignment horizontal="center" vertical="distributed" textRotation="255" justifyLastLine="1" shrinkToFit="1"/>
    </xf>
    <xf numFmtId="41" fontId="5" fillId="0" borderId="105" xfId="0" applyNumberFormat="1" applyFont="1" applyFill="1" applyBorder="1" applyAlignment="1">
      <alignment vertical="center"/>
    </xf>
    <xf numFmtId="41" fontId="5" fillId="0" borderId="110" xfId="0" applyNumberFormat="1" applyFont="1" applyFill="1" applyBorder="1" applyAlignment="1">
      <alignment vertical="center"/>
    </xf>
    <xf numFmtId="41" fontId="5" fillId="0" borderId="111" xfId="0" applyNumberFormat="1" applyFont="1" applyFill="1" applyBorder="1" applyAlignment="1">
      <alignment vertical="center"/>
    </xf>
    <xf numFmtId="0" fontId="47" fillId="0" borderId="0" xfId="0" applyFont="1" applyFill="1" applyAlignment="1">
      <alignment vertical="center"/>
    </xf>
    <xf numFmtId="180" fontId="19" fillId="0" borderId="0" xfId="0" applyNumberFormat="1" applyFont="1" applyFill="1" applyAlignment="1">
      <alignment vertical="center"/>
    </xf>
    <xf numFmtId="179" fontId="5" fillId="0" borderId="89" xfId="0" applyNumberFormat="1" applyFont="1" applyFill="1" applyBorder="1" applyAlignment="1">
      <alignment vertical="center"/>
    </xf>
    <xf numFmtId="41" fontId="14" fillId="0" borderId="7" xfId="1" applyNumberFormat="1" applyFont="1" applyFill="1" applyBorder="1" applyAlignment="1">
      <alignment vertical="center"/>
    </xf>
    <xf numFmtId="41" fontId="14" fillId="0" borderId="41" xfId="1" applyNumberFormat="1" applyFont="1" applyFill="1" applyBorder="1" applyAlignment="1">
      <alignment vertical="center"/>
    </xf>
    <xf numFmtId="41" fontId="14" fillId="0" borderId="7" xfId="1" applyNumberFormat="1" applyFont="1" applyFill="1" applyBorder="1" applyAlignment="1" applyProtection="1">
      <alignment vertical="center"/>
    </xf>
    <xf numFmtId="41" fontId="14" fillId="0" borderId="41" xfId="1" applyNumberFormat="1" applyFont="1" applyFill="1" applyBorder="1" applyAlignment="1" applyProtection="1">
      <alignment vertical="center"/>
    </xf>
    <xf numFmtId="41" fontId="14" fillId="0" borderId="9" xfId="1" applyNumberFormat="1" applyFont="1" applyFill="1" applyBorder="1" applyAlignment="1">
      <alignment vertical="center"/>
    </xf>
    <xf numFmtId="41" fontId="14" fillId="0" borderId="78" xfId="1" applyNumberFormat="1" applyFont="1" applyFill="1" applyBorder="1" applyAlignment="1">
      <alignment vertical="center"/>
    </xf>
    <xf numFmtId="41" fontId="10" fillId="0" borderId="10" xfId="0" applyNumberFormat="1" applyFont="1" applyFill="1" applyBorder="1" applyAlignment="1">
      <alignment horizontal="right" vertical="center"/>
    </xf>
    <xf numFmtId="41" fontId="10" fillId="0" borderId="44" xfId="0" applyNumberFormat="1" applyFont="1" applyFill="1" applyBorder="1" applyAlignment="1">
      <alignment horizontal="right" vertical="center"/>
    </xf>
    <xf numFmtId="49" fontId="7" fillId="0" borderId="0" xfId="0" applyNumberFormat="1" applyFont="1" applyFill="1" applyAlignment="1">
      <alignment horizontal="right" vertical="center"/>
    </xf>
    <xf numFmtId="49" fontId="9" fillId="0" borderId="0" xfId="1" applyNumberFormat="1" applyFont="1" applyFill="1" applyBorder="1" applyAlignment="1" applyProtection="1">
      <alignment horizontal="right" vertical="center" wrapText="1"/>
    </xf>
    <xf numFmtId="178" fontId="10" fillId="0" borderId="41" xfId="0" applyNumberFormat="1" applyFont="1" applyFill="1" applyBorder="1" applyAlignment="1">
      <alignment horizontal="right" vertical="center"/>
    </xf>
    <xf numFmtId="41" fontId="10" fillId="0" borderId="41" xfId="0" applyNumberFormat="1" applyFont="1" applyFill="1" applyBorder="1" applyAlignment="1">
      <alignment horizontal="right" vertical="center"/>
    </xf>
    <xf numFmtId="49" fontId="10" fillId="0" borderId="41" xfId="0" applyNumberFormat="1" applyFont="1" applyFill="1" applyBorder="1" applyAlignment="1">
      <alignment horizontal="right" vertical="center"/>
    </xf>
    <xf numFmtId="178" fontId="10" fillId="0" borderId="69" xfId="0" applyNumberFormat="1" applyFont="1" applyFill="1" applyBorder="1" applyAlignment="1">
      <alignment horizontal="right" vertical="center"/>
    </xf>
    <xf numFmtId="179" fontId="9" fillId="0" borderId="0" xfId="0" applyNumberFormat="1" applyFont="1" applyFill="1" applyAlignment="1">
      <alignment horizontal="right" vertical="center"/>
    </xf>
    <xf numFmtId="49" fontId="9" fillId="0" borderId="0" xfId="0" applyNumberFormat="1" applyFont="1" applyFill="1" applyAlignment="1">
      <alignment horizontal="right" vertical="center"/>
    </xf>
    <xf numFmtId="41" fontId="5" fillId="0" borderId="185" xfId="0" applyNumberFormat="1" applyFont="1" applyFill="1" applyBorder="1" applyAlignment="1">
      <alignment horizontal="right" vertical="center"/>
    </xf>
    <xf numFmtId="0" fontId="0" fillId="0" borderId="0" xfId="0" applyAlignment="1">
      <alignment horizontal="justify" vertical="center"/>
    </xf>
    <xf numFmtId="0" fontId="48" fillId="0" borderId="0" xfId="0" applyFont="1" applyAlignment="1">
      <alignment horizontal="justify" vertical="center"/>
    </xf>
    <xf numFmtId="0" fontId="6" fillId="0" borderId="0" xfId="0" applyFont="1" applyAlignment="1">
      <alignment horizontal="justify" vertical="center"/>
    </xf>
    <xf numFmtId="0" fontId="5" fillId="0" borderId="2" xfId="0" applyFont="1" applyFill="1" applyBorder="1" applyAlignment="1" applyProtection="1">
      <alignment horizontal="left" vertical="center"/>
    </xf>
    <xf numFmtId="0" fontId="5" fillId="0" borderId="78" xfId="0" applyFont="1" applyFill="1" applyBorder="1" applyAlignment="1" applyProtection="1">
      <alignment horizontal="left" vertical="center"/>
    </xf>
    <xf numFmtId="0" fontId="5" fillId="0" borderId="16" xfId="0" applyFont="1" applyFill="1" applyBorder="1" applyAlignment="1">
      <alignment horizontal="left" vertical="center"/>
    </xf>
    <xf numFmtId="0" fontId="5" fillId="0" borderId="90" xfId="0" applyFont="1" applyFill="1" applyBorder="1" applyAlignment="1" applyProtection="1">
      <alignment horizontal="left" vertical="center"/>
    </xf>
    <xf numFmtId="0" fontId="6" fillId="0" borderId="78" xfId="0" applyFont="1" applyFill="1" applyBorder="1" applyAlignment="1" applyProtection="1">
      <alignment horizontal="center" vertical="center"/>
    </xf>
    <xf numFmtId="0" fontId="5" fillId="0" borderId="49" xfId="0" applyFont="1" applyFill="1" applyBorder="1" applyAlignment="1">
      <alignment vertical="center" wrapText="1"/>
    </xf>
    <xf numFmtId="0" fontId="28" fillId="0" borderId="120" xfId="4" applyFont="1" applyFill="1" applyBorder="1" applyAlignment="1">
      <alignment horizontal="center" vertical="center"/>
    </xf>
    <xf numFmtId="0" fontId="14" fillId="0" borderId="131" xfId="4" applyFont="1" applyFill="1" applyBorder="1" applyAlignment="1">
      <alignment horizontal="left" vertical="center" wrapText="1"/>
    </xf>
    <xf numFmtId="0" fontId="14" fillId="0" borderId="132" xfId="4" applyFont="1" applyFill="1" applyBorder="1" applyAlignment="1">
      <alignment horizontal="left" vertical="center" wrapText="1"/>
    </xf>
    <xf numFmtId="0" fontId="33" fillId="0" borderId="0" xfId="0" applyFont="1" applyFill="1" applyAlignment="1">
      <alignment vertical="center"/>
    </xf>
    <xf numFmtId="0" fontId="6" fillId="0" borderId="0" xfId="0" applyFont="1" applyFill="1" applyAlignment="1">
      <alignment vertical="center"/>
    </xf>
    <xf numFmtId="0" fontId="6" fillId="0" borderId="16" xfId="0" applyFont="1" applyFill="1" applyBorder="1" applyAlignment="1">
      <alignment horizontal="left" vertical="center"/>
    </xf>
    <xf numFmtId="0" fontId="6" fillId="0" borderId="41" xfId="0" applyFont="1" applyFill="1" applyBorder="1" applyAlignment="1">
      <alignment horizontal="left" vertical="center"/>
    </xf>
    <xf numFmtId="0" fontId="6" fillId="0" borderId="170" xfId="0" applyFont="1" applyFill="1" applyBorder="1" applyAlignment="1">
      <alignment vertical="center"/>
    </xf>
    <xf numFmtId="0" fontId="6" fillId="0" borderId="174" xfId="0" applyFont="1" applyFill="1" applyBorder="1" applyAlignment="1">
      <alignment vertical="center"/>
    </xf>
    <xf numFmtId="0" fontId="6" fillId="0" borderId="44" xfId="0" applyFont="1" applyFill="1" applyBorder="1" applyAlignment="1">
      <alignment vertical="center"/>
    </xf>
    <xf numFmtId="0" fontId="6" fillId="0" borderId="180" xfId="0" applyFont="1" applyFill="1" applyBorder="1" applyAlignment="1">
      <alignment vertical="center" wrapText="1"/>
    </xf>
    <xf numFmtId="0" fontId="6" fillId="0" borderId="170" xfId="0" applyFont="1" applyFill="1" applyBorder="1" applyAlignment="1">
      <alignment vertical="center" wrapText="1"/>
    </xf>
    <xf numFmtId="0" fontId="6" fillId="0" borderId="19" xfId="0" applyFont="1" applyFill="1" applyBorder="1" applyAlignment="1">
      <alignment horizontal="center" vertical="center" textRotation="255" wrapText="1"/>
    </xf>
    <xf numFmtId="0" fontId="27" fillId="0" borderId="119" xfId="7" applyFont="1" applyFill="1" applyBorder="1" applyAlignment="1">
      <alignment horizontal="center" vertical="center"/>
    </xf>
    <xf numFmtId="0" fontId="6" fillId="0" borderId="209" xfId="0" applyFont="1" applyFill="1" applyBorder="1" applyAlignment="1">
      <alignment vertical="center"/>
    </xf>
    <xf numFmtId="0" fontId="6" fillId="0" borderId="210" xfId="0" applyFont="1" applyFill="1" applyBorder="1" applyAlignment="1">
      <alignment vertical="center"/>
    </xf>
    <xf numFmtId="0" fontId="6" fillId="0" borderId="60" xfId="0" applyFont="1" applyFill="1" applyBorder="1" applyAlignment="1">
      <alignment horizontal="center" vertical="center"/>
    </xf>
    <xf numFmtId="0" fontId="6" fillId="0" borderId="102" xfId="0" applyFont="1" applyFill="1" applyBorder="1" applyAlignment="1">
      <alignment horizontal="center" vertical="center" wrapText="1"/>
    </xf>
    <xf numFmtId="0" fontId="6" fillId="0" borderId="202" xfId="0" applyFont="1" applyFill="1" applyBorder="1" applyAlignment="1">
      <alignment horizontal="center" vertical="center"/>
    </xf>
    <xf numFmtId="0" fontId="6" fillId="0" borderId="203" xfId="0" applyFont="1" applyFill="1" applyBorder="1" applyAlignment="1">
      <alignment horizontal="center" vertical="center"/>
    </xf>
    <xf numFmtId="0" fontId="6" fillId="0" borderId="104" xfId="0" applyFont="1" applyFill="1" applyBorder="1" applyAlignment="1">
      <alignment horizontal="center" vertical="center" wrapText="1"/>
    </xf>
    <xf numFmtId="0" fontId="6" fillId="0" borderId="206" xfId="0" applyFont="1" applyFill="1" applyBorder="1" applyAlignment="1">
      <alignment vertical="center"/>
    </xf>
    <xf numFmtId="0" fontId="6" fillId="0" borderId="199" xfId="0" applyFont="1" applyFill="1" applyBorder="1" applyAlignment="1">
      <alignment vertical="center"/>
    </xf>
    <xf numFmtId="0" fontId="6" fillId="0" borderId="152" xfId="0" applyFont="1" applyFill="1" applyBorder="1" applyAlignment="1">
      <alignment vertical="center"/>
    </xf>
    <xf numFmtId="57" fontId="6" fillId="0" borderId="158" xfId="0" applyNumberFormat="1" applyFont="1" applyFill="1" applyBorder="1" applyAlignment="1">
      <alignment horizontal="distributed" vertical="center"/>
    </xf>
    <xf numFmtId="0" fontId="14" fillId="0" borderId="185" xfId="0" applyFont="1" applyFill="1" applyBorder="1" applyAlignment="1">
      <alignment vertical="center"/>
    </xf>
    <xf numFmtId="38" fontId="6" fillId="0" borderId="44" xfId="1" applyFont="1" applyFill="1" applyBorder="1" applyAlignment="1" applyProtection="1">
      <alignment horizontal="center" vertical="center"/>
    </xf>
    <xf numFmtId="0" fontId="6" fillId="0" borderId="16" xfId="0" applyFont="1" applyFill="1" applyBorder="1" applyAlignment="1">
      <alignment horizontal="center" vertical="center"/>
    </xf>
    <xf numFmtId="0" fontId="6" fillId="0" borderId="12" xfId="0" applyFont="1" applyFill="1" applyBorder="1" applyAlignment="1">
      <alignment horizontal="center" vertical="center" textRotation="255" shrinkToFit="1"/>
    </xf>
    <xf numFmtId="0" fontId="6" fillId="0" borderId="19" xfId="0" applyFont="1" applyFill="1" applyBorder="1" applyAlignment="1">
      <alignment horizontal="center" vertical="center" textRotation="255" shrinkToFit="1"/>
    </xf>
    <xf numFmtId="0" fontId="6" fillId="0" borderId="38" xfId="0" applyFont="1" applyFill="1" applyBorder="1" applyAlignment="1">
      <alignment horizontal="center" vertical="center" textRotation="255" shrinkToFit="1"/>
    </xf>
    <xf numFmtId="49" fontId="6" fillId="0" borderId="44" xfId="0" applyNumberFormat="1" applyFont="1" applyFill="1" applyBorder="1" applyAlignment="1">
      <alignment horizontal="center" vertical="center" wrapText="1"/>
    </xf>
    <xf numFmtId="0" fontId="5" fillId="0" borderId="44" xfId="0" applyFont="1" applyFill="1" applyBorder="1" applyAlignment="1">
      <alignment horizontal="center" vertical="center"/>
    </xf>
    <xf numFmtId="0" fontId="5" fillId="0" borderId="0" xfId="0" applyFont="1" applyFill="1" applyAlignment="1">
      <alignment vertical="center"/>
    </xf>
    <xf numFmtId="0" fontId="5" fillId="0" borderId="78" xfId="0" applyFont="1" applyFill="1" applyBorder="1" applyAlignment="1">
      <alignment vertical="center" wrapText="1"/>
    </xf>
    <xf numFmtId="0" fontId="39" fillId="0" borderId="0" xfId="0" applyFont="1" applyFill="1" applyAlignment="1">
      <alignment vertical="center"/>
    </xf>
    <xf numFmtId="0" fontId="5" fillId="0" borderId="16" xfId="0" applyFont="1" applyFill="1" applyBorder="1" applyAlignment="1">
      <alignment horizontal="center" vertical="center"/>
    </xf>
    <xf numFmtId="0" fontId="5" fillId="0" borderId="16" xfId="0" applyFont="1" applyFill="1" applyBorder="1" applyAlignment="1">
      <alignment vertical="center"/>
    </xf>
    <xf numFmtId="0" fontId="5" fillId="0" borderId="41" xfId="0" applyFont="1" applyFill="1" applyBorder="1" applyAlignment="1">
      <alignment vertical="center"/>
    </xf>
    <xf numFmtId="41" fontId="5" fillId="0" borderId="16" xfId="0" applyNumberFormat="1" applyFont="1" applyFill="1" applyBorder="1" applyAlignment="1">
      <alignment horizontal="center" vertical="center"/>
    </xf>
    <xf numFmtId="179" fontId="5" fillId="0" borderId="44" xfId="0" applyNumberFormat="1" applyFont="1" applyFill="1" applyBorder="1" applyAlignment="1">
      <alignment horizontal="center" vertical="center"/>
    </xf>
    <xf numFmtId="0" fontId="5" fillId="0" borderId="41" xfId="0" applyFont="1" applyFill="1" applyBorder="1" applyAlignment="1">
      <alignment vertical="center" wrapText="1"/>
    </xf>
    <xf numFmtId="0" fontId="5" fillId="0" borderId="41" xfId="0" applyFont="1" applyFill="1" applyBorder="1" applyAlignment="1">
      <alignment horizontal="center" vertical="center"/>
    </xf>
    <xf numFmtId="179" fontId="5" fillId="0" borderId="16" xfId="0" applyNumberFormat="1" applyFont="1" applyFill="1" applyBorder="1" applyAlignment="1">
      <alignment horizontal="center" vertical="center"/>
    </xf>
    <xf numFmtId="179" fontId="5" fillId="0" borderId="41" xfId="0" applyNumberFormat="1" applyFont="1" applyFill="1" applyBorder="1" applyAlignment="1">
      <alignment horizontal="center" vertical="center"/>
    </xf>
    <xf numFmtId="0" fontId="5" fillId="0" borderId="0" xfId="0" applyFont="1" applyFill="1" applyAlignment="1">
      <alignment horizontal="left" vertical="center" wrapText="1"/>
    </xf>
    <xf numFmtId="0" fontId="5" fillId="0" borderId="5" xfId="0" applyFont="1" applyFill="1" applyBorder="1" applyAlignment="1">
      <alignment horizontal="center" vertical="center"/>
    </xf>
    <xf numFmtId="0" fontId="5" fillId="0" borderId="75" xfId="0" applyFont="1" applyFill="1" applyBorder="1" applyAlignment="1">
      <alignment vertical="center" wrapText="1"/>
    </xf>
    <xf numFmtId="0" fontId="5" fillId="0" borderId="5" xfId="0" applyFont="1" applyFill="1" applyBorder="1" applyAlignment="1">
      <alignment vertical="center"/>
    </xf>
    <xf numFmtId="179" fontId="5" fillId="0" borderId="5" xfId="0" applyNumberFormat="1" applyFont="1" applyFill="1" applyBorder="1" applyAlignment="1">
      <alignment horizontal="center" vertical="center"/>
    </xf>
    <xf numFmtId="41" fontId="5" fillId="0" borderId="44" xfId="0" applyNumberFormat="1" applyFont="1" applyFill="1" applyBorder="1" applyAlignment="1">
      <alignment horizontal="center" vertical="center"/>
    </xf>
    <xf numFmtId="0" fontId="5" fillId="0" borderId="191" xfId="0" applyFont="1" applyFill="1" applyBorder="1" applyAlignment="1">
      <alignment vertical="center" wrapText="1"/>
    </xf>
    <xf numFmtId="0" fontId="5" fillId="0" borderId="44" xfId="0" applyFont="1" applyFill="1" applyBorder="1" applyAlignment="1">
      <alignment vertical="center" wrapText="1"/>
    </xf>
    <xf numFmtId="41" fontId="5" fillId="0" borderId="44" xfId="0" applyNumberFormat="1" applyFont="1" applyFill="1" applyBorder="1" applyAlignment="1">
      <alignment vertical="center"/>
    </xf>
    <xf numFmtId="0" fontId="5" fillId="0" borderId="0" xfId="0" applyFont="1" applyFill="1" applyAlignment="1">
      <alignment vertical="center" wrapText="1"/>
    </xf>
    <xf numFmtId="0" fontId="5" fillId="0" borderId="1" xfId="0" applyFont="1" applyFill="1" applyBorder="1" applyAlignment="1">
      <alignment vertical="center"/>
    </xf>
    <xf numFmtId="0" fontId="9" fillId="0" borderId="95" xfId="0" applyFont="1" applyFill="1" applyBorder="1" applyAlignment="1">
      <alignment vertical="center"/>
    </xf>
    <xf numFmtId="38" fontId="33" fillId="0" borderId="1" xfId="1" applyFont="1" applyBorder="1" applyAlignment="1">
      <alignment horizontal="center" vertical="center"/>
    </xf>
    <xf numFmtId="38" fontId="6" fillId="0" borderId="1" xfId="1" applyFont="1" applyBorder="1" applyAlignment="1">
      <alignment horizontal="center" vertical="center"/>
    </xf>
    <xf numFmtId="0" fontId="6" fillId="0" borderId="9" xfId="0" applyFont="1" applyBorder="1" applyAlignment="1">
      <alignment horizontal="distributed"/>
    </xf>
    <xf numFmtId="0" fontId="5" fillId="0" borderId="11" xfId="0" applyFont="1" applyBorder="1" applyAlignment="1">
      <alignment vertical="center"/>
    </xf>
    <xf numFmtId="0" fontId="5" fillId="0" borderId="12" xfId="0" applyFont="1" applyBorder="1" applyAlignment="1">
      <alignment vertical="center"/>
    </xf>
    <xf numFmtId="0" fontId="6" fillId="0" borderId="17" xfId="0" applyFont="1" applyBorder="1" applyAlignment="1">
      <alignment horizontal="distributed" vertical="center"/>
    </xf>
    <xf numFmtId="0" fontId="19" fillId="0" borderId="18" xfId="0" applyFont="1" applyBorder="1" applyAlignment="1">
      <alignment horizontal="center" vertical="center"/>
    </xf>
    <xf numFmtId="0" fontId="5" fillId="0" borderId="19" xfId="0" applyFont="1" applyBorder="1" applyAlignment="1">
      <alignment horizontal="center" vertical="center"/>
    </xf>
    <xf numFmtId="0" fontId="6" fillId="0" borderId="17" xfId="0" applyFont="1" applyBorder="1" applyAlignment="1">
      <alignment horizontal="distributed" vertical="top"/>
    </xf>
    <xf numFmtId="0" fontId="5" fillId="0" borderId="18" xfId="0" applyFont="1" applyBorder="1" applyAlignment="1">
      <alignment horizontal="center" vertical="center"/>
    </xf>
    <xf numFmtId="0" fontId="19" fillId="0" borderId="19" xfId="0" applyFont="1" applyBorder="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22" xfId="0" applyFont="1" applyBorder="1" applyAlignment="1">
      <alignment horizontal="center" vertical="center"/>
    </xf>
    <xf numFmtId="0" fontId="14" fillId="0" borderId="26" xfId="0" applyFont="1" applyBorder="1" applyAlignment="1">
      <alignment horizontal="center"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41" fontId="19" fillId="0" borderId="33" xfId="0" applyNumberFormat="1" applyFont="1" applyFill="1" applyBorder="1" applyAlignment="1">
      <alignment horizontal="center" vertical="center"/>
    </xf>
    <xf numFmtId="41" fontId="19" fillId="0" borderId="34" xfId="0" applyNumberFormat="1" applyFont="1" applyFill="1" applyBorder="1" applyAlignment="1">
      <alignment horizontal="center" vertical="center"/>
    </xf>
    <xf numFmtId="41" fontId="19" fillId="0" borderId="31" xfId="0" applyNumberFormat="1" applyFont="1" applyFill="1" applyBorder="1" applyAlignment="1">
      <alignment horizontal="center" vertical="center"/>
    </xf>
    <xf numFmtId="41" fontId="19" fillId="0" borderId="35" xfId="0" applyNumberFormat="1" applyFont="1" applyFill="1" applyBorder="1" applyAlignment="1">
      <alignment horizontal="center" vertical="center"/>
    </xf>
    <xf numFmtId="41" fontId="19" fillId="0" borderId="36" xfId="0" applyNumberFormat="1" applyFont="1" applyFill="1" applyBorder="1" applyAlignment="1">
      <alignment horizontal="center" vertical="center"/>
    </xf>
    <xf numFmtId="41" fontId="19" fillId="0" borderId="37" xfId="0" applyNumberFormat="1" applyFont="1" applyFill="1" applyBorder="1" applyAlignment="1">
      <alignment horizontal="center" vertical="center"/>
    </xf>
    <xf numFmtId="41" fontId="19" fillId="0" borderId="38" xfId="1" applyNumberFormat="1" applyFont="1" applyFill="1" applyBorder="1" applyAlignment="1">
      <alignment horizontal="center" vertical="center"/>
    </xf>
    <xf numFmtId="41" fontId="19" fillId="0" borderId="40" xfId="0" applyNumberFormat="1" applyFont="1" applyFill="1" applyBorder="1" applyAlignment="1">
      <alignment horizontal="center" vertical="center"/>
    </xf>
    <xf numFmtId="41" fontId="19" fillId="0" borderId="41" xfId="0" applyNumberFormat="1" applyFont="1" applyFill="1" applyBorder="1" applyAlignment="1">
      <alignment horizontal="center" vertical="center"/>
    </xf>
    <xf numFmtId="41" fontId="19" fillId="0" borderId="16" xfId="0" applyNumberFormat="1" applyFont="1" applyFill="1" applyBorder="1" applyAlignment="1">
      <alignment horizontal="center" vertical="center"/>
    </xf>
    <xf numFmtId="41" fontId="19" fillId="0" borderId="7" xfId="0" applyNumberFormat="1" applyFont="1" applyFill="1" applyBorder="1" applyAlignment="1">
      <alignment horizontal="center" vertical="center"/>
    </xf>
    <xf numFmtId="41" fontId="19" fillId="0" borderId="8" xfId="0" applyNumberFormat="1" applyFont="1" applyFill="1" applyBorder="1" applyAlignment="1">
      <alignment horizontal="center" vertical="center"/>
    </xf>
    <xf numFmtId="41" fontId="19" fillId="0" borderId="42" xfId="1" applyNumberFormat="1" applyFont="1" applyFill="1" applyBorder="1" applyAlignment="1">
      <alignment horizontal="center" vertical="center"/>
    </xf>
    <xf numFmtId="41" fontId="19" fillId="0" borderId="43" xfId="1" applyNumberFormat="1" applyFont="1" applyFill="1" applyBorder="1" applyAlignment="1">
      <alignment horizontal="right" vertical="center"/>
    </xf>
    <xf numFmtId="0" fontId="5" fillId="3" borderId="0" xfId="0" applyFont="1" applyFill="1" applyAlignment="1">
      <alignment vertical="center"/>
    </xf>
    <xf numFmtId="41" fontId="19" fillId="0" borderId="10" xfId="1" applyNumberFormat="1" applyFont="1" applyFill="1" applyBorder="1" applyAlignment="1">
      <alignment horizontal="center" vertical="center"/>
    </xf>
    <xf numFmtId="41" fontId="19" fillId="0" borderId="45" xfId="1" applyNumberFormat="1" applyFont="1" applyFill="1" applyBorder="1" applyAlignment="1">
      <alignment horizontal="right" vertical="center"/>
    </xf>
    <xf numFmtId="41" fontId="19" fillId="0" borderId="44" xfId="1" applyNumberFormat="1" applyFont="1" applyFill="1" applyBorder="1" applyAlignment="1">
      <alignment horizontal="center" vertical="center"/>
    </xf>
    <xf numFmtId="41" fontId="19" fillId="0" borderId="46" xfId="1" applyNumberFormat="1" applyFont="1" applyFill="1" applyBorder="1" applyAlignment="1">
      <alignment horizontal="right" vertical="center"/>
    </xf>
    <xf numFmtId="41" fontId="19" fillId="0" borderId="47" xfId="1" applyNumberFormat="1" applyFont="1" applyFill="1" applyBorder="1" applyAlignment="1">
      <alignment horizontal="center" vertical="center"/>
    </xf>
    <xf numFmtId="41" fontId="19" fillId="0" borderId="48" xfId="0" applyNumberFormat="1" applyFont="1" applyFill="1" applyBorder="1" applyAlignment="1">
      <alignment horizontal="center" vertical="center"/>
    </xf>
    <xf numFmtId="41" fontId="19" fillId="0" borderId="49" xfId="0" applyNumberFormat="1" applyFont="1" applyFill="1" applyBorder="1" applyAlignment="1">
      <alignment horizontal="center" vertical="center"/>
    </xf>
    <xf numFmtId="41" fontId="19" fillId="0" borderId="50" xfId="0" applyNumberFormat="1" applyFont="1" applyFill="1" applyBorder="1" applyAlignment="1">
      <alignment horizontal="center" vertical="center"/>
    </xf>
    <xf numFmtId="41" fontId="19" fillId="0" borderId="51" xfId="0" applyNumberFormat="1" applyFont="1" applyFill="1" applyBorder="1" applyAlignment="1">
      <alignment horizontal="center" vertical="center"/>
    </xf>
    <xf numFmtId="41" fontId="19" fillId="0" borderId="39" xfId="0" applyNumberFormat="1" applyFont="1" applyFill="1" applyBorder="1" applyAlignment="1">
      <alignment horizontal="center" vertical="center"/>
    </xf>
    <xf numFmtId="41" fontId="19" fillId="0" borderId="54" xfId="1" applyNumberFormat="1" applyFont="1" applyFill="1" applyBorder="1" applyAlignment="1">
      <alignment horizontal="center" vertical="center"/>
    </xf>
    <xf numFmtId="41" fontId="19" fillId="0" borderId="55" xfId="1" applyNumberFormat="1" applyFont="1" applyFill="1" applyBorder="1" applyAlignment="1">
      <alignment horizontal="center" vertical="center"/>
    </xf>
    <xf numFmtId="41" fontId="19" fillId="0" borderId="52" xfId="1" applyNumberFormat="1" applyFont="1" applyFill="1" applyBorder="1" applyAlignment="1">
      <alignment horizontal="center" vertical="center"/>
    </xf>
    <xf numFmtId="41" fontId="19" fillId="0" borderId="56" xfId="1" applyNumberFormat="1" applyFont="1" applyFill="1" applyBorder="1" applyAlignment="1">
      <alignment horizontal="center" vertical="center"/>
    </xf>
    <xf numFmtId="41" fontId="19" fillId="0" borderId="57" xfId="1" applyNumberFormat="1" applyFont="1" applyFill="1" applyBorder="1" applyAlignment="1">
      <alignment horizontal="center" vertical="center"/>
    </xf>
    <xf numFmtId="41" fontId="19" fillId="0" borderId="58" xfId="1" applyNumberFormat="1" applyFont="1" applyFill="1" applyBorder="1" applyAlignment="1">
      <alignment horizontal="center" vertical="center"/>
    </xf>
    <xf numFmtId="41" fontId="19" fillId="0" borderId="59" xfId="1" applyNumberFormat="1" applyFont="1" applyFill="1" applyBorder="1" applyAlignment="1">
      <alignment horizontal="right" vertical="center"/>
    </xf>
    <xf numFmtId="41" fontId="19" fillId="0" borderId="60" xfId="1" applyNumberFormat="1" applyFont="1" applyFill="1" applyBorder="1" applyAlignment="1">
      <alignment horizontal="center" vertical="center"/>
    </xf>
    <xf numFmtId="41" fontId="19" fillId="0" borderId="15" xfId="1" applyNumberFormat="1" applyFont="1" applyFill="1" applyBorder="1" applyAlignment="1">
      <alignment horizontal="center" vertical="center"/>
    </xf>
    <xf numFmtId="41" fontId="19" fillId="0" borderId="63" xfId="1" applyNumberFormat="1" applyFont="1" applyFill="1" applyBorder="1" applyAlignment="1">
      <alignment horizontal="center" vertical="center"/>
    </xf>
    <xf numFmtId="41" fontId="19" fillId="0" borderId="13" xfId="1" applyNumberFormat="1" applyFont="1" applyFill="1" applyBorder="1" applyAlignment="1">
      <alignment horizontal="center" vertical="center"/>
    </xf>
    <xf numFmtId="41" fontId="19" fillId="0" borderId="17" xfId="1" applyNumberFormat="1" applyFont="1" applyFill="1" applyBorder="1" applyAlignment="1">
      <alignment horizontal="center" vertical="center"/>
    </xf>
    <xf numFmtId="41" fontId="19" fillId="0" borderId="62" xfId="1" applyNumberFormat="1" applyFont="1" applyFill="1" applyBorder="1" applyAlignment="1">
      <alignment horizontal="center" vertical="center"/>
    </xf>
    <xf numFmtId="41" fontId="19" fillId="0" borderId="64" xfId="1" applyNumberFormat="1" applyFont="1" applyFill="1" applyBorder="1" applyAlignment="1">
      <alignment horizontal="center" vertical="center"/>
    </xf>
    <xf numFmtId="41" fontId="19" fillId="0" borderId="65" xfId="1" applyNumberFormat="1" applyFont="1" applyFill="1" applyBorder="1" applyAlignment="1">
      <alignment horizontal="right" vertical="center"/>
    </xf>
    <xf numFmtId="177" fontId="5" fillId="0" borderId="68" xfId="2" applyNumberFormat="1" applyFont="1" applyFill="1" applyBorder="1" applyAlignment="1">
      <alignment horizontal="right" vertical="center"/>
    </xf>
    <xf numFmtId="177" fontId="5" fillId="0" borderId="69" xfId="2" applyNumberFormat="1" applyFont="1" applyFill="1" applyBorder="1" applyAlignment="1">
      <alignment horizontal="right" vertical="center"/>
    </xf>
    <xf numFmtId="177" fontId="5" fillId="0" borderId="70" xfId="2" applyNumberFormat="1" applyFont="1" applyFill="1" applyBorder="1" applyAlignment="1">
      <alignment horizontal="right" vertical="center"/>
    </xf>
    <xf numFmtId="177" fontId="5" fillId="0" borderId="71" xfId="2" applyNumberFormat="1" applyFont="1" applyFill="1" applyBorder="1" applyAlignment="1">
      <alignment horizontal="right" vertical="center"/>
    </xf>
    <xf numFmtId="177" fontId="5" fillId="0" borderId="67" xfId="2" applyNumberFormat="1" applyFont="1" applyFill="1" applyBorder="1" applyAlignment="1">
      <alignment horizontal="right" vertical="center"/>
    </xf>
    <xf numFmtId="177" fontId="5" fillId="0" borderId="72" xfId="0" applyNumberFormat="1" applyFont="1" applyFill="1" applyBorder="1" applyAlignment="1">
      <alignment horizontal="right" vertical="center"/>
    </xf>
    <xf numFmtId="177" fontId="5" fillId="0" borderId="73" xfId="1" applyNumberFormat="1" applyFont="1" applyFill="1" applyBorder="1" applyAlignment="1">
      <alignment horizontal="center" vertical="center"/>
    </xf>
    <xf numFmtId="177" fontId="5" fillId="0" borderId="66" xfId="1" applyNumberFormat="1" applyFont="1" applyFill="1" applyBorder="1" applyAlignment="1">
      <alignment horizontal="center" vertical="center"/>
    </xf>
    <xf numFmtId="49" fontId="32" fillId="0" borderId="0" xfId="0" applyNumberFormat="1" applyFont="1" applyFill="1" applyAlignment="1">
      <alignment horizontal="right" vertical="center"/>
    </xf>
    <xf numFmtId="49" fontId="5" fillId="0" borderId="0" xfId="0" applyNumberFormat="1" applyFont="1" applyFill="1" applyAlignment="1">
      <alignment horizontal="right" vertical="center"/>
    </xf>
    <xf numFmtId="49" fontId="32" fillId="0" borderId="0" xfId="0" applyNumberFormat="1" applyFont="1" applyFill="1" applyAlignment="1">
      <alignment horizontal="right" vertical="center" shrinkToFit="1"/>
    </xf>
    <xf numFmtId="49" fontId="5" fillId="0" borderId="0" xfId="0" applyNumberFormat="1" applyFont="1" applyFill="1" applyAlignment="1">
      <alignment horizontal="right"/>
    </xf>
    <xf numFmtId="49" fontId="24" fillId="0" borderId="0" xfId="0" applyNumberFormat="1" applyFont="1" applyFill="1" applyAlignment="1">
      <alignment horizontal="right" vertical="center"/>
    </xf>
    <xf numFmtId="0" fontId="32" fillId="0" borderId="105" xfId="0" applyNumberFormat="1" applyFont="1" applyFill="1" applyBorder="1" applyAlignment="1" applyProtection="1">
      <alignment horizontal="left" vertical="center" shrinkToFit="1"/>
    </xf>
    <xf numFmtId="179" fontId="51" fillId="0" borderId="1" xfId="0" applyNumberFormat="1" applyFont="1" applyFill="1" applyBorder="1" applyAlignment="1" applyProtection="1">
      <alignment vertical="center"/>
      <protection locked="0"/>
    </xf>
    <xf numFmtId="182" fontId="51" fillId="0" borderId="41" xfId="0" applyNumberFormat="1" applyFont="1" applyFill="1" applyBorder="1" applyAlignment="1" applyProtection="1">
      <alignment horizontal="right" vertical="center"/>
      <protection locked="0"/>
    </xf>
    <xf numFmtId="179" fontId="51" fillId="0" borderId="50" xfId="0" applyNumberFormat="1" applyFont="1" applyFill="1" applyBorder="1" applyAlignment="1" applyProtection="1">
      <alignment vertical="center"/>
      <protection locked="0"/>
    </xf>
    <xf numFmtId="49" fontId="51" fillId="0" borderId="69" xfId="0" applyNumberFormat="1" applyFont="1" applyFill="1" applyBorder="1" applyAlignment="1" applyProtection="1">
      <alignment horizontal="right" vertical="center"/>
      <protection locked="0"/>
    </xf>
    <xf numFmtId="183" fontId="51" fillId="0" borderId="69" xfId="0" applyNumberFormat="1" applyFont="1" applyFill="1" applyBorder="1" applyAlignment="1" applyProtection="1">
      <alignment horizontal="right" vertical="center"/>
      <protection locked="0"/>
    </xf>
    <xf numFmtId="179" fontId="51" fillId="0" borderId="16" xfId="0" applyNumberFormat="1" applyFont="1" applyFill="1" applyBorder="1" applyAlignment="1" applyProtection="1">
      <alignment vertical="center"/>
      <protection locked="0"/>
    </xf>
    <xf numFmtId="183" fontId="51" fillId="0" borderId="41" xfId="0" applyNumberFormat="1" applyFont="1" applyFill="1" applyBorder="1" applyAlignment="1" applyProtection="1">
      <alignment horizontal="right" vertical="center"/>
      <protection locked="0"/>
    </xf>
    <xf numFmtId="179" fontId="51" fillId="0" borderId="42" xfId="0" applyNumberFormat="1" applyFont="1" applyFill="1" applyBorder="1" applyAlignment="1">
      <alignment vertical="center"/>
    </xf>
    <xf numFmtId="183" fontId="51" fillId="0" borderId="106" xfId="0" applyNumberFormat="1" applyFont="1" applyFill="1" applyBorder="1" applyAlignment="1">
      <alignment horizontal="right" vertical="center" shrinkToFit="1"/>
    </xf>
    <xf numFmtId="0" fontId="32" fillId="0" borderId="105" xfId="0" applyNumberFormat="1" applyFont="1" applyFill="1" applyBorder="1" applyAlignment="1" applyProtection="1">
      <alignment horizontal="left" vertical="center" wrapText="1"/>
    </xf>
    <xf numFmtId="179" fontId="51" fillId="0" borderId="5" xfId="0" applyNumberFormat="1" applyFont="1" applyFill="1" applyBorder="1" applyAlignment="1" applyProtection="1">
      <alignment vertical="center"/>
      <protection locked="0"/>
    </xf>
    <xf numFmtId="49" fontId="51" fillId="0" borderId="41" xfId="0" applyNumberFormat="1" applyFont="1" applyFill="1" applyBorder="1" applyAlignment="1" applyProtection="1">
      <alignment horizontal="right" vertical="center"/>
      <protection locked="0"/>
    </xf>
    <xf numFmtId="183" fontId="51" fillId="0" borderId="41" xfId="0" applyNumberFormat="1" applyFont="1" applyFill="1" applyBorder="1" applyAlignment="1">
      <alignment horizontal="right" vertical="center"/>
    </xf>
    <xf numFmtId="183" fontId="51" fillId="0" borderId="107" xfId="0" applyNumberFormat="1" applyFont="1" applyFill="1" applyBorder="1" applyAlignment="1">
      <alignment horizontal="right" vertical="center" shrinkToFit="1"/>
    </xf>
    <xf numFmtId="183" fontId="51" fillId="0" borderId="41" xfId="0" applyNumberFormat="1" applyFont="1" applyFill="1" applyBorder="1" applyAlignment="1" applyProtection="1">
      <alignment horizontal="right" vertical="center"/>
    </xf>
    <xf numFmtId="184" fontId="51" fillId="0" borderId="5" xfId="0" applyNumberFormat="1" applyFont="1" applyFill="1" applyBorder="1" applyAlignment="1" applyProtection="1">
      <alignment vertical="center"/>
    </xf>
    <xf numFmtId="182" fontId="51" fillId="0" borderId="41" xfId="0" applyNumberFormat="1" applyFont="1" applyFill="1" applyBorder="1" applyAlignment="1" applyProtection="1">
      <alignment horizontal="right" vertical="center"/>
    </xf>
    <xf numFmtId="49" fontId="51" fillId="0" borderId="5" xfId="0" applyNumberFormat="1" applyFont="1" applyFill="1" applyBorder="1" applyAlignment="1" applyProtection="1">
      <alignment horizontal="right" vertical="center"/>
      <protection locked="0"/>
    </xf>
    <xf numFmtId="185" fontId="51" fillId="0" borderId="41" xfId="3" applyNumberFormat="1" applyFont="1" applyFill="1" applyBorder="1" applyAlignment="1" applyProtection="1">
      <alignment vertical="center"/>
      <protection locked="0"/>
    </xf>
    <xf numFmtId="0" fontId="32" fillId="0" borderId="108" xfId="0" applyNumberFormat="1" applyFont="1" applyFill="1" applyBorder="1" applyAlignment="1" applyProtection="1">
      <alignment horizontal="left" vertical="center" wrapText="1"/>
    </xf>
    <xf numFmtId="179" fontId="51" fillId="0" borderId="61" xfId="0" applyNumberFormat="1" applyFont="1" applyFill="1" applyBorder="1" applyAlignment="1" applyProtection="1">
      <alignment vertical="center"/>
      <protection locked="0"/>
    </xf>
    <xf numFmtId="182" fontId="51" fillId="0" borderId="78" xfId="0" applyNumberFormat="1" applyFont="1" applyFill="1" applyBorder="1" applyAlignment="1" applyProtection="1">
      <alignment horizontal="right" vertical="center"/>
      <protection locked="0"/>
    </xf>
    <xf numFmtId="49" fontId="51" fillId="0" borderId="78" xfId="0" applyNumberFormat="1" applyFont="1" applyFill="1" applyBorder="1" applyAlignment="1" applyProtection="1">
      <alignment horizontal="right" vertical="center"/>
      <protection locked="0"/>
    </xf>
    <xf numFmtId="183" fontId="51" fillId="0" borderId="78" xfId="0" applyNumberFormat="1" applyFont="1" applyFill="1" applyBorder="1" applyAlignment="1" applyProtection="1">
      <alignment horizontal="right" vertical="center"/>
      <protection locked="0"/>
    </xf>
    <xf numFmtId="185" fontId="51" fillId="0" borderId="78" xfId="3" applyNumberFormat="1" applyFont="1" applyFill="1" applyBorder="1" applyAlignment="1" applyProtection="1">
      <alignment vertical="center"/>
      <protection locked="0"/>
    </xf>
    <xf numFmtId="179" fontId="51" fillId="0" borderId="21" xfId="0" applyNumberFormat="1" applyFont="1" applyFill="1" applyBorder="1" applyAlignment="1">
      <alignment vertical="center"/>
    </xf>
    <xf numFmtId="183" fontId="51" fillId="0" borderId="109" xfId="0" applyNumberFormat="1" applyFont="1" applyFill="1" applyBorder="1" applyAlignment="1">
      <alignment horizontal="right" vertical="center" shrinkToFit="1"/>
    </xf>
    <xf numFmtId="0" fontId="32" fillId="0" borderId="110" xfId="0" applyNumberFormat="1" applyFont="1" applyFill="1" applyBorder="1" applyAlignment="1" applyProtection="1">
      <alignment horizontal="left" vertical="center" wrapText="1"/>
    </xf>
    <xf numFmtId="0" fontId="32" fillId="0" borderId="111" xfId="0" applyNumberFormat="1" applyFont="1" applyFill="1" applyBorder="1" applyAlignment="1" applyProtection="1">
      <alignment horizontal="left" vertical="center" wrapText="1"/>
    </xf>
    <xf numFmtId="179" fontId="51" fillId="0" borderId="112" xfId="0" applyNumberFormat="1" applyFont="1" applyFill="1" applyBorder="1" applyAlignment="1" applyProtection="1">
      <alignment vertical="center"/>
      <protection locked="0"/>
    </xf>
    <xf numFmtId="182" fontId="51" fillId="0" borderId="55" xfId="0" applyNumberFormat="1" applyFont="1" applyFill="1" applyBorder="1" applyAlignment="1" applyProtection="1">
      <alignment horizontal="right" vertical="center"/>
      <protection locked="0"/>
    </xf>
    <xf numFmtId="179" fontId="51" fillId="0" borderId="52" xfId="0" applyNumberFormat="1" applyFont="1" applyFill="1" applyBorder="1" applyAlignment="1" applyProtection="1">
      <alignment vertical="center"/>
      <protection locked="0"/>
    </xf>
    <xf numFmtId="183" fontId="51" fillId="0" borderId="55" xfId="0" applyNumberFormat="1" applyFont="1" applyFill="1" applyBorder="1" applyAlignment="1" applyProtection="1">
      <alignment horizontal="right" vertical="center"/>
      <protection locked="0"/>
    </xf>
    <xf numFmtId="185" fontId="51" fillId="0" borderId="55" xfId="3" applyNumberFormat="1" applyFont="1" applyFill="1" applyBorder="1" applyAlignment="1" applyProtection="1">
      <alignment vertical="center"/>
      <protection locked="0"/>
    </xf>
    <xf numFmtId="183" fontId="51" fillId="0" borderId="53" xfId="0" applyNumberFormat="1" applyFont="1" applyFill="1" applyBorder="1" applyAlignment="1" applyProtection="1">
      <alignment horizontal="right" vertical="center"/>
      <protection locked="0"/>
    </xf>
    <xf numFmtId="179" fontId="51" fillId="0" borderId="58" xfId="0" applyNumberFormat="1" applyFont="1" applyFill="1" applyBorder="1" applyAlignment="1">
      <alignment vertical="center"/>
    </xf>
    <xf numFmtId="183" fontId="51" fillId="0" borderId="113" xfId="0" applyNumberFormat="1" applyFont="1" applyFill="1" applyBorder="1" applyAlignment="1">
      <alignment horizontal="right" vertical="center" shrinkToFit="1"/>
    </xf>
    <xf numFmtId="49" fontId="32" fillId="0" borderId="0" xfId="0" applyNumberFormat="1" applyFont="1" applyFill="1" applyBorder="1" applyAlignment="1">
      <alignment horizontal="right" vertical="center"/>
    </xf>
    <xf numFmtId="38" fontId="9" fillId="0" borderId="1" xfId="1" applyFont="1" applyFill="1" applyBorder="1" applyAlignment="1">
      <alignment horizontal="center" vertical="center"/>
    </xf>
    <xf numFmtId="38" fontId="9" fillId="0" borderId="1" xfId="1" applyFont="1" applyBorder="1" applyAlignment="1">
      <alignment horizontal="center" vertical="center"/>
    </xf>
    <xf numFmtId="0" fontId="6" fillId="0" borderId="120" xfId="0" applyFont="1" applyFill="1" applyBorder="1" applyAlignment="1">
      <alignment horizontal="center" vertical="distributed" textRotation="255" justifyLastLine="1" shrinkToFit="1"/>
    </xf>
    <xf numFmtId="41" fontId="19" fillId="0" borderId="41" xfId="0" applyNumberFormat="1" applyFont="1" applyFill="1" applyBorder="1" applyAlignment="1">
      <alignment vertical="center"/>
    </xf>
    <xf numFmtId="41" fontId="5" fillId="0" borderId="41" xfId="0" applyNumberFormat="1" applyFont="1" applyFill="1" applyBorder="1" applyAlignment="1">
      <alignment vertical="center"/>
    </xf>
    <xf numFmtId="41" fontId="5" fillId="0" borderId="86" xfId="0" applyNumberFormat="1" applyFont="1" applyFill="1" applyBorder="1" applyAlignment="1">
      <alignment vertical="center"/>
    </xf>
    <xf numFmtId="0" fontId="6" fillId="0" borderId="116" xfId="0" applyFont="1" applyFill="1" applyBorder="1" applyAlignment="1">
      <alignment vertical="distributed" wrapText="1"/>
    </xf>
    <xf numFmtId="0" fontId="5" fillId="0" borderId="105" xfId="0" applyFont="1" applyFill="1" applyBorder="1" applyAlignment="1">
      <alignment vertical="center"/>
    </xf>
    <xf numFmtId="0" fontId="5" fillId="0" borderId="110" xfId="0" applyFont="1" applyFill="1" applyBorder="1" applyAlignment="1">
      <alignment vertical="center"/>
    </xf>
    <xf numFmtId="0" fontId="5" fillId="0" borderId="111" xfId="0" applyFont="1" applyFill="1" applyBorder="1" applyAlignment="1">
      <alignment vertical="center"/>
    </xf>
    <xf numFmtId="0" fontId="5" fillId="0" borderId="101" xfId="0" applyFont="1" applyFill="1" applyBorder="1" applyAlignment="1">
      <alignment vertical="center"/>
    </xf>
    <xf numFmtId="41" fontId="5" fillId="0" borderId="194" xfId="0" applyNumberFormat="1" applyFont="1" applyFill="1" applyBorder="1" applyAlignment="1">
      <alignment vertical="center"/>
    </xf>
    <xf numFmtId="41" fontId="5" fillId="0" borderId="60" xfId="0" applyNumberFormat="1" applyFont="1" applyFill="1" applyBorder="1" applyAlignment="1">
      <alignment vertical="center"/>
    </xf>
    <xf numFmtId="41" fontId="5" fillId="0" borderId="52" xfId="0" applyNumberFormat="1" applyFont="1" applyFill="1" applyBorder="1" applyAlignment="1">
      <alignment vertical="center"/>
    </xf>
    <xf numFmtId="0" fontId="6" fillId="0" borderId="121" xfId="0" applyFont="1" applyFill="1" applyBorder="1" applyAlignment="1">
      <alignment horizontal="center" vertical="distributed" textRotation="255" justifyLastLine="1" shrinkToFit="1"/>
    </xf>
    <xf numFmtId="41" fontId="5" fillId="0" borderId="266" xfId="0" applyNumberFormat="1" applyFont="1" applyFill="1" applyBorder="1" applyAlignment="1">
      <alignment vertical="center"/>
    </xf>
    <xf numFmtId="0" fontId="14" fillId="0" borderId="116" xfId="0" applyFont="1" applyFill="1" applyBorder="1" applyAlignment="1">
      <alignment horizontal="center" vertical="center" textRotation="255" wrapText="1"/>
    </xf>
    <xf numFmtId="0" fontId="14" fillId="0" borderId="65" xfId="0" applyFont="1" applyFill="1" applyBorder="1" applyAlignment="1">
      <alignment vertical="center" textRotation="255" wrapText="1"/>
    </xf>
    <xf numFmtId="0" fontId="14" fillId="0" borderId="104" xfId="0" applyFont="1" applyFill="1" applyBorder="1" applyAlignment="1">
      <alignment vertical="center" textRotation="255" wrapText="1"/>
    </xf>
    <xf numFmtId="58" fontId="14" fillId="0" borderId="183" xfId="4" applyNumberFormat="1" applyFont="1" applyFill="1" applyBorder="1" applyAlignment="1">
      <alignment horizontal="center" vertical="center" shrinkToFit="1"/>
    </xf>
    <xf numFmtId="0" fontId="28" fillId="0" borderId="13" xfId="4" applyFont="1" applyFill="1" applyBorder="1" applyAlignment="1">
      <alignment horizontal="left" vertical="center" wrapText="1"/>
    </xf>
    <xf numFmtId="58" fontId="6" fillId="0" borderId="138" xfId="0" applyNumberFormat="1" applyFont="1" applyFill="1" applyBorder="1" applyAlignment="1">
      <alignment horizontal="center" vertical="center" wrapText="1"/>
    </xf>
    <xf numFmtId="58" fontId="6" fillId="0" borderId="137" xfId="0" applyNumberFormat="1" applyFont="1" applyFill="1" applyBorder="1" applyAlignment="1">
      <alignment horizontal="center" vertical="center" wrapText="1"/>
    </xf>
    <xf numFmtId="0" fontId="28" fillId="0" borderId="97" xfId="4" applyFont="1" applyFill="1" applyBorder="1" applyAlignment="1">
      <alignment horizontal="left" vertical="center" wrapText="1"/>
    </xf>
    <xf numFmtId="0" fontId="28" fillId="0" borderId="183" xfId="4" applyFont="1" applyFill="1" applyBorder="1" applyAlignment="1">
      <alignment horizontal="left" vertical="center"/>
    </xf>
    <xf numFmtId="58" fontId="14" fillId="0" borderId="100" xfId="4" applyNumberFormat="1" applyFont="1" applyFill="1" applyBorder="1" applyAlignment="1">
      <alignment horizontal="center" vertical="center" shrinkToFit="1"/>
    </xf>
    <xf numFmtId="0" fontId="14" fillId="0" borderId="143" xfId="4" applyFont="1" applyFill="1" applyBorder="1" applyAlignment="1">
      <alignment horizontal="left" vertical="center" wrapText="1"/>
    </xf>
    <xf numFmtId="0" fontId="14" fillId="0" borderId="182" xfId="4" applyFont="1" applyFill="1" applyBorder="1" applyAlignment="1">
      <alignment horizontal="left" vertical="center" wrapText="1"/>
    </xf>
    <xf numFmtId="0" fontId="14" fillId="0" borderId="97" xfId="4" applyFont="1" applyFill="1" applyBorder="1" applyAlignment="1">
      <alignment horizontal="left" vertical="center" wrapText="1"/>
    </xf>
    <xf numFmtId="180" fontId="14" fillId="0" borderId="265" xfId="4" applyNumberFormat="1" applyFont="1" applyFill="1" applyBorder="1" applyAlignment="1">
      <alignment horizontal="right" vertical="center"/>
    </xf>
    <xf numFmtId="0" fontId="14" fillId="0" borderId="183" xfId="4" applyFont="1" applyFill="1" applyBorder="1" applyAlignment="1">
      <alignment horizontal="left" vertical="center" wrapText="1"/>
    </xf>
    <xf numFmtId="58" fontId="6" fillId="0" borderId="100" xfId="0" applyNumberFormat="1" applyFont="1" applyFill="1" applyBorder="1" applyAlignment="1">
      <alignment horizontal="center" vertical="center"/>
    </xf>
    <xf numFmtId="0" fontId="49" fillId="0" borderId="0" xfId="5" applyFont="1" applyAlignment="1">
      <alignment horizontal="center" vertical="center"/>
    </xf>
    <xf numFmtId="0" fontId="33" fillId="0" borderId="0" xfId="5" applyFont="1">
      <alignment vertical="center"/>
    </xf>
    <xf numFmtId="0" fontId="5" fillId="0" borderId="0" xfId="5" applyFont="1">
      <alignment vertical="center"/>
    </xf>
    <xf numFmtId="0" fontId="32" fillId="0" borderId="70" xfId="5" applyFont="1" applyBorder="1" applyAlignment="1">
      <alignment horizontal="center" vertical="center" wrapText="1"/>
    </xf>
    <xf numFmtId="0" fontId="32" fillId="0" borderId="66" xfId="5" applyFont="1" applyBorder="1" applyAlignment="1">
      <alignment horizontal="center" vertical="center" wrapText="1"/>
    </xf>
    <xf numFmtId="0" fontId="32" fillId="0" borderId="160" xfId="5" applyFont="1" applyBorder="1" applyAlignment="1">
      <alignment horizontal="center" vertical="center" wrapText="1"/>
    </xf>
    <xf numFmtId="0" fontId="32" fillId="0" borderId="0" xfId="5" applyFont="1">
      <alignment vertical="center"/>
    </xf>
    <xf numFmtId="49" fontId="13" fillId="0" borderId="5" xfId="5" applyNumberFormat="1" applyFont="1" applyBorder="1" applyAlignment="1">
      <alignment horizontal="center" vertical="center"/>
    </xf>
    <xf numFmtId="0" fontId="40" fillId="0" borderId="107" xfId="5" applyFont="1" applyBorder="1" applyAlignment="1">
      <alignment horizontal="center" vertical="center"/>
    </xf>
    <xf numFmtId="0" fontId="40" fillId="0" borderId="0" xfId="5" applyFont="1">
      <alignment vertical="center"/>
    </xf>
    <xf numFmtId="0" fontId="13" fillId="0" borderId="0" xfId="5" applyFont="1">
      <alignment vertical="center"/>
    </xf>
    <xf numFmtId="49" fontId="5" fillId="0" borderId="144" xfId="5" applyNumberFormat="1" applyFont="1" applyBorder="1" applyAlignment="1">
      <alignment horizontal="center" vertical="center"/>
    </xf>
    <xf numFmtId="49" fontId="5" fillId="0" borderId="12" xfId="5" applyNumberFormat="1" applyFont="1" applyBorder="1" applyAlignment="1">
      <alignment horizontal="center" vertical="center"/>
    </xf>
    <xf numFmtId="0" fontId="5" fillId="0" borderId="16" xfId="5" applyFont="1" applyBorder="1" applyAlignment="1">
      <alignment vertical="center" wrapText="1"/>
    </xf>
    <xf numFmtId="0" fontId="33" fillId="6" borderId="44" xfId="5" applyFont="1" applyFill="1" applyBorder="1" applyAlignment="1">
      <alignment horizontal="center" vertical="center" wrapText="1"/>
    </xf>
    <xf numFmtId="177" fontId="33" fillId="0" borderId="162" xfId="5" applyNumberFormat="1" applyFont="1" applyBorder="1" applyAlignment="1">
      <alignment horizontal="center" vertical="center"/>
    </xf>
    <xf numFmtId="0" fontId="5" fillId="0" borderId="13" xfId="5" applyFont="1" applyBorder="1" applyAlignment="1">
      <alignment vertical="center" wrapText="1"/>
    </xf>
    <xf numFmtId="0" fontId="5" fillId="0" borderId="2" xfId="5" applyFont="1" applyBorder="1" applyAlignment="1">
      <alignment vertical="center" wrapText="1"/>
    </xf>
    <xf numFmtId="0" fontId="33" fillId="6" borderId="5" xfId="5" applyFont="1" applyFill="1" applyBorder="1" applyAlignment="1">
      <alignment horizontal="center" vertical="center" wrapText="1"/>
    </xf>
    <xf numFmtId="177" fontId="33" fillId="0" borderId="107" xfId="5" applyNumberFormat="1" applyFont="1" applyBorder="1" applyAlignment="1">
      <alignment horizontal="center" vertical="center"/>
    </xf>
    <xf numFmtId="49" fontId="5" fillId="0" borderId="44" xfId="5" applyNumberFormat="1" applyFont="1" applyBorder="1" applyAlignment="1">
      <alignment horizontal="center" vertical="center"/>
    </xf>
    <xf numFmtId="49" fontId="5" fillId="0" borderId="163" xfId="5" applyNumberFormat="1" applyFont="1" applyBorder="1" applyAlignment="1">
      <alignment horizontal="center" vertical="center"/>
    </xf>
    <xf numFmtId="49" fontId="13" fillId="0" borderId="46" xfId="5" applyNumberFormat="1" applyFont="1" applyBorder="1" applyAlignment="1">
      <alignment horizontal="left" vertical="center"/>
    </xf>
    <xf numFmtId="49" fontId="13" fillId="0" borderId="44" xfId="5" applyNumberFormat="1" applyFont="1" applyBorder="1" applyAlignment="1">
      <alignment horizontal="left" vertical="center"/>
    </xf>
    <xf numFmtId="49" fontId="13" fillId="0" borderId="16" xfId="5" applyNumberFormat="1" applyFont="1" applyBorder="1" applyAlignment="1">
      <alignment horizontal="left" vertical="center" wrapText="1"/>
    </xf>
    <xf numFmtId="49" fontId="5" fillId="0" borderId="164" xfId="5" applyNumberFormat="1" applyFont="1" applyBorder="1" applyAlignment="1">
      <alignment horizontal="center" vertical="center"/>
    </xf>
    <xf numFmtId="49" fontId="5" fillId="0" borderId="89" xfId="5" applyNumberFormat="1" applyFont="1" applyBorder="1" applyAlignment="1">
      <alignment horizontal="center" vertical="center"/>
    </xf>
    <xf numFmtId="0" fontId="5" fillId="0" borderId="89" xfId="5" applyFont="1" applyBorder="1" applyAlignment="1">
      <alignment vertical="center" wrapText="1"/>
    </xf>
    <xf numFmtId="0" fontId="33" fillId="6" borderId="89" xfId="5" applyFont="1" applyFill="1" applyBorder="1" applyAlignment="1">
      <alignment horizontal="center" vertical="center" wrapText="1"/>
    </xf>
    <xf numFmtId="3" fontId="33" fillId="0" borderId="79" xfId="5" applyNumberFormat="1" applyFont="1" applyBorder="1" applyAlignment="1">
      <alignment horizontal="center" vertical="center" wrapText="1"/>
    </xf>
    <xf numFmtId="177" fontId="33" fillId="0" borderId="165" xfId="5" applyNumberFormat="1" applyFont="1" applyBorder="1" applyAlignment="1">
      <alignment horizontal="center" vertical="center"/>
    </xf>
    <xf numFmtId="49" fontId="5" fillId="0" borderId="0" xfId="5" applyNumberFormat="1" applyFont="1" applyAlignment="1">
      <alignment horizontal="center" vertical="center"/>
    </xf>
    <xf numFmtId="0" fontId="5" fillId="0" borderId="0" xfId="5" applyFont="1" applyAlignment="1">
      <alignment vertical="center" wrapText="1"/>
    </xf>
    <xf numFmtId="0" fontId="5" fillId="0" borderId="0" xfId="5" applyFont="1" applyAlignment="1">
      <alignment horizontal="center" vertical="center" wrapText="1"/>
    </xf>
    <xf numFmtId="0" fontId="33" fillId="0" borderId="0" xfId="5" applyFont="1" applyAlignment="1">
      <alignment horizontal="center" vertical="center"/>
    </xf>
    <xf numFmtId="49" fontId="5" fillId="0" borderId="0" xfId="5" applyNumberFormat="1" applyFont="1" applyBorder="1" applyAlignment="1">
      <alignment horizontal="center" vertical="center"/>
    </xf>
    <xf numFmtId="0" fontId="5" fillId="0" borderId="0" xfId="5" applyFont="1" applyBorder="1" applyAlignment="1">
      <alignment vertical="center" wrapText="1"/>
    </xf>
    <xf numFmtId="0" fontId="5" fillId="0" borderId="0" xfId="5" applyFont="1" applyBorder="1" applyAlignment="1">
      <alignment horizontal="center" vertical="center" wrapText="1"/>
    </xf>
    <xf numFmtId="0" fontId="28" fillId="0" borderId="133" xfId="4" applyFont="1" applyFill="1" applyBorder="1" applyAlignment="1">
      <alignment horizontal="left" vertical="center" wrapText="1"/>
    </xf>
    <xf numFmtId="58" fontId="14" fillId="0" borderId="135" xfId="4" applyNumberFormat="1" applyFont="1" applyFill="1" applyBorder="1" applyAlignment="1">
      <alignment horizontal="center" vertical="center" shrinkToFit="1"/>
    </xf>
    <xf numFmtId="58" fontId="6" fillId="0" borderId="135" xfId="4" applyNumberFormat="1" applyFont="1" applyFill="1" applyBorder="1" applyAlignment="1">
      <alignment horizontal="center" vertical="center" shrinkToFit="1"/>
    </xf>
    <xf numFmtId="0" fontId="14" fillId="0" borderId="268" xfId="4" applyFont="1" applyFill="1" applyBorder="1" applyAlignment="1">
      <alignment horizontal="left" vertical="center" wrapText="1"/>
    </xf>
    <xf numFmtId="0" fontId="14" fillId="0" borderId="124" xfId="4" applyFont="1" applyFill="1" applyBorder="1" applyAlignment="1">
      <alignment horizontal="left" vertical="center" wrapText="1"/>
    </xf>
    <xf numFmtId="58" fontId="6" fillId="0" borderId="126" xfId="0" applyNumberFormat="1" applyFont="1" applyFill="1" applyBorder="1" applyAlignment="1">
      <alignment horizontal="center" vertical="center"/>
    </xf>
    <xf numFmtId="58" fontId="6" fillId="0" borderId="267" xfId="0" applyNumberFormat="1" applyFont="1" applyFill="1" applyBorder="1" applyAlignment="1">
      <alignment horizontal="center" vertical="center"/>
    </xf>
    <xf numFmtId="0" fontId="14" fillId="0" borderId="133" xfId="4" applyFont="1" applyFill="1" applyBorder="1" applyAlignment="1">
      <alignment horizontal="left" vertical="center" wrapText="1"/>
    </xf>
    <xf numFmtId="0" fontId="28" fillId="0" borderId="182" xfId="4" applyFont="1" applyFill="1" applyBorder="1" applyAlignment="1">
      <alignment horizontal="left" vertical="center" wrapText="1"/>
    </xf>
    <xf numFmtId="0" fontId="28" fillId="0" borderId="183" xfId="4" applyFont="1" applyFill="1" applyBorder="1" applyAlignment="1">
      <alignment horizontal="left" vertical="center" wrapText="1"/>
    </xf>
    <xf numFmtId="0" fontId="28" fillId="0" borderId="184" xfId="4" applyFont="1" applyFill="1" applyBorder="1" applyAlignment="1">
      <alignment horizontal="left" vertical="center" wrapText="1"/>
    </xf>
    <xf numFmtId="180" fontId="28" fillId="0" borderId="185" xfId="4" applyNumberFormat="1" applyFont="1" applyFill="1" applyBorder="1" applyAlignment="1">
      <alignment horizontal="right" vertical="center"/>
    </xf>
    <xf numFmtId="0" fontId="28" fillId="0" borderId="186" xfId="4" applyFont="1" applyFill="1" applyBorder="1" applyAlignment="1">
      <alignment horizontal="left" vertical="center" wrapText="1"/>
    </xf>
    <xf numFmtId="0" fontId="5" fillId="0" borderId="0" xfId="14" applyFont="1"/>
    <xf numFmtId="0" fontId="49" fillId="0" borderId="44" xfId="19" applyFont="1" applyFill="1" applyBorder="1" applyAlignment="1">
      <alignment horizontal="center" vertical="center" textRotation="255" shrinkToFit="1"/>
    </xf>
    <xf numFmtId="49" fontId="49" fillId="0" borderId="12" xfId="15" applyNumberFormat="1" applyFont="1" applyFill="1" applyBorder="1" applyAlignment="1">
      <alignment horizontal="center" vertical="center" textRotation="255" shrinkToFit="1"/>
    </xf>
    <xf numFmtId="49" fontId="49" fillId="0" borderId="44" xfId="21" applyNumberFormat="1" applyFont="1" applyFill="1" applyBorder="1" applyAlignment="1">
      <alignment horizontal="center" vertical="center" textRotation="255" shrinkToFit="1"/>
    </xf>
    <xf numFmtId="49" fontId="49" fillId="0" borderId="44" xfId="15" applyNumberFormat="1" applyFont="1" applyFill="1" applyBorder="1" applyAlignment="1">
      <alignment horizontal="center" vertical="center" textRotation="255" shrinkToFit="1"/>
    </xf>
    <xf numFmtId="49" fontId="49" fillId="0" borderId="16" xfId="15" applyNumberFormat="1" applyFont="1" applyFill="1" applyBorder="1" applyAlignment="1">
      <alignment horizontal="center" vertical="center" wrapText="1"/>
    </xf>
    <xf numFmtId="192" fontId="49" fillId="0" borderId="16" xfId="15" applyNumberFormat="1" applyFont="1" applyFill="1" applyBorder="1" applyAlignment="1">
      <alignment horizontal="center" vertical="center" wrapText="1"/>
    </xf>
    <xf numFmtId="0" fontId="49" fillId="0" borderId="251" xfId="15" applyFont="1" applyFill="1" applyBorder="1" applyAlignment="1">
      <alignment horizontal="center" vertical="center" shrinkToFit="1"/>
    </xf>
    <xf numFmtId="0" fontId="49" fillId="0" borderId="252" xfId="15" applyFont="1" applyFill="1" applyBorder="1" applyAlignment="1">
      <alignment horizontal="left" vertical="center" wrapText="1"/>
    </xf>
    <xf numFmtId="0" fontId="49" fillId="0" borderId="252" xfId="15" applyFont="1" applyFill="1" applyBorder="1" applyAlignment="1">
      <alignment horizontal="center" vertical="center" wrapText="1"/>
    </xf>
    <xf numFmtId="3" fontId="49" fillId="0" borderId="252" xfId="15" applyNumberFormat="1" applyFont="1" applyFill="1" applyBorder="1" applyAlignment="1">
      <alignment horizontal="center" vertical="center" wrapText="1"/>
    </xf>
    <xf numFmtId="0" fontId="49" fillId="0" borderId="253" xfId="15" applyFont="1" applyFill="1" applyBorder="1" applyAlignment="1">
      <alignment vertical="center" wrapText="1"/>
    </xf>
    <xf numFmtId="49" fontId="52" fillId="0" borderId="0" xfId="15" applyNumberFormat="1" applyFont="1" applyFill="1" applyAlignment="1">
      <alignment horizontal="center" vertical="center" wrapText="1"/>
    </xf>
    <xf numFmtId="0" fontId="52" fillId="0" borderId="0" xfId="15" applyFont="1" applyFill="1" applyAlignment="1">
      <alignment vertical="center" wrapText="1"/>
    </xf>
    <xf numFmtId="57" fontId="52" fillId="0" borderId="0" xfId="15" applyNumberFormat="1" applyFont="1" applyFill="1" applyAlignment="1">
      <alignment horizontal="center" vertical="center" wrapText="1"/>
    </xf>
    <xf numFmtId="0" fontId="52" fillId="0" borderId="0" xfId="15" applyFont="1" applyFill="1" applyAlignment="1">
      <alignment horizontal="center" vertical="center" wrapText="1"/>
    </xf>
    <xf numFmtId="0" fontId="5" fillId="0" borderId="0" xfId="15" applyFont="1" applyFill="1"/>
    <xf numFmtId="0" fontId="5" fillId="0" borderId="0" xfId="15" applyFont="1" applyFill="1" applyAlignment="1">
      <alignment wrapText="1"/>
    </xf>
    <xf numFmtId="0" fontId="5" fillId="0" borderId="0" xfId="15" applyFont="1" applyFill="1" applyAlignment="1">
      <alignment horizontal="center"/>
    </xf>
    <xf numFmtId="49" fontId="5" fillId="0" borderId="44" xfId="0" applyNumberFormat="1" applyFont="1" applyFill="1" applyBorder="1" applyAlignment="1">
      <alignment horizontal="left" vertical="center" wrapText="1"/>
    </xf>
    <xf numFmtId="184" fontId="5" fillId="0" borderId="44" xfId="0" applyNumberFormat="1" applyFont="1" applyFill="1" applyBorder="1" applyAlignment="1">
      <alignment horizontal="right" vertical="center"/>
    </xf>
    <xf numFmtId="184" fontId="5" fillId="0" borderId="49" xfId="0" applyNumberFormat="1" applyFont="1" applyFill="1" applyBorder="1" applyAlignment="1">
      <alignment horizontal="left" vertical="center" wrapText="1"/>
    </xf>
    <xf numFmtId="49" fontId="5" fillId="0" borderId="199" xfId="0" applyNumberFormat="1" applyFont="1" applyFill="1" applyBorder="1" applyAlignment="1">
      <alignment horizontal="left" vertical="center" wrapText="1"/>
    </xf>
    <xf numFmtId="184" fontId="5" fillId="0" borderId="199" xfId="0" applyNumberFormat="1" applyFont="1" applyFill="1" applyBorder="1" applyAlignment="1">
      <alignment horizontal="right" vertical="center"/>
    </xf>
    <xf numFmtId="184" fontId="5" fillId="0" borderId="199" xfId="0" applyNumberFormat="1" applyFont="1" applyFill="1" applyBorder="1" applyAlignment="1">
      <alignment horizontal="left" vertical="center" wrapText="1"/>
    </xf>
    <xf numFmtId="49" fontId="5" fillId="0" borderId="133" xfId="0" applyNumberFormat="1" applyFont="1" applyFill="1" applyBorder="1" applyAlignment="1">
      <alignment horizontal="left" vertical="center" wrapText="1"/>
    </xf>
    <xf numFmtId="184" fontId="5" fillId="0" borderId="133" xfId="0" applyNumberFormat="1" applyFont="1" applyFill="1" applyBorder="1" applyAlignment="1">
      <alignment horizontal="right" vertical="center"/>
    </xf>
    <xf numFmtId="184" fontId="5" fillId="0" borderId="133" xfId="0" applyNumberFormat="1" applyFont="1" applyFill="1" applyBorder="1" applyAlignment="1">
      <alignment horizontal="left" vertical="center" wrapText="1"/>
    </xf>
    <xf numFmtId="49" fontId="5" fillId="0" borderId="185" xfId="0" applyNumberFormat="1" applyFont="1" applyFill="1" applyBorder="1" applyAlignment="1">
      <alignment horizontal="left" vertical="center" wrapText="1"/>
    </xf>
    <xf numFmtId="184" fontId="5" fillId="0" borderId="185" xfId="0" applyNumberFormat="1" applyFont="1" applyFill="1" applyBorder="1" applyAlignment="1">
      <alignment horizontal="right" vertical="center"/>
    </xf>
    <xf numFmtId="184" fontId="5" fillId="0" borderId="185" xfId="0" applyNumberFormat="1" applyFont="1" applyFill="1" applyBorder="1" applyAlignment="1">
      <alignment horizontal="left" vertical="center" wrapText="1"/>
    </xf>
    <xf numFmtId="0" fontId="5" fillId="0" borderId="199" xfId="0" applyFont="1" applyFill="1" applyBorder="1" applyAlignment="1">
      <alignment vertical="center" shrinkToFit="1"/>
    </xf>
    <xf numFmtId="184" fontId="5" fillId="0" borderId="199" xfId="0" applyNumberFormat="1" applyFont="1" applyFill="1" applyBorder="1" applyAlignment="1">
      <alignment vertical="center"/>
    </xf>
    <xf numFmtId="184" fontId="5" fillId="0" borderId="199" xfId="0" applyNumberFormat="1" applyFont="1" applyFill="1" applyBorder="1" applyAlignment="1">
      <alignment vertical="center" wrapText="1"/>
    </xf>
    <xf numFmtId="0" fontId="5" fillId="0" borderId="133" xfId="0" applyFont="1" applyFill="1" applyBorder="1" applyAlignment="1">
      <alignment vertical="center" shrinkToFit="1"/>
    </xf>
    <xf numFmtId="184" fontId="5" fillId="0" borderId="133" xfId="0" applyNumberFormat="1" applyFont="1" applyFill="1" applyBorder="1" applyAlignment="1">
      <alignment vertical="center"/>
    </xf>
    <xf numFmtId="184" fontId="5" fillId="0" borderId="133" xfId="0" applyNumberFormat="1" applyFont="1" applyFill="1" applyBorder="1" applyAlignment="1">
      <alignment vertical="center" wrapText="1"/>
    </xf>
    <xf numFmtId="0" fontId="5" fillId="0" borderId="133" xfId="0" applyFont="1" applyFill="1" applyBorder="1" applyAlignment="1">
      <alignment vertical="center" wrapText="1"/>
    </xf>
    <xf numFmtId="0" fontId="5" fillId="0" borderId="156" xfId="0" applyFont="1" applyFill="1" applyBorder="1" applyAlignment="1">
      <alignment vertical="center" shrinkToFit="1"/>
    </xf>
    <xf numFmtId="49" fontId="5" fillId="0" borderId="156" xfId="0" applyNumberFormat="1" applyFont="1" applyFill="1" applyBorder="1" applyAlignment="1">
      <alignment horizontal="left" vertical="center" wrapText="1"/>
    </xf>
    <xf numFmtId="184" fontId="5" fillId="0" borderId="156" xfId="0" applyNumberFormat="1" applyFont="1" applyFill="1" applyBorder="1" applyAlignment="1">
      <alignment vertical="center" wrapText="1"/>
    </xf>
    <xf numFmtId="184" fontId="5" fillId="0" borderId="12" xfId="0" applyNumberFormat="1" applyFont="1" applyFill="1" applyBorder="1" applyAlignment="1">
      <alignment vertical="center"/>
    </xf>
    <xf numFmtId="184" fontId="5" fillId="0" borderId="12" xfId="0" applyNumberFormat="1" applyFont="1" applyFill="1" applyBorder="1" applyAlignment="1">
      <alignment vertical="center" wrapText="1"/>
    </xf>
    <xf numFmtId="0" fontId="5" fillId="0" borderId="129" xfId="0" applyFont="1" applyFill="1" applyBorder="1" applyAlignment="1">
      <alignment vertical="center" shrinkToFit="1"/>
    </xf>
    <xf numFmtId="49" fontId="5" fillId="0" borderId="19" xfId="0" applyNumberFormat="1" applyFont="1" applyFill="1" applyBorder="1" applyAlignment="1">
      <alignment horizontal="left" vertical="center" wrapText="1"/>
    </xf>
    <xf numFmtId="0" fontId="5" fillId="0" borderId="38" xfId="0" applyFont="1" applyFill="1" applyBorder="1" applyAlignment="1">
      <alignment vertical="center" shrinkToFit="1"/>
    </xf>
    <xf numFmtId="49" fontId="5" fillId="0" borderId="185" xfId="0" applyNumberFormat="1" applyFont="1" applyFill="1" applyBorder="1" applyAlignment="1">
      <alignment vertical="center" wrapText="1"/>
    </xf>
    <xf numFmtId="184" fontId="5" fillId="0" borderId="185" xfId="0" applyNumberFormat="1" applyFont="1" applyFill="1" applyBorder="1" applyAlignment="1">
      <alignment vertical="center"/>
    </xf>
    <xf numFmtId="184" fontId="5" fillId="0" borderId="185" xfId="0" applyNumberFormat="1" applyFont="1" applyFill="1" applyBorder="1" applyAlignment="1">
      <alignment vertical="center" wrapText="1"/>
    </xf>
    <xf numFmtId="0" fontId="5" fillId="0" borderId="185" xfId="0" applyFont="1" applyFill="1" applyBorder="1" applyAlignment="1">
      <alignment vertical="center" wrapText="1"/>
    </xf>
    <xf numFmtId="184" fontId="5" fillId="0" borderId="38" xfId="0" applyNumberFormat="1" applyFont="1" applyFill="1" applyBorder="1" applyAlignment="1">
      <alignment vertical="center"/>
    </xf>
    <xf numFmtId="184" fontId="5" fillId="0" borderId="38" xfId="0" applyNumberFormat="1" applyFont="1" applyFill="1" applyBorder="1" applyAlignment="1">
      <alignment vertical="center" wrapText="1"/>
    </xf>
    <xf numFmtId="0" fontId="5" fillId="0" borderId="239" xfId="0" applyFont="1" applyFill="1" applyBorder="1" applyAlignment="1">
      <alignment vertical="center" shrinkToFit="1"/>
    </xf>
    <xf numFmtId="0" fontId="5" fillId="0" borderId="128" xfId="0" applyFont="1" applyFill="1" applyBorder="1" applyAlignment="1">
      <alignment vertical="center" wrapText="1"/>
    </xf>
    <xf numFmtId="184" fontId="5" fillId="0" borderId="44" xfId="0" applyNumberFormat="1" applyFont="1" applyFill="1" applyBorder="1" applyAlignment="1">
      <alignment vertical="center" wrapText="1"/>
    </xf>
    <xf numFmtId="0" fontId="5" fillId="0" borderId="44" xfId="0" applyFont="1" applyFill="1" applyBorder="1" applyAlignment="1">
      <alignment vertical="center" shrinkToFit="1"/>
    </xf>
    <xf numFmtId="184" fontId="5" fillId="0" borderId="44" xfId="0" applyNumberFormat="1" applyFont="1" applyFill="1" applyBorder="1" applyAlignment="1">
      <alignment vertical="center"/>
    </xf>
    <xf numFmtId="0" fontId="5" fillId="0" borderId="12" xfId="0" applyFont="1" applyFill="1" applyBorder="1" applyAlignment="1">
      <alignment vertical="center" shrinkToFit="1"/>
    </xf>
    <xf numFmtId="0" fontId="5" fillId="0" borderId="12" xfId="0" applyFont="1" applyFill="1" applyBorder="1" applyAlignment="1">
      <alignment vertical="center" wrapText="1"/>
    </xf>
    <xf numFmtId="0" fontId="5" fillId="0" borderId="185" xfId="0" applyFont="1" applyFill="1" applyBorder="1" applyAlignment="1">
      <alignment vertical="center" shrinkToFit="1"/>
    </xf>
    <xf numFmtId="0" fontId="5" fillId="0" borderId="189" xfId="0" applyFont="1" applyFill="1" applyBorder="1" applyAlignment="1">
      <alignment vertical="center" shrinkToFit="1"/>
    </xf>
    <xf numFmtId="184" fontId="5" fillId="0" borderId="19" xfId="0" applyNumberFormat="1" applyFont="1" applyFill="1" applyBorder="1" applyAlignment="1">
      <alignment vertical="center" wrapText="1"/>
    </xf>
    <xf numFmtId="184" fontId="5" fillId="0" borderId="140" xfId="0" applyNumberFormat="1" applyFont="1" applyFill="1" applyBorder="1" applyAlignment="1">
      <alignment vertical="center" wrapText="1"/>
    </xf>
    <xf numFmtId="49" fontId="5" fillId="0" borderId="12" xfId="0" applyNumberFormat="1" applyFont="1" applyFill="1" applyBorder="1" applyAlignment="1">
      <alignment horizontal="left" vertical="center" wrapText="1"/>
    </xf>
    <xf numFmtId="49" fontId="5" fillId="0" borderId="129" xfId="0" applyNumberFormat="1" applyFont="1" applyFill="1" applyBorder="1" applyAlignment="1">
      <alignment horizontal="left" vertical="center" wrapText="1"/>
    </xf>
    <xf numFmtId="184" fontId="5" fillId="0" borderId="129" xfId="0" applyNumberFormat="1" applyFont="1" applyFill="1" applyBorder="1" applyAlignment="1">
      <alignment vertical="center"/>
    </xf>
    <xf numFmtId="184" fontId="5" fillId="0" borderId="129" xfId="0" applyNumberFormat="1" applyFont="1" applyFill="1" applyBorder="1" applyAlignment="1">
      <alignment vertical="center" wrapText="1"/>
    </xf>
    <xf numFmtId="0" fontId="5" fillId="0" borderId="140" xfId="0" applyFont="1" applyFill="1" applyBorder="1" applyAlignment="1">
      <alignment vertical="center" shrinkToFit="1"/>
    </xf>
    <xf numFmtId="49" fontId="5" fillId="0" borderId="139" xfId="0" applyNumberFormat="1" applyFont="1" applyFill="1" applyBorder="1" applyAlignment="1">
      <alignment horizontal="left" vertical="center" wrapText="1"/>
    </xf>
    <xf numFmtId="184" fontId="5" fillId="0" borderId="140" xfId="0" applyNumberFormat="1" applyFont="1" applyFill="1" applyBorder="1" applyAlignment="1">
      <alignment vertical="center"/>
    </xf>
    <xf numFmtId="49" fontId="5" fillId="0" borderId="199" xfId="0" applyNumberFormat="1" applyFont="1" applyFill="1" applyBorder="1" applyAlignment="1" applyProtection="1">
      <alignment horizontal="left" vertical="center" wrapText="1"/>
    </xf>
    <xf numFmtId="49" fontId="5" fillId="0" borderId="133" xfId="0" applyNumberFormat="1" applyFont="1" applyFill="1" applyBorder="1" applyAlignment="1" applyProtection="1">
      <alignment horizontal="left" vertical="center" wrapText="1"/>
    </xf>
    <xf numFmtId="0" fontId="5" fillId="0" borderId="19" xfId="0" applyFont="1" applyFill="1" applyBorder="1" applyAlignment="1">
      <alignment vertical="center" shrinkToFit="1"/>
    </xf>
    <xf numFmtId="0" fontId="5" fillId="0" borderId="199" xfId="0" applyFont="1" applyFill="1" applyBorder="1" applyAlignment="1">
      <alignment vertical="center" wrapText="1"/>
    </xf>
    <xf numFmtId="0" fontId="5" fillId="0" borderId="240" xfId="0" applyFont="1" applyFill="1" applyBorder="1" applyAlignment="1">
      <alignment vertical="center" wrapText="1"/>
    </xf>
    <xf numFmtId="184" fontId="5" fillId="0" borderId="239" xfId="0" applyNumberFormat="1" applyFont="1" applyFill="1" applyBorder="1" applyAlignment="1">
      <alignment vertical="center"/>
    </xf>
    <xf numFmtId="184" fontId="5" fillId="0" borderId="239" xfId="0" applyNumberFormat="1" applyFont="1" applyFill="1" applyBorder="1" applyAlignment="1">
      <alignment vertical="center" wrapText="1"/>
    </xf>
    <xf numFmtId="0" fontId="5" fillId="0" borderId="38" xfId="0" applyFont="1" applyFill="1" applyBorder="1" applyAlignment="1">
      <alignment vertical="center" wrapText="1"/>
    </xf>
    <xf numFmtId="0" fontId="5" fillId="0" borderId="63" xfId="0" applyFont="1" applyFill="1" applyBorder="1" applyAlignment="1">
      <alignment vertical="center" wrapText="1"/>
    </xf>
    <xf numFmtId="184" fontId="5" fillId="0" borderId="19" xfId="0" applyNumberFormat="1" applyFont="1" applyFill="1" applyBorder="1" applyAlignment="1">
      <alignment vertical="center"/>
    </xf>
    <xf numFmtId="0" fontId="5" fillId="0" borderId="12" xfId="0" applyFont="1" applyFill="1" applyBorder="1" applyAlignment="1">
      <alignment horizontal="left" vertical="center" wrapText="1"/>
    </xf>
    <xf numFmtId="0" fontId="5" fillId="0" borderId="199" xfId="0" applyFont="1" applyFill="1" applyBorder="1" applyAlignment="1">
      <alignment horizontal="left" vertical="center" wrapText="1"/>
    </xf>
    <xf numFmtId="0" fontId="6" fillId="0" borderId="0" xfId="23" applyFont="1" applyAlignment="1">
      <alignment horizontal="left" vertical="top"/>
    </xf>
    <xf numFmtId="0" fontId="5" fillId="0" borderId="0" xfId="23" applyFont="1">
      <alignment vertical="center"/>
    </xf>
    <xf numFmtId="0" fontId="53" fillId="0" borderId="0" xfId="23" applyFont="1" applyFill="1" applyBorder="1" applyAlignment="1">
      <alignment horizontal="right"/>
    </xf>
    <xf numFmtId="0" fontId="5" fillId="7" borderId="201" xfId="23" applyFont="1" applyFill="1" applyBorder="1" applyAlignment="1">
      <alignment horizontal="right" vertical="center"/>
    </xf>
    <xf numFmtId="0" fontId="5" fillId="7" borderId="114" xfId="23" applyFont="1" applyFill="1" applyBorder="1" applyAlignment="1">
      <alignment horizontal="center" vertical="center"/>
    </xf>
    <xf numFmtId="0" fontId="21" fillId="7" borderId="114" xfId="23" applyFont="1" applyFill="1" applyBorder="1" applyAlignment="1">
      <alignment horizontal="center" vertical="center"/>
    </xf>
    <xf numFmtId="0" fontId="5" fillId="7" borderId="115" xfId="23" applyFont="1" applyFill="1" applyBorder="1" applyAlignment="1">
      <alignment horizontal="left" vertical="top"/>
    </xf>
    <xf numFmtId="0" fontId="5" fillId="8" borderId="0" xfId="23" applyFont="1" applyFill="1">
      <alignment vertical="center"/>
    </xf>
    <xf numFmtId="0" fontId="5" fillId="0" borderId="0" xfId="23" applyFont="1" applyFill="1">
      <alignment vertical="center"/>
    </xf>
    <xf numFmtId="0" fontId="5" fillId="0" borderId="73" xfId="23" applyFont="1" applyFill="1" applyBorder="1" applyAlignment="1">
      <alignment horizontal="right" vertical="center" wrapText="1"/>
    </xf>
    <xf numFmtId="0" fontId="5" fillId="0" borderId="66" xfId="23" applyFont="1" applyFill="1" applyBorder="1" applyAlignment="1">
      <alignment vertical="center" wrapText="1"/>
    </xf>
    <xf numFmtId="57" fontId="5" fillId="0" borderId="66" xfId="23" applyNumberFormat="1" applyFont="1" applyFill="1" applyBorder="1" applyAlignment="1">
      <alignment horizontal="right" vertical="center" wrapText="1"/>
    </xf>
    <xf numFmtId="0" fontId="6" fillId="0" borderId="160" xfId="23" applyFont="1" applyFill="1" applyBorder="1" applyAlignment="1">
      <alignment horizontal="left" vertical="top" wrapText="1"/>
    </xf>
    <xf numFmtId="0" fontId="5" fillId="0" borderId="46" xfId="23" applyFont="1" applyFill="1" applyBorder="1" applyAlignment="1">
      <alignment horizontal="right" vertical="center" wrapText="1"/>
    </xf>
    <xf numFmtId="0" fontId="5" fillId="0" borderId="44" xfId="23" applyFont="1" applyFill="1" applyBorder="1" applyAlignment="1">
      <alignment vertical="center" wrapText="1"/>
    </xf>
    <xf numFmtId="57" fontId="5" fillId="0" borderId="44" xfId="23" applyNumberFormat="1" applyFont="1" applyFill="1" applyBorder="1" applyAlignment="1">
      <alignment horizontal="right" vertical="center" wrapText="1"/>
    </xf>
    <xf numFmtId="0" fontId="6" fillId="0" borderId="162" xfId="23" applyFont="1" applyFill="1" applyBorder="1" applyAlignment="1">
      <alignment horizontal="left" vertical="top" wrapText="1"/>
    </xf>
    <xf numFmtId="0" fontId="19" fillId="0" borderId="44" xfId="23" applyFont="1" applyFill="1" applyBorder="1" applyAlignment="1">
      <alignment vertical="center" wrapText="1"/>
    </xf>
    <xf numFmtId="0" fontId="5" fillId="0" borderId="44" xfId="23" applyFont="1" applyFill="1" applyBorder="1" applyAlignment="1">
      <alignment horizontal="right" vertical="center" wrapText="1"/>
    </xf>
    <xf numFmtId="0" fontId="5" fillId="0" borderId="16" xfId="23" applyFont="1" applyFill="1" applyBorder="1" applyAlignment="1">
      <alignment horizontal="left" vertical="center" wrapText="1"/>
    </xf>
    <xf numFmtId="0" fontId="5" fillId="0" borderId="16" xfId="23" applyFont="1" applyFill="1" applyBorder="1" applyAlignment="1">
      <alignment vertical="center" wrapText="1"/>
    </xf>
    <xf numFmtId="0" fontId="5" fillId="0" borderId="149" xfId="23" applyFont="1" applyFill="1" applyBorder="1" applyAlignment="1">
      <alignment horizontal="right" vertical="center" wrapText="1"/>
    </xf>
    <xf numFmtId="0" fontId="5" fillId="0" borderId="79" xfId="23" applyFont="1" applyFill="1" applyBorder="1" applyAlignment="1">
      <alignment vertical="center" wrapText="1"/>
    </xf>
    <xf numFmtId="57" fontId="5" fillId="0" borderId="79" xfId="23" applyNumberFormat="1" applyFont="1" applyFill="1" applyBorder="1" applyAlignment="1">
      <alignment horizontal="right" vertical="center" wrapText="1"/>
    </xf>
    <xf numFmtId="0" fontId="5" fillId="0" borderId="85" xfId="23" applyFont="1" applyFill="1" applyBorder="1" applyAlignment="1">
      <alignment vertical="center" wrapText="1"/>
    </xf>
    <xf numFmtId="0" fontId="6" fillId="0" borderId="143" xfId="23" applyFont="1" applyFill="1" applyBorder="1" applyAlignment="1">
      <alignment horizontal="left" vertical="top" wrapText="1"/>
    </xf>
    <xf numFmtId="0" fontId="5" fillId="0" borderId="163" xfId="23" applyFont="1" applyFill="1" applyBorder="1" applyAlignment="1">
      <alignment horizontal="right" vertical="center" wrapText="1"/>
    </xf>
    <xf numFmtId="0" fontId="5" fillId="0" borderId="38" xfId="23" applyFont="1" applyFill="1" applyBorder="1" applyAlignment="1">
      <alignment vertical="center" wrapText="1"/>
    </xf>
    <xf numFmtId="57" fontId="5" fillId="0" borderId="38" xfId="23" applyNumberFormat="1" applyFont="1" applyFill="1" applyBorder="1" applyAlignment="1">
      <alignment horizontal="right" vertical="center" wrapText="1"/>
    </xf>
    <xf numFmtId="0" fontId="6" fillId="0" borderId="137" xfId="23" applyFont="1" applyFill="1" applyBorder="1" applyAlignment="1">
      <alignment horizontal="left" vertical="top" wrapText="1"/>
    </xf>
    <xf numFmtId="0" fontId="5" fillId="4" borderId="0" xfId="23" applyFont="1" applyFill="1">
      <alignment vertical="center"/>
    </xf>
    <xf numFmtId="0" fontId="6" fillId="6" borderId="162" xfId="23" applyFont="1" applyFill="1" applyBorder="1" applyAlignment="1">
      <alignment horizontal="left" vertical="top" wrapText="1"/>
    </xf>
    <xf numFmtId="0" fontId="5" fillId="0" borderId="194" xfId="23" applyFont="1" applyFill="1" applyBorder="1" applyAlignment="1">
      <alignment horizontal="right" vertical="center" wrapText="1"/>
    </xf>
    <xf numFmtId="0" fontId="5" fillId="0" borderId="60" xfId="23" applyFont="1" applyFill="1" applyBorder="1" applyAlignment="1">
      <alignment vertical="center" wrapText="1"/>
    </xf>
    <xf numFmtId="57" fontId="5" fillId="0" borderId="60" xfId="23" applyNumberFormat="1" applyFont="1" applyFill="1" applyBorder="1" applyAlignment="1">
      <alignment horizontal="right" vertical="center" wrapText="1"/>
    </xf>
    <xf numFmtId="0" fontId="6" fillId="0" borderId="158" xfId="23" applyFont="1" applyFill="1" applyBorder="1" applyAlignment="1">
      <alignment horizontal="left" vertical="top" wrapText="1"/>
    </xf>
    <xf numFmtId="0" fontId="5" fillId="0" borderId="144" xfId="23" applyFont="1" applyFill="1" applyBorder="1" applyAlignment="1">
      <alignment horizontal="right" vertical="center" wrapText="1"/>
    </xf>
    <xf numFmtId="0" fontId="5" fillId="0" borderId="19" xfId="23" applyFont="1" applyFill="1" applyBorder="1" applyAlignment="1">
      <alignment vertical="center" wrapText="1"/>
    </xf>
    <xf numFmtId="57" fontId="5" fillId="0" borderId="19" xfId="23" applyNumberFormat="1" applyFont="1" applyFill="1" applyBorder="1" applyAlignment="1">
      <alignment horizontal="right" vertical="center" wrapText="1"/>
    </xf>
    <xf numFmtId="0" fontId="6" fillId="0" borderId="115" xfId="23" applyFont="1" applyFill="1" applyBorder="1" applyAlignment="1">
      <alignment horizontal="left" vertical="top" wrapText="1"/>
    </xf>
    <xf numFmtId="0" fontId="5" fillId="0" borderId="201" xfId="23" applyFont="1" applyFill="1" applyBorder="1" applyAlignment="1">
      <alignment horizontal="right" vertical="center" wrapText="1"/>
    </xf>
    <xf numFmtId="0" fontId="5" fillId="0" borderId="114" xfId="23" applyFont="1" applyFill="1" applyBorder="1" applyAlignment="1">
      <alignment vertical="center" wrapText="1"/>
    </xf>
    <xf numFmtId="57" fontId="5" fillId="0" borderId="114" xfId="23" applyNumberFormat="1" applyFont="1" applyFill="1" applyBorder="1" applyAlignment="1">
      <alignment horizontal="right" vertical="center" wrapText="1"/>
    </xf>
    <xf numFmtId="0" fontId="5" fillId="0" borderId="161" xfId="23" applyFont="1" applyFill="1" applyBorder="1" applyAlignment="1">
      <alignment horizontal="right" vertical="center" wrapText="1"/>
    </xf>
    <xf numFmtId="0" fontId="6" fillId="0" borderId="138" xfId="23" applyFont="1" applyFill="1" applyBorder="1" applyAlignment="1">
      <alignment horizontal="left" vertical="top" wrapText="1"/>
    </xf>
    <xf numFmtId="0" fontId="6" fillId="0" borderId="0" xfId="23" applyFont="1" applyFill="1">
      <alignment vertical="center"/>
    </xf>
    <xf numFmtId="0" fontId="5" fillId="0" borderId="38" xfId="23" applyFont="1" applyFill="1" applyBorder="1" applyAlignment="1">
      <alignment horizontal="right" vertical="center" wrapText="1"/>
    </xf>
    <xf numFmtId="0" fontId="6" fillId="0" borderId="38" xfId="23" applyNumberFormat="1" applyFont="1" applyFill="1" applyBorder="1" applyAlignment="1">
      <alignment horizontal="left" vertical="top" wrapText="1"/>
    </xf>
    <xf numFmtId="0" fontId="6" fillId="0" borderId="44" xfId="23" applyFont="1" applyFill="1" applyBorder="1" applyAlignment="1">
      <alignment horizontal="left" vertical="top" wrapText="1"/>
    </xf>
    <xf numFmtId="0" fontId="6" fillId="6" borderId="44" xfId="23" applyNumberFormat="1" applyFont="1" applyFill="1" applyBorder="1" applyAlignment="1">
      <alignment horizontal="left" vertical="top" wrapText="1"/>
    </xf>
    <xf numFmtId="0" fontId="6" fillId="0" borderId="44" xfId="23" applyNumberFormat="1" applyFont="1" applyFill="1" applyBorder="1" applyAlignment="1">
      <alignment horizontal="left" vertical="top" wrapText="1"/>
    </xf>
    <xf numFmtId="0" fontId="5" fillId="0" borderId="0" xfId="23" applyFont="1" applyFill="1" applyAlignment="1">
      <alignment vertical="center"/>
    </xf>
    <xf numFmtId="0" fontId="5" fillId="0" borderId="12" xfId="23" applyFont="1" applyFill="1" applyBorder="1" applyAlignment="1">
      <alignment horizontal="right" vertical="center" wrapText="1"/>
    </xf>
    <xf numFmtId="0" fontId="5" fillId="0" borderId="12" xfId="23" applyFont="1" applyFill="1" applyBorder="1" applyAlignment="1">
      <alignment vertical="center" wrapText="1"/>
    </xf>
    <xf numFmtId="57" fontId="5" fillId="0" borderId="12" xfId="23" applyNumberFormat="1" applyFont="1" applyFill="1" applyBorder="1" applyAlignment="1">
      <alignment horizontal="right" vertical="center" wrapText="1"/>
    </xf>
    <xf numFmtId="0" fontId="6" fillId="0" borderId="12" xfId="23" applyFont="1" applyFill="1" applyBorder="1" applyAlignment="1">
      <alignment horizontal="left" vertical="top" wrapText="1"/>
    </xf>
    <xf numFmtId="0" fontId="5" fillId="0" borderId="60" xfId="23" applyFont="1" applyFill="1" applyBorder="1" applyAlignment="1">
      <alignment horizontal="right" vertical="center" wrapText="1"/>
    </xf>
    <xf numFmtId="0" fontId="6" fillId="0" borderId="60" xfId="23" applyFont="1" applyFill="1" applyBorder="1" applyAlignment="1">
      <alignment horizontal="left" vertical="top" wrapText="1"/>
    </xf>
    <xf numFmtId="0" fontId="5" fillId="0" borderId="44" xfId="23" applyFont="1" applyFill="1" applyBorder="1">
      <alignment vertical="center"/>
    </xf>
    <xf numFmtId="0" fontId="6" fillId="0" borderId="187" xfId="23" applyFont="1" applyFill="1" applyBorder="1" applyAlignment="1">
      <alignment horizontal="left" vertical="top" wrapText="1"/>
    </xf>
    <xf numFmtId="0" fontId="5" fillId="0" borderId="44" xfId="23" applyFont="1" applyFill="1" applyBorder="1" applyAlignment="1">
      <alignment vertical="center" wrapText="1" shrinkToFit="1"/>
    </xf>
    <xf numFmtId="0" fontId="5" fillId="0" borderId="161" xfId="23" applyFont="1" applyFill="1" applyBorder="1" applyAlignment="1">
      <alignment vertical="center" wrapText="1"/>
    </xf>
    <xf numFmtId="0" fontId="5" fillId="0" borderId="149" xfId="23" applyFont="1" applyFill="1" applyBorder="1" applyAlignment="1">
      <alignment vertical="center" wrapText="1"/>
    </xf>
    <xf numFmtId="0" fontId="9" fillId="0" borderId="137" xfId="23" applyFont="1" applyFill="1" applyBorder="1" applyAlignment="1">
      <alignment horizontal="left" vertical="top" wrapText="1"/>
    </xf>
    <xf numFmtId="0" fontId="5" fillId="0" borderId="0" xfId="23" applyFont="1" applyFill="1" applyAlignment="1">
      <alignment vertical="center" wrapText="1"/>
    </xf>
    <xf numFmtId="57" fontId="5" fillId="0" borderId="44" xfId="23" applyNumberFormat="1" applyFont="1" applyFill="1" applyBorder="1" applyAlignment="1">
      <alignment vertical="center" wrapText="1"/>
    </xf>
    <xf numFmtId="57" fontId="5" fillId="0" borderId="60" xfId="23" applyNumberFormat="1" applyFont="1" applyFill="1" applyBorder="1" applyAlignment="1">
      <alignment vertical="center" wrapText="1"/>
    </xf>
    <xf numFmtId="0" fontId="6" fillId="6" borderId="158" xfId="23" applyFont="1" applyFill="1" applyBorder="1" applyAlignment="1">
      <alignment horizontal="left" vertical="top" wrapText="1"/>
    </xf>
    <xf numFmtId="57" fontId="5" fillId="0" borderId="38" xfId="23" applyNumberFormat="1" applyFont="1" applyFill="1" applyBorder="1" applyAlignment="1">
      <alignment vertical="center" wrapText="1"/>
    </xf>
    <xf numFmtId="0" fontId="9" fillId="0" borderId="158" xfId="23" applyFont="1" applyFill="1" applyBorder="1" applyAlignment="1">
      <alignment horizontal="left" vertical="top" wrapText="1"/>
    </xf>
    <xf numFmtId="0" fontId="5" fillId="0" borderId="114" xfId="24" applyFont="1" applyFill="1" applyBorder="1" applyAlignment="1">
      <alignment vertical="center" wrapText="1"/>
    </xf>
    <xf numFmtId="57" fontId="5" fillId="0" borderId="114" xfId="24" applyNumberFormat="1" applyFont="1" applyFill="1" applyBorder="1" applyAlignment="1">
      <alignment horizontal="right" vertical="center" wrapText="1"/>
    </xf>
    <xf numFmtId="0" fontId="6" fillId="0" borderId="114" xfId="23" applyFont="1" applyFill="1" applyBorder="1" applyAlignment="1">
      <alignment vertical="center" wrapText="1"/>
    </xf>
    <xf numFmtId="0" fontId="5" fillId="0" borderId="114" xfId="23" applyFont="1" applyFill="1" applyBorder="1" applyAlignment="1">
      <alignment horizontal="left" vertical="center" wrapText="1"/>
    </xf>
    <xf numFmtId="0" fontId="5" fillId="0" borderId="0" xfId="23" applyFont="1" applyFill="1" applyBorder="1" applyAlignment="1">
      <alignment vertical="center" wrapText="1"/>
    </xf>
    <xf numFmtId="0" fontId="6" fillId="0" borderId="160" xfId="23" applyFont="1" applyFill="1" applyBorder="1" applyAlignment="1">
      <alignment horizontal="left" vertical="top" wrapText="1" shrinkToFit="1"/>
    </xf>
    <xf numFmtId="0" fontId="9" fillId="6" borderId="162" xfId="23" applyFont="1" applyFill="1" applyBorder="1" applyAlignment="1">
      <alignment horizontal="left" vertical="top" wrapText="1"/>
    </xf>
    <xf numFmtId="0" fontId="6" fillId="0" borderId="162" xfId="23" applyNumberFormat="1" applyFont="1" applyFill="1" applyBorder="1" applyAlignment="1">
      <alignment horizontal="left" vertical="top" wrapText="1"/>
    </xf>
    <xf numFmtId="0" fontId="5" fillId="0" borderId="19" xfId="23" applyFont="1" applyFill="1" applyBorder="1" applyAlignment="1">
      <alignment horizontal="left" vertical="center" wrapText="1"/>
    </xf>
    <xf numFmtId="0" fontId="5" fillId="0" borderId="102" xfId="23" applyFont="1" applyFill="1" applyBorder="1">
      <alignment vertical="center"/>
    </xf>
    <xf numFmtId="0" fontId="5" fillId="0" borderId="95" xfId="23" applyFont="1" applyFill="1" applyBorder="1">
      <alignment vertical="center"/>
    </xf>
    <xf numFmtId="0" fontId="14" fillId="0" borderId="38" xfId="23" applyNumberFormat="1" applyFont="1" applyFill="1" applyBorder="1" applyAlignment="1">
      <alignment vertical="center" wrapText="1"/>
    </xf>
    <xf numFmtId="0" fontId="6" fillId="0" borderId="160" xfId="23" applyNumberFormat="1" applyFont="1" applyFill="1" applyBorder="1" applyAlignment="1">
      <alignment horizontal="left" vertical="top" wrapText="1"/>
    </xf>
    <xf numFmtId="0" fontId="5" fillId="0" borderId="0" xfId="23" applyFont="1" applyFill="1" applyBorder="1">
      <alignment vertical="center"/>
    </xf>
    <xf numFmtId="0" fontId="9" fillId="0" borderId="162" xfId="23" applyFont="1" applyFill="1" applyBorder="1" applyAlignment="1">
      <alignment horizontal="left" vertical="top" wrapText="1"/>
    </xf>
    <xf numFmtId="57" fontId="5" fillId="0" borderId="70" xfId="23" applyNumberFormat="1" applyFont="1" applyFill="1" applyBorder="1" applyAlignment="1">
      <alignment horizontal="right" vertical="center" wrapText="1"/>
    </xf>
    <xf numFmtId="0" fontId="6" fillId="0" borderId="106" xfId="23" applyFont="1" applyFill="1" applyBorder="1" applyAlignment="1">
      <alignment horizontal="left" vertical="top" wrapText="1"/>
    </xf>
    <xf numFmtId="0" fontId="5" fillId="0" borderId="79" xfId="25" applyFont="1" applyFill="1" applyBorder="1" applyAlignment="1">
      <alignment vertical="center" wrapText="1"/>
    </xf>
    <xf numFmtId="0" fontId="5" fillId="0" borderId="38" xfId="25" applyFont="1" applyFill="1" applyBorder="1" applyAlignment="1">
      <alignment vertical="center" wrapText="1"/>
    </xf>
    <xf numFmtId="57" fontId="5" fillId="0" borderId="38" xfId="25" applyNumberFormat="1" applyFont="1" applyFill="1" applyBorder="1" applyAlignment="1">
      <alignment horizontal="right" vertical="center" wrapText="1"/>
    </xf>
    <xf numFmtId="0" fontId="6" fillId="0" borderId="137" xfId="25" applyFont="1" applyFill="1" applyBorder="1" applyAlignment="1">
      <alignment horizontal="left" vertical="top" wrapText="1"/>
    </xf>
    <xf numFmtId="0" fontId="5" fillId="0" borderId="60" xfId="25" applyFont="1" applyFill="1" applyBorder="1" applyAlignment="1">
      <alignment vertical="center" wrapText="1"/>
    </xf>
    <xf numFmtId="57" fontId="5" fillId="0" borderId="60" xfId="25" applyNumberFormat="1" applyFont="1" applyFill="1" applyBorder="1" applyAlignment="1">
      <alignment horizontal="right" vertical="center" wrapText="1"/>
    </xf>
    <xf numFmtId="0" fontId="6" fillId="0" borderId="60" xfId="23" applyFont="1" applyFill="1" applyBorder="1" applyAlignment="1">
      <alignment vertical="center" wrapText="1"/>
    </xf>
    <xf numFmtId="0" fontId="5" fillId="0" borderId="38" xfId="24" applyFont="1" applyFill="1" applyBorder="1" applyAlignment="1">
      <alignment vertical="center" wrapText="1"/>
    </xf>
    <xf numFmtId="57" fontId="5" fillId="0" borderId="38" xfId="24" applyNumberFormat="1" applyFont="1" applyFill="1" applyBorder="1" applyAlignment="1">
      <alignment horizontal="right" vertical="center" wrapText="1"/>
    </xf>
    <xf numFmtId="0" fontId="6" fillId="0" borderId="160" xfId="24" applyFont="1" applyFill="1" applyBorder="1" applyAlignment="1">
      <alignment horizontal="left" vertical="top" wrapText="1"/>
    </xf>
    <xf numFmtId="0" fontId="5" fillId="0" borderId="60" xfId="24" applyFont="1" applyFill="1" applyBorder="1" applyAlignment="1">
      <alignment vertical="center" wrapText="1"/>
    </xf>
    <xf numFmtId="57" fontId="5" fillId="0" borderId="60" xfId="24" applyNumberFormat="1" applyFont="1" applyFill="1" applyBorder="1" applyAlignment="1">
      <alignment horizontal="right" vertical="center" wrapText="1"/>
    </xf>
    <xf numFmtId="0" fontId="5" fillId="0" borderId="0" xfId="23" applyFont="1" applyFill="1" applyBorder="1" applyAlignment="1">
      <alignment horizontal="center" vertical="center" wrapText="1"/>
    </xf>
    <xf numFmtId="0" fontId="5" fillId="0" borderId="0" xfId="24" applyFont="1" applyFill="1" applyBorder="1" applyAlignment="1">
      <alignment horizontal="left" vertical="center" wrapText="1"/>
    </xf>
    <xf numFmtId="57" fontId="5" fillId="0" borderId="0" xfId="24" applyNumberFormat="1" applyFont="1" applyFill="1" applyBorder="1" applyAlignment="1">
      <alignment vertical="center" wrapText="1"/>
    </xf>
    <xf numFmtId="0" fontId="5" fillId="0" borderId="0" xfId="24" applyFont="1" applyFill="1" applyBorder="1" applyAlignment="1">
      <alignment vertical="center" wrapText="1"/>
    </xf>
    <xf numFmtId="0" fontId="6" fillId="0" borderId="0" xfId="24" applyFont="1" applyFill="1" applyBorder="1" applyAlignment="1">
      <alignment vertical="center" wrapText="1"/>
    </xf>
    <xf numFmtId="0" fontId="5" fillId="0" borderId="0" xfId="23" applyFont="1" applyAlignment="1">
      <alignment horizontal="right" vertical="center"/>
    </xf>
    <xf numFmtId="0" fontId="21" fillId="0" borderId="235" xfId="0" applyFont="1" applyFill="1" applyBorder="1" applyAlignment="1">
      <alignment horizontal="center" vertical="center" wrapText="1" shrinkToFit="1"/>
    </xf>
    <xf numFmtId="0" fontId="14" fillId="0" borderId="41" xfId="0" applyFont="1" applyFill="1" applyBorder="1" applyAlignment="1">
      <alignment horizontal="center" vertical="center" wrapText="1" shrinkToFit="1"/>
    </xf>
    <xf numFmtId="0" fontId="21" fillId="0" borderId="236" xfId="0" applyFont="1" applyFill="1" applyBorder="1" applyAlignment="1">
      <alignment horizontal="center" vertical="center" wrapText="1" shrinkToFit="1"/>
    </xf>
    <xf numFmtId="0" fontId="14" fillId="0" borderId="237" xfId="0" applyFont="1" applyFill="1" applyBorder="1" applyAlignment="1">
      <alignment horizontal="center" vertical="center" wrapText="1" shrinkToFit="1"/>
    </xf>
    <xf numFmtId="38" fontId="33" fillId="0" borderId="0" xfId="1" applyFont="1" applyAlignment="1">
      <alignment horizontal="right" vertical="center"/>
    </xf>
    <xf numFmtId="0" fontId="56" fillId="0" borderId="0" xfId="0" applyFont="1" applyAlignment="1">
      <alignment horizontal="right" vertical="center"/>
    </xf>
    <xf numFmtId="177" fontId="5" fillId="0" borderId="0" xfId="0" applyNumberFormat="1" applyFont="1" applyAlignment="1">
      <alignment horizontal="center" vertical="center"/>
    </xf>
    <xf numFmtId="0" fontId="33" fillId="0" borderId="0" xfId="0" applyFont="1" applyAlignment="1">
      <alignment horizontal="right" vertical="center"/>
    </xf>
    <xf numFmtId="0" fontId="33" fillId="0" borderId="161" xfId="0" applyFont="1" applyBorder="1" applyAlignment="1">
      <alignment vertical="center" wrapText="1"/>
    </xf>
    <xf numFmtId="0" fontId="33" fillId="0" borderId="200" xfId="0" applyFont="1" applyBorder="1" applyAlignment="1">
      <alignment vertical="center"/>
    </xf>
    <xf numFmtId="38" fontId="57" fillId="0" borderId="254" xfId="1" applyFont="1" applyFill="1" applyBorder="1" applyAlignment="1">
      <alignment horizontal="right" vertical="center"/>
    </xf>
    <xf numFmtId="0" fontId="57" fillId="0" borderId="74" xfId="0" applyFont="1" applyFill="1" applyBorder="1" applyAlignment="1">
      <alignment horizontal="center" vertical="center"/>
    </xf>
    <xf numFmtId="177" fontId="57" fillId="0" borderId="195" xfId="0" applyNumberFormat="1" applyFont="1" applyFill="1" applyBorder="1" applyAlignment="1">
      <alignment horizontal="center" vertical="center"/>
    </xf>
    <xf numFmtId="177" fontId="57" fillId="0" borderId="74" xfId="0" applyNumberFormat="1" applyFont="1" applyFill="1" applyBorder="1" applyAlignment="1">
      <alignment horizontal="center" vertical="center"/>
    </xf>
    <xf numFmtId="0" fontId="57" fillId="0" borderId="255" xfId="0" applyFont="1" applyBorder="1" applyAlignment="1">
      <alignment horizontal="right" vertical="center"/>
    </xf>
    <xf numFmtId="0" fontId="57" fillId="0" borderId="74" xfId="0" applyFont="1" applyBorder="1" applyAlignment="1">
      <alignment horizontal="center" vertical="center"/>
    </xf>
    <xf numFmtId="177" fontId="57" fillId="0" borderId="74" xfId="0" applyNumberFormat="1" applyFont="1" applyBorder="1" applyAlignment="1">
      <alignment horizontal="center" vertical="center"/>
    </xf>
    <xf numFmtId="177" fontId="57" fillId="0" borderId="256" xfId="0" applyNumberFormat="1" applyFont="1" applyBorder="1" applyAlignment="1">
      <alignment horizontal="center" vertical="center"/>
    </xf>
    <xf numFmtId="0" fontId="33" fillId="0" borderId="144" xfId="0" applyFont="1" applyBorder="1" applyAlignment="1">
      <alignment vertical="center" wrapText="1"/>
    </xf>
    <xf numFmtId="0" fontId="33" fillId="0" borderId="135" xfId="0" applyFont="1" applyBorder="1" applyAlignment="1">
      <alignment horizontal="left" vertical="center"/>
    </xf>
    <xf numFmtId="38" fontId="57" fillId="0" borderId="131" xfId="1" applyFont="1" applyFill="1" applyBorder="1" applyAlignment="1">
      <alignment horizontal="right" vertical="center"/>
    </xf>
    <xf numFmtId="0" fontId="57" fillId="0" borderId="198" xfId="0" applyFont="1" applyFill="1" applyBorder="1" applyAlignment="1">
      <alignment horizontal="center" vertical="center"/>
    </xf>
    <xf numFmtId="177" fontId="57" fillId="0" borderId="198" xfId="0" applyNumberFormat="1" applyFont="1" applyFill="1" applyBorder="1" applyAlignment="1">
      <alignment horizontal="center" vertical="center"/>
    </xf>
    <xf numFmtId="0" fontId="57" fillId="0" borderId="131" xfId="0" applyFont="1" applyBorder="1" applyAlignment="1">
      <alignment horizontal="right" vertical="center"/>
    </xf>
    <xf numFmtId="0" fontId="57" fillId="0" borderId="198" xfId="0" applyFont="1" applyBorder="1" applyAlignment="1">
      <alignment horizontal="center" vertical="center"/>
    </xf>
    <xf numFmtId="177" fontId="57" fillId="0" borderId="198" xfId="0" applyNumberFormat="1" applyFont="1" applyBorder="1" applyAlignment="1">
      <alignment horizontal="center" vertical="center"/>
    </xf>
    <xf numFmtId="0" fontId="57" fillId="0" borderId="148" xfId="0" applyFont="1" applyBorder="1" applyAlignment="1">
      <alignment horizontal="center" vertical="center"/>
    </xf>
    <xf numFmtId="0" fontId="33" fillId="0" borderId="18" xfId="0" applyFont="1" applyBorder="1" applyAlignment="1">
      <alignment horizontal="center" vertical="center"/>
    </xf>
    <xf numFmtId="0" fontId="33" fillId="0" borderId="18" xfId="0" applyFont="1" applyBorder="1" applyAlignment="1">
      <alignment vertical="center"/>
    </xf>
    <xf numFmtId="0" fontId="33" fillId="0" borderId="135" xfId="0" applyFont="1" applyBorder="1" applyAlignment="1">
      <alignment vertical="center"/>
    </xf>
    <xf numFmtId="0" fontId="33" fillId="0" borderId="43" xfId="0" applyFont="1" applyBorder="1" applyAlignment="1">
      <alignment vertical="center"/>
    </xf>
    <xf numFmtId="0" fontId="33" fillId="0" borderId="186" xfId="0" applyFont="1" applyBorder="1" applyAlignment="1">
      <alignment vertical="center"/>
    </xf>
    <xf numFmtId="38" fontId="57" fillId="0" borderId="257" xfId="1" applyFont="1" applyFill="1" applyBorder="1" applyAlignment="1">
      <alignment horizontal="right" vertical="center"/>
    </xf>
    <xf numFmtId="0" fontId="57" fillId="0" borderId="197" xfId="0" applyFont="1" applyFill="1" applyBorder="1" applyAlignment="1">
      <alignment horizontal="center" vertical="center"/>
    </xf>
    <xf numFmtId="177" fontId="57" fillId="0" borderId="197" xfId="0" applyNumberFormat="1" applyFont="1" applyFill="1" applyBorder="1" applyAlignment="1">
      <alignment horizontal="center" vertical="center"/>
    </xf>
    <xf numFmtId="0" fontId="57" fillId="0" borderId="257" xfId="0" applyFont="1" applyBorder="1" applyAlignment="1">
      <alignment horizontal="right" vertical="center"/>
    </xf>
    <xf numFmtId="0" fontId="57" fillId="0" borderId="197" xfId="0" applyFont="1" applyBorder="1" applyAlignment="1">
      <alignment horizontal="center" vertical="center"/>
    </xf>
    <xf numFmtId="177" fontId="57" fillId="0" borderId="197" xfId="0" applyNumberFormat="1" applyFont="1" applyBorder="1" applyAlignment="1">
      <alignment horizontal="center" vertical="center"/>
    </xf>
    <xf numFmtId="0" fontId="57" fillId="0" borderId="258" xfId="0" applyFont="1" applyBorder="1" applyAlignment="1">
      <alignment horizontal="center" vertical="center"/>
    </xf>
    <xf numFmtId="38" fontId="33" fillId="0" borderId="0" xfId="0" applyNumberFormat="1" applyFont="1" applyAlignment="1">
      <alignment vertical="center"/>
    </xf>
    <xf numFmtId="0" fontId="33" fillId="0" borderId="76" xfId="0" applyFont="1" applyBorder="1" applyAlignment="1">
      <alignment vertical="center"/>
    </xf>
    <xf numFmtId="0" fontId="57" fillId="0" borderId="127" xfId="0" applyFont="1" applyBorder="1" applyAlignment="1">
      <alignment horizontal="right" vertical="center"/>
    </xf>
    <xf numFmtId="177" fontId="57" fillId="0" borderId="259" xfId="0" applyNumberFormat="1" applyFont="1" applyBorder="1" applyAlignment="1">
      <alignment horizontal="center" vertical="center"/>
    </xf>
    <xf numFmtId="0" fontId="57" fillId="0" borderId="256" xfId="0" applyFont="1" applyBorder="1" applyAlignment="1">
      <alignment horizontal="center" vertical="center"/>
    </xf>
    <xf numFmtId="0" fontId="33" fillId="0" borderId="136" xfId="0" applyFont="1" applyBorder="1" applyAlignment="1">
      <alignment vertical="center"/>
    </xf>
    <xf numFmtId="0" fontId="33" fillId="0" borderId="65" xfId="0" applyFont="1" applyBorder="1" applyAlignment="1">
      <alignment vertical="center"/>
    </xf>
    <xf numFmtId="0" fontId="33" fillId="0" borderId="260" xfId="0" applyFont="1" applyBorder="1" applyAlignment="1">
      <alignment vertical="center"/>
    </xf>
    <xf numFmtId="38" fontId="57" fillId="0" borderId="261" xfId="1" applyFont="1" applyFill="1" applyBorder="1" applyAlignment="1">
      <alignment horizontal="right" vertical="center"/>
    </xf>
    <xf numFmtId="0" fontId="57" fillId="0" borderId="262" xfId="0" applyFont="1" applyFill="1" applyBorder="1" applyAlignment="1">
      <alignment horizontal="center" vertical="center"/>
    </xf>
    <xf numFmtId="177" fontId="57" fillId="0" borderId="262" xfId="0" applyNumberFormat="1" applyFont="1" applyFill="1" applyBorder="1" applyAlignment="1">
      <alignment horizontal="center" vertical="center"/>
    </xf>
    <xf numFmtId="0" fontId="57" fillId="0" borderId="261" xfId="0" applyFont="1" applyBorder="1" applyAlignment="1">
      <alignment horizontal="right" vertical="center"/>
    </xf>
    <xf numFmtId="0" fontId="57" fillId="0" borderId="262" xfId="0" applyFont="1" applyBorder="1" applyAlignment="1">
      <alignment horizontal="center" vertical="center"/>
    </xf>
    <xf numFmtId="177" fontId="57" fillId="0" borderId="262" xfId="0" applyNumberFormat="1" applyFont="1" applyBorder="1" applyAlignment="1">
      <alignment horizontal="center" vertical="center"/>
    </xf>
    <xf numFmtId="0" fontId="57" fillId="0" borderId="263" xfId="0" applyFont="1" applyBorder="1" applyAlignment="1">
      <alignment horizontal="center" vertical="center"/>
    </xf>
    <xf numFmtId="0" fontId="32" fillId="0" borderId="0" xfId="0" applyFont="1" applyBorder="1" applyAlignment="1">
      <alignment vertical="center"/>
    </xf>
    <xf numFmtId="38" fontId="58" fillId="0" borderId="0" xfId="1" applyFont="1" applyBorder="1" applyAlignment="1">
      <alignment horizontal="right" vertical="center"/>
    </xf>
    <xf numFmtId="0" fontId="58" fillId="0" borderId="0" xfId="0" applyFont="1" applyBorder="1" applyAlignment="1">
      <alignment horizontal="center" vertical="center"/>
    </xf>
    <xf numFmtId="177" fontId="4" fillId="0" borderId="0" xfId="0" applyNumberFormat="1" applyFont="1" applyBorder="1" applyAlignment="1">
      <alignment horizontal="center" vertical="center"/>
    </xf>
    <xf numFmtId="0" fontId="32" fillId="0" borderId="0" xfId="0" applyFont="1" applyBorder="1" applyAlignment="1">
      <alignment horizontal="right" vertical="center"/>
    </xf>
    <xf numFmtId="0" fontId="32" fillId="0" borderId="0" xfId="0" applyFont="1" applyBorder="1" applyAlignment="1">
      <alignment horizontal="center" vertical="center"/>
    </xf>
    <xf numFmtId="177" fontId="5" fillId="0" borderId="0" xfId="0" applyNumberFormat="1" applyFont="1" applyBorder="1" applyAlignment="1">
      <alignment horizontal="center" vertical="center"/>
    </xf>
    <xf numFmtId="0" fontId="32" fillId="0" borderId="0" xfId="0" applyFont="1" applyAlignment="1">
      <alignment vertical="center"/>
    </xf>
    <xf numFmtId="0" fontId="33" fillId="0" borderId="18" xfId="0" applyFont="1" applyBorder="1" applyAlignment="1">
      <alignment vertical="center" wrapText="1"/>
    </xf>
    <xf numFmtId="0" fontId="33" fillId="0" borderId="134" xfId="0" applyFont="1" applyBorder="1" applyAlignment="1">
      <alignment vertical="center"/>
    </xf>
    <xf numFmtId="38" fontId="57" fillId="0" borderId="255" xfId="1" applyFont="1" applyBorder="1" applyAlignment="1">
      <alignment horizontal="right" vertical="center"/>
    </xf>
    <xf numFmtId="0" fontId="57" fillId="0" borderId="195" xfId="0" applyFont="1" applyBorder="1" applyAlignment="1">
      <alignment horizontal="center" vertical="center"/>
    </xf>
    <xf numFmtId="177" fontId="57" fillId="0" borderId="95" xfId="0" applyNumberFormat="1" applyFont="1" applyBorder="1" applyAlignment="1">
      <alignment horizontal="center" vertical="center"/>
    </xf>
    <xf numFmtId="0" fontId="57" fillId="0" borderId="154" xfId="0" applyFont="1" applyBorder="1" applyAlignment="1">
      <alignment horizontal="center" vertical="center"/>
    </xf>
    <xf numFmtId="0" fontId="57" fillId="0" borderId="259" xfId="0" applyFont="1" applyBorder="1" applyAlignment="1">
      <alignment horizontal="center" vertical="center"/>
    </xf>
    <xf numFmtId="0" fontId="57" fillId="0" borderId="264" xfId="0" applyFont="1" applyBorder="1" applyAlignment="1">
      <alignment horizontal="center" vertical="center"/>
    </xf>
    <xf numFmtId="38" fontId="57" fillId="0" borderId="127" xfId="1" applyFont="1" applyBorder="1" applyAlignment="1">
      <alignment horizontal="right" vertical="center"/>
    </xf>
    <xf numFmtId="0" fontId="59" fillId="0" borderId="0" xfId="0" applyFont="1" applyAlignment="1">
      <alignment vertical="center"/>
    </xf>
    <xf numFmtId="177" fontId="57" fillId="0" borderId="0" xfId="0" applyNumberFormat="1" applyFont="1" applyBorder="1" applyAlignment="1">
      <alignment horizontal="center" vertical="center"/>
    </xf>
    <xf numFmtId="38" fontId="57" fillId="0" borderId="261" xfId="1" applyFont="1" applyBorder="1" applyAlignment="1">
      <alignment horizontal="right" vertical="center"/>
    </xf>
    <xf numFmtId="0" fontId="57" fillId="0" borderId="65" xfId="0" applyFont="1" applyBorder="1" applyAlignment="1">
      <alignment horizontal="right" vertical="center"/>
    </xf>
    <xf numFmtId="0" fontId="32" fillId="0" borderId="1" xfId="0" applyFont="1" applyBorder="1" applyAlignment="1">
      <alignment vertical="center"/>
    </xf>
    <xf numFmtId="38" fontId="58" fillId="0" borderId="1" xfId="1" applyFont="1" applyBorder="1" applyAlignment="1">
      <alignment horizontal="right" vertical="center"/>
    </xf>
    <xf numFmtId="0" fontId="58" fillId="0" borderId="1" xfId="0" applyFont="1" applyBorder="1" applyAlignment="1">
      <alignment horizontal="center" vertical="center"/>
    </xf>
    <xf numFmtId="177" fontId="4" fillId="0" borderId="1" xfId="0" applyNumberFormat="1" applyFont="1" applyBorder="1" applyAlignment="1">
      <alignment horizontal="center" vertical="center"/>
    </xf>
    <xf numFmtId="0" fontId="32" fillId="0" borderId="1" xfId="0" applyFont="1" applyBorder="1" applyAlignment="1">
      <alignment horizontal="right" vertical="center"/>
    </xf>
    <xf numFmtId="0" fontId="32" fillId="0" borderId="1" xfId="0" applyFont="1" applyBorder="1" applyAlignment="1">
      <alignment horizontal="center" vertical="center"/>
    </xf>
    <xf numFmtId="177" fontId="5" fillId="0" borderId="1" xfId="0" applyNumberFormat="1" applyFont="1" applyBorder="1" applyAlignment="1">
      <alignment horizontal="center" vertical="center"/>
    </xf>
    <xf numFmtId="38" fontId="33" fillId="0" borderId="65" xfId="1" applyFont="1" applyBorder="1" applyAlignment="1">
      <alignment horizontal="right" vertical="center"/>
    </xf>
    <xf numFmtId="0" fontId="33" fillId="0" borderId="102" xfId="0" applyFont="1" applyBorder="1" applyAlignment="1">
      <alignment horizontal="center" vertical="center"/>
    </xf>
    <xf numFmtId="177" fontId="33" fillId="0" borderId="112" xfId="0" applyNumberFormat="1" applyFont="1" applyBorder="1" applyAlignment="1">
      <alignment horizontal="center" vertical="center"/>
    </xf>
    <xf numFmtId="0" fontId="57" fillId="0" borderId="59" xfId="0" applyFont="1" applyBorder="1" applyAlignment="1">
      <alignment horizontal="right" vertical="center"/>
    </xf>
    <xf numFmtId="0" fontId="57" fillId="0" borderId="102" xfId="0" applyFont="1" applyBorder="1" applyAlignment="1">
      <alignment horizontal="center" vertical="center"/>
    </xf>
    <xf numFmtId="177" fontId="57" fillId="0" borderId="112" xfId="0" applyNumberFormat="1" applyFont="1" applyBorder="1" applyAlignment="1">
      <alignment horizontal="center" vertical="center"/>
    </xf>
    <xf numFmtId="0" fontId="57" fillId="0" borderId="104" xfId="0" applyFont="1" applyBorder="1" applyAlignment="1">
      <alignment horizontal="center" vertical="center"/>
    </xf>
    <xf numFmtId="0" fontId="33" fillId="0" borderId="0" xfId="0" applyFont="1" applyBorder="1" applyAlignment="1">
      <alignment horizontal="left" vertical="center" wrapText="1" shrinkToFit="1"/>
    </xf>
    <xf numFmtId="0" fontId="33" fillId="0" borderId="95" xfId="0" applyFont="1" applyBorder="1" applyAlignment="1">
      <alignment horizontal="left" vertical="center" wrapText="1" shrinkToFit="1"/>
    </xf>
    <xf numFmtId="38" fontId="32" fillId="0" borderId="0" xfId="1" applyFont="1" applyBorder="1" applyAlignment="1">
      <alignment horizontal="right" vertical="center"/>
    </xf>
    <xf numFmtId="0" fontId="32" fillId="0" borderId="95" xfId="0" applyFont="1" applyBorder="1" applyAlignment="1">
      <alignment horizontal="right" vertical="center"/>
    </xf>
    <xf numFmtId="0" fontId="32" fillId="0" borderId="95" xfId="0" applyFont="1" applyBorder="1" applyAlignment="1">
      <alignment horizontal="center" vertical="center"/>
    </xf>
    <xf numFmtId="38" fontId="33" fillId="0" borderId="0" xfId="1" applyFont="1" applyBorder="1" applyAlignment="1">
      <alignment horizontal="right" vertical="center"/>
    </xf>
    <xf numFmtId="0" fontId="33" fillId="0" borderId="0" xfId="0" applyFont="1" applyBorder="1" applyAlignment="1">
      <alignment horizontal="center" vertical="center"/>
    </xf>
    <xf numFmtId="0" fontId="5" fillId="0" borderId="0" xfId="0" applyFont="1" applyBorder="1" applyAlignment="1">
      <alignment horizontal="center" vertical="center"/>
    </xf>
    <xf numFmtId="0" fontId="33" fillId="0" borderId="0" xfId="0" applyFont="1" applyBorder="1" applyAlignment="1">
      <alignment horizontal="right" vertical="center"/>
    </xf>
    <xf numFmtId="0" fontId="49" fillId="0" borderId="269" xfId="13" applyFont="1" applyFill="1" applyBorder="1" applyAlignment="1">
      <alignment vertical="center" shrinkToFit="1"/>
    </xf>
    <xf numFmtId="57" fontId="49" fillId="0" borderId="270" xfId="13" applyNumberFormat="1" applyFont="1" applyFill="1" applyBorder="1" applyAlignment="1">
      <alignment horizontal="right" vertical="center" shrinkToFit="1"/>
    </xf>
    <xf numFmtId="0" fontId="49" fillId="0" borderId="270" xfId="13" applyFont="1" applyFill="1" applyBorder="1" applyAlignment="1">
      <alignment vertical="center" wrapText="1" shrinkToFit="1"/>
    </xf>
    <xf numFmtId="0" fontId="49" fillId="0" borderId="270" xfId="13" applyFont="1" applyFill="1" applyBorder="1" applyAlignment="1">
      <alignment vertical="center" shrinkToFit="1"/>
    </xf>
    <xf numFmtId="0" fontId="49" fillId="0" borderId="271" xfId="13" applyFont="1" applyFill="1" applyBorder="1" applyAlignment="1">
      <alignment vertical="center" shrinkToFit="1"/>
    </xf>
    <xf numFmtId="57" fontId="49" fillId="0" borderId="272" xfId="13" applyNumberFormat="1" applyFont="1" applyFill="1" applyBorder="1" applyAlignment="1">
      <alignment horizontal="right" vertical="center" shrinkToFit="1"/>
    </xf>
    <xf numFmtId="0" fontId="49" fillId="0" borderId="272" xfId="13" applyFont="1" applyFill="1" applyBorder="1" applyAlignment="1">
      <alignment vertical="center" wrapText="1" shrinkToFit="1"/>
    </xf>
    <xf numFmtId="0" fontId="49" fillId="0" borderId="272" xfId="13" applyFont="1" applyFill="1" applyBorder="1" applyAlignment="1">
      <alignment vertical="center" shrinkToFit="1"/>
    </xf>
    <xf numFmtId="0" fontId="49" fillId="0" borderId="273" xfId="13" applyFont="1" applyFill="1" applyBorder="1" applyAlignment="1">
      <alignment vertical="center" shrinkToFit="1"/>
    </xf>
    <xf numFmtId="57" fontId="49" fillId="0" borderId="249" xfId="13" applyNumberFormat="1" applyFont="1" applyFill="1" applyBorder="1" applyAlignment="1">
      <alignment horizontal="right" vertical="center" shrinkToFit="1"/>
    </xf>
    <xf numFmtId="0" fontId="49" fillId="0" borderId="249" xfId="13" applyFont="1" applyFill="1" applyBorder="1" applyAlignment="1">
      <alignment vertical="center" wrapText="1" shrinkToFit="1"/>
    </xf>
    <xf numFmtId="0" fontId="49" fillId="0" borderId="249" xfId="13" applyFont="1" applyFill="1" applyBorder="1" applyAlignment="1">
      <alignment vertical="center" shrinkToFit="1"/>
    </xf>
    <xf numFmtId="0" fontId="49" fillId="0" borderId="275" xfId="13" applyFont="1" applyFill="1" applyBorder="1" applyAlignment="1">
      <alignment vertical="center" wrapText="1" shrinkToFit="1"/>
    </xf>
    <xf numFmtId="0" fontId="49" fillId="0" borderId="276" xfId="13" applyFont="1" applyFill="1" applyBorder="1" applyAlignment="1">
      <alignment vertical="center" wrapText="1" shrinkToFit="1"/>
    </xf>
    <xf numFmtId="0" fontId="49" fillId="0" borderId="277" xfId="13" applyFont="1" applyFill="1" applyBorder="1" applyAlignment="1">
      <alignment vertical="center" wrapText="1" shrinkToFit="1"/>
    </xf>
    <xf numFmtId="0" fontId="60" fillId="0" borderId="0" xfId="0" applyFont="1" applyAlignment="1">
      <alignment horizontal="justify" vertical="center"/>
    </xf>
    <xf numFmtId="0" fontId="61" fillId="0" borderId="0" xfId="0" applyFont="1" applyAlignment="1">
      <alignment horizontal="justify" vertical="center"/>
    </xf>
    <xf numFmtId="0" fontId="32" fillId="0" borderId="278" xfId="0" applyNumberFormat="1" applyFont="1" applyFill="1" applyBorder="1" applyAlignment="1" applyProtection="1">
      <alignment horizontal="left" vertical="center" wrapText="1"/>
    </xf>
    <xf numFmtId="179" fontId="51" fillId="0" borderId="13" xfId="0" applyNumberFormat="1" applyFont="1" applyFill="1" applyBorder="1" applyAlignment="1" applyProtection="1">
      <alignment vertical="center"/>
      <protection locked="0"/>
    </xf>
    <xf numFmtId="179" fontId="51" fillId="0" borderId="2" xfId="0" applyNumberFormat="1" applyFont="1" applyFill="1" applyBorder="1" applyAlignment="1" applyProtection="1">
      <alignment vertical="center"/>
      <protection locked="0"/>
    </xf>
    <xf numFmtId="180" fontId="28" fillId="0" borderId="265" xfId="4" applyNumberFormat="1" applyFont="1" applyFill="1" applyBorder="1" applyAlignment="1">
      <alignment horizontal="right" vertical="center"/>
    </xf>
    <xf numFmtId="41" fontId="6" fillId="0" borderId="114" xfId="0" applyNumberFormat="1" applyFont="1" applyFill="1" applyBorder="1" applyAlignment="1">
      <alignment vertical="center"/>
    </xf>
    <xf numFmtId="41" fontId="9" fillId="0" borderId="114" xfId="0" applyNumberFormat="1" applyFont="1" applyFill="1" applyBorder="1" applyAlignment="1">
      <alignment vertical="center"/>
    </xf>
    <xf numFmtId="41" fontId="6" fillId="0" borderId="114" xfId="0" applyNumberFormat="1" applyFont="1" applyFill="1" applyBorder="1" applyAlignment="1">
      <alignment vertical="center" wrapText="1"/>
    </xf>
    <xf numFmtId="0" fontId="50" fillId="0" borderId="0" xfId="0" applyFont="1" applyAlignment="1">
      <alignment horizontal="center" vertical="center" shrinkToFit="1"/>
    </xf>
    <xf numFmtId="0" fontId="49" fillId="0" borderId="0" xfId="0" applyFont="1" applyAlignment="1">
      <alignment horizontal="center" vertical="center"/>
    </xf>
    <xf numFmtId="0" fontId="32" fillId="0" borderId="0" xfId="0" applyFont="1" applyAlignment="1">
      <alignment horizontal="center" vertical="center"/>
    </xf>
    <xf numFmtId="0" fontId="6" fillId="0" borderId="52" xfId="0" applyFont="1" applyFill="1" applyBorder="1" applyAlignment="1">
      <alignment horizontal="left" vertical="center"/>
    </xf>
    <xf numFmtId="0" fontId="5" fillId="0" borderId="53" xfId="0" applyFont="1" applyBorder="1" applyAlignment="1">
      <alignment horizontal="left" vertical="center"/>
    </xf>
    <xf numFmtId="0" fontId="6" fillId="0" borderId="19" xfId="0" applyFont="1" applyFill="1" applyBorder="1" applyAlignment="1">
      <alignment horizontal="center" vertical="center"/>
    </xf>
    <xf numFmtId="0" fontId="6" fillId="0" borderId="62" xfId="0" applyFont="1" applyFill="1" applyBorder="1" applyAlignment="1">
      <alignment horizontal="center" vertic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5" fillId="0" borderId="61" xfId="0" applyFont="1" applyBorder="1" applyAlignment="1">
      <alignment horizontal="center" vertical="center"/>
    </xf>
    <xf numFmtId="0" fontId="6" fillId="0" borderId="44" xfId="0" applyFont="1" applyFill="1" applyBorder="1" applyAlignment="1">
      <alignment horizontal="left" vertical="center"/>
    </xf>
    <xf numFmtId="0" fontId="6" fillId="0" borderId="8" xfId="0" applyFont="1" applyFill="1" applyBorder="1" applyAlignment="1">
      <alignment horizontal="left" vertical="center"/>
    </xf>
    <xf numFmtId="0" fontId="6" fillId="0" borderId="38" xfId="0" applyFont="1" applyFill="1" applyBorder="1" applyAlignment="1">
      <alignment horizontal="left" vertical="center"/>
    </xf>
    <xf numFmtId="0" fontId="6" fillId="0" borderId="39" xfId="0" applyFont="1" applyFill="1" applyBorder="1" applyAlignment="1">
      <alignment horizontal="left" vertical="center"/>
    </xf>
    <xf numFmtId="0" fontId="9" fillId="0" borderId="31" xfId="0" applyFont="1" applyFill="1" applyBorder="1" applyAlignment="1" applyProtection="1">
      <alignment horizontal="left" vertical="center"/>
    </xf>
    <xf numFmtId="0" fontId="9" fillId="0" borderId="32" xfId="0" applyFont="1" applyFill="1" applyBorder="1" applyAlignment="1" applyProtection="1">
      <alignment horizontal="left" vertical="center"/>
    </xf>
    <xf numFmtId="0" fontId="6" fillId="0" borderId="9" xfId="0" applyFont="1" applyBorder="1" applyAlignment="1">
      <alignment horizontal="distributed" vertical="center" wrapText="1"/>
    </xf>
    <xf numFmtId="0" fontId="5" fillId="0" borderId="17" xfId="0" applyFont="1" applyBorder="1" applyAlignment="1">
      <alignment horizontal="distributed" vertical="center"/>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6" fillId="0" borderId="16" xfId="0" applyFont="1" applyFill="1" applyBorder="1" applyAlignment="1">
      <alignment horizontal="left" vertical="center"/>
    </xf>
    <xf numFmtId="0" fontId="6" fillId="0" borderId="6" xfId="0" applyFont="1" applyFill="1" applyBorder="1" applyAlignment="1">
      <alignment horizontal="left" vertical="center"/>
    </xf>
    <xf numFmtId="0" fontId="6" fillId="0" borderId="8" xfId="0" applyFont="1" applyBorder="1" applyAlignment="1">
      <alignment horizontal="center" vertical="center"/>
    </xf>
    <xf numFmtId="0" fontId="6" fillId="0" borderId="20" xfId="0" applyFont="1" applyBorder="1" applyAlignment="1">
      <alignment horizontal="center" vertical="center"/>
    </xf>
    <xf numFmtId="0" fontId="6" fillId="0" borderId="10" xfId="0" applyFont="1" applyBorder="1" applyAlignment="1">
      <alignment horizontal="center" vertical="center"/>
    </xf>
    <xf numFmtId="0" fontId="6" fillId="0" borderId="21" xfId="0" applyFont="1" applyBorder="1" applyAlignment="1">
      <alignment horizontal="center" vertical="center"/>
    </xf>
    <xf numFmtId="0" fontId="3" fillId="2" borderId="0" xfId="0" applyFont="1" applyFill="1" applyAlignment="1">
      <alignment horizontal="left" vertical="center"/>
    </xf>
    <xf numFmtId="0" fontId="6" fillId="0" borderId="4" xfId="0" applyFont="1" applyBorder="1" applyAlignment="1">
      <alignment horizontal="center" vertical="center"/>
    </xf>
    <xf numFmtId="0" fontId="6" fillId="0" borderId="15"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2" borderId="13" xfId="0" applyFont="1" applyFill="1" applyBorder="1" applyAlignment="1" applyProtection="1">
      <alignment horizontal="left" vertical="center"/>
    </xf>
    <xf numFmtId="0" fontId="6" fillId="2" borderId="14" xfId="0" applyFont="1" applyFill="1" applyBorder="1" applyAlignment="1" applyProtection="1">
      <alignment horizontal="left" vertical="center"/>
    </xf>
    <xf numFmtId="0" fontId="6" fillId="2" borderId="22" xfId="0" applyFont="1" applyFill="1" applyBorder="1" applyAlignment="1" applyProtection="1">
      <alignment horizontal="left" vertical="center"/>
    </xf>
    <xf numFmtId="0" fontId="6" fillId="2" borderId="23" xfId="0" applyFont="1" applyFill="1" applyBorder="1" applyAlignment="1" applyProtection="1">
      <alignment horizontal="left" vertical="center"/>
    </xf>
    <xf numFmtId="181" fontId="14" fillId="0" borderId="44" xfId="0" applyNumberFormat="1" applyFont="1" applyFill="1" applyBorder="1" applyAlignment="1" applyProtection="1">
      <alignment horizontal="left" vertical="center"/>
    </xf>
    <xf numFmtId="181" fontId="14" fillId="0" borderId="16" xfId="0" applyNumberFormat="1" applyFont="1" applyFill="1" applyBorder="1" applyAlignment="1" applyProtection="1">
      <alignment horizontal="left" vertical="center"/>
    </xf>
    <xf numFmtId="181" fontId="14" fillId="0" borderId="12" xfId="0" applyNumberFormat="1" applyFont="1" applyFill="1" applyBorder="1" applyAlignment="1" applyProtection="1">
      <alignment horizontal="left" vertical="center"/>
    </xf>
    <xf numFmtId="181" fontId="14" fillId="0" borderId="2" xfId="0" applyNumberFormat="1" applyFont="1" applyFill="1" applyBorder="1" applyAlignment="1" applyProtection="1">
      <alignment horizontal="left" vertical="center"/>
    </xf>
    <xf numFmtId="181" fontId="14" fillId="0" borderId="8" xfId="0" applyNumberFormat="1" applyFont="1" applyFill="1" applyBorder="1" applyAlignment="1" applyProtection="1">
      <alignment horizontal="left" vertical="center"/>
    </xf>
    <xf numFmtId="181" fontId="6" fillId="0" borderId="9" xfId="0" applyNumberFormat="1" applyFont="1" applyFill="1" applyBorder="1" applyAlignment="1">
      <alignment horizontal="center" vertical="center"/>
    </xf>
    <xf numFmtId="181" fontId="6" fillId="0" borderId="26" xfId="0" applyNumberFormat="1" applyFont="1" applyFill="1" applyBorder="1" applyAlignment="1">
      <alignment horizontal="center" vertical="center"/>
    </xf>
    <xf numFmtId="181" fontId="6" fillId="0" borderId="12" xfId="0" applyNumberFormat="1" applyFont="1" applyFill="1" applyBorder="1" applyAlignment="1">
      <alignment horizontal="center" vertical="center"/>
    </xf>
    <xf numFmtId="181" fontId="6" fillId="0" borderId="30" xfId="0" applyNumberFormat="1" applyFont="1" applyFill="1" applyBorder="1" applyAlignment="1">
      <alignment horizontal="center" vertical="center"/>
    </xf>
    <xf numFmtId="181" fontId="6" fillId="0" borderId="12" xfId="0" applyNumberFormat="1" applyFont="1" applyFill="1" applyBorder="1" applyAlignment="1" applyProtection="1">
      <alignment horizontal="center" vertical="center"/>
    </xf>
    <xf numFmtId="181" fontId="6" fillId="0" borderId="30" xfId="0" applyNumberFormat="1" applyFont="1" applyFill="1" applyBorder="1" applyAlignment="1" applyProtection="1">
      <alignment horizontal="center" vertical="center"/>
    </xf>
    <xf numFmtId="181" fontId="14" fillId="0" borderId="38" xfId="0" applyNumberFormat="1" applyFont="1" applyFill="1" applyBorder="1" applyAlignment="1" applyProtection="1">
      <alignment horizontal="left" vertical="center"/>
    </xf>
    <xf numFmtId="181" fontId="14" fillId="0" borderId="50" xfId="0" applyNumberFormat="1" applyFont="1" applyFill="1" applyBorder="1" applyAlignment="1" applyProtection="1">
      <alignment horizontal="left" vertical="center"/>
    </xf>
    <xf numFmtId="181" fontId="14" fillId="0" borderId="6" xfId="0" applyNumberFormat="1" applyFont="1" applyFill="1" applyBorder="1" applyAlignment="1" applyProtection="1">
      <alignment horizontal="left" vertical="center"/>
    </xf>
    <xf numFmtId="181" fontId="6" fillId="0" borderId="20" xfId="0" applyNumberFormat="1" applyFont="1" applyFill="1" applyBorder="1" applyAlignment="1" applyProtection="1">
      <alignment horizontal="center" vertical="center"/>
    </xf>
    <xf numFmtId="181" fontId="6" fillId="0" borderId="27" xfId="0" applyNumberFormat="1" applyFont="1" applyFill="1" applyBorder="1" applyAlignment="1" applyProtection="1">
      <alignment horizontal="center" vertical="center"/>
    </xf>
    <xf numFmtId="181" fontId="6" fillId="0" borderId="21" xfId="0" applyNumberFormat="1" applyFont="1" applyFill="1" applyBorder="1" applyAlignment="1" applyProtection="1">
      <alignment horizontal="left" vertical="center"/>
    </xf>
    <xf numFmtId="181" fontId="6" fillId="0" borderId="61" xfId="0" applyNumberFormat="1" applyFont="1" applyFill="1" applyBorder="1" applyAlignment="1" applyProtection="1">
      <alignment horizontal="left" vertical="center"/>
    </xf>
    <xf numFmtId="181" fontId="6" fillId="0" borderId="3" xfId="0" applyNumberFormat="1" applyFont="1" applyFill="1" applyBorder="1" applyAlignment="1" applyProtection="1">
      <alignment horizontal="left" vertical="center"/>
    </xf>
    <xf numFmtId="181" fontId="6" fillId="0" borderId="42" xfId="0" applyNumberFormat="1" applyFont="1" applyFill="1" applyBorder="1" applyAlignment="1" applyProtection="1">
      <alignment horizontal="left" vertical="center"/>
    </xf>
    <xf numFmtId="181" fontId="6" fillId="0" borderId="1" xfId="0" applyNumberFormat="1" applyFont="1" applyFill="1" applyBorder="1" applyAlignment="1" applyProtection="1">
      <alignment horizontal="left" vertical="center"/>
    </xf>
    <xf numFmtId="181" fontId="6" fillId="0" borderId="81" xfId="0" applyNumberFormat="1" applyFont="1" applyFill="1" applyBorder="1" applyAlignment="1" applyProtection="1">
      <alignment horizontal="left" vertical="center"/>
    </xf>
    <xf numFmtId="181" fontId="6" fillId="0" borderId="78" xfId="0" applyNumberFormat="1" applyFont="1" applyFill="1" applyBorder="1" applyAlignment="1" applyProtection="1">
      <alignment horizontal="left" vertical="center"/>
    </xf>
    <xf numFmtId="181" fontId="6" fillId="0" borderId="49" xfId="0" applyNumberFormat="1" applyFont="1" applyFill="1" applyBorder="1" applyAlignment="1" applyProtection="1">
      <alignment horizontal="left" vertical="center"/>
    </xf>
    <xf numFmtId="181" fontId="6" fillId="0" borderId="13" xfId="0" applyNumberFormat="1" applyFont="1" applyFill="1" applyBorder="1" applyAlignment="1" applyProtection="1">
      <alignment horizontal="left" vertical="center"/>
    </xf>
    <xf numFmtId="181" fontId="6" fillId="0" borderId="22" xfId="0" applyNumberFormat="1" applyFont="1" applyFill="1" applyBorder="1" applyAlignment="1" applyProtection="1">
      <alignment horizontal="left" vertical="center"/>
    </xf>
    <xf numFmtId="0" fontId="19" fillId="0" borderId="87" xfId="0" applyFont="1" applyFill="1" applyBorder="1" applyAlignment="1" applyProtection="1">
      <alignment horizontal="left" vertical="center"/>
    </xf>
    <xf numFmtId="0" fontId="19" fillId="0" borderId="88" xfId="0" applyFont="1" applyFill="1" applyBorder="1" applyAlignment="1" applyProtection="1">
      <alignment horizontal="left" vertical="center"/>
    </xf>
    <xf numFmtId="0" fontId="5" fillId="0" borderId="2" xfId="0" applyFont="1" applyFill="1" applyBorder="1" applyAlignment="1" applyProtection="1">
      <alignment horizontal="left" vertical="center"/>
    </xf>
    <xf numFmtId="0" fontId="5" fillId="0" borderId="78" xfId="0" applyFont="1" applyFill="1" applyBorder="1" applyAlignment="1" applyProtection="1">
      <alignment horizontal="left" vertical="center"/>
    </xf>
    <xf numFmtId="0" fontId="19" fillId="0" borderId="2" xfId="0" applyFont="1" applyFill="1" applyBorder="1" applyAlignment="1" applyProtection="1">
      <alignment horizontal="left" vertical="center"/>
    </xf>
    <xf numFmtId="0" fontId="19" fillId="0" borderId="78" xfId="0" applyFont="1" applyFill="1" applyBorder="1" applyAlignment="1" applyProtection="1">
      <alignment horizontal="left" vertical="center"/>
    </xf>
    <xf numFmtId="0" fontId="5" fillId="0" borderId="16" xfId="0" applyFont="1" applyFill="1" applyBorder="1" applyAlignment="1" applyProtection="1">
      <alignment horizontal="left" vertical="center"/>
    </xf>
    <xf numFmtId="0" fontId="5" fillId="0" borderId="41" xfId="0" applyFont="1" applyFill="1" applyBorder="1" applyAlignment="1" applyProtection="1">
      <alignment horizontal="left" vertical="center"/>
    </xf>
    <xf numFmtId="0" fontId="5" fillId="0" borderId="16" xfId="0" applyFont="1" applyFill="1" applyBorder="1" applyAlignment="1" applyProtection="1">
      <alignment horizontal="left" vertical="center" shrinkToFit="1"/>
    </xf>
    <xf numFmtId="0" fontId="5" fillId="0" borderId="41" xfId="0" applyFont="1" applyFill="1" applyBorder="1" applyAlignment="1" applyProtection="1">
      <alignment horizontal="left" vertical="center" shrinkToFit="1"/>
    </xf>
    <xf numFmtId="0" fontId="5" fillId="0" borderId="87" xfId="0" applyFont="1" applyFill="1" applyBorder="1" applyAlignment="1" applyProtection="1">
      <alignment horizontal="left" vertical="center"/>
    </xf>
    <xf numFmtId="0" fontId="5" fillId="0" borderId="88" xfId="0" applyFont="1" applyFill="1" applyBorder="1" applyAlignment="1" applyProtection="1">
      <alignment horizontal="left" vertical="center"/>
    </xf>
    <xf numFmtId="0" fontId="5" fillId="0" borderId="91" xfId="0" applyFont="1" applyFill="1" applyBorder="1" applyAlignment="1" applyProtection="1">
      <alignment horizontal="left" vertical="center"/>
    </xf>
    <xf numFmtId="0" fontId="5" fillId="0" borderId="92" xfId="0" applyFont="1" applyFill="1" applyBorder="1" applyAlignment="1" applyProtection="1">
      <alignment horizontal="left" vertical="center"/>
    </xf>
    <xf numFmtId="0" fontId="5" fillId="0" borderId="13" xfId="0" applyFont="1" applyFill="1" applyBorder="1" applyAlignment="1" applyProtection="1">
      <alignment horizontal="left" vertical="center"/>
    </xf>
    <xf numFmtId="0" fontId="5" fillId="0" borderId="63" xfId="0" applyFont="1" applyFill="1" applyBorder="1" applyAlignment="1" applyProtection="1">
      <alignment horizontal="left" vertical="center"/>
    </xf>
    <xf numFmtId="0" fontId="5" fillId="0" borderId="16" xfId="0" applyFont="1" applyFill="1" applyBorder="1" applyAlignment="1">
      <alignment horizontal="left" vertical="center"/>
    </xf>
    <xf numFmtId="0" fontId="5" fillId="0" borderId="41" xfId="0" applyFont="1" applyFill="1" applyBorder="1" applyAlignment="1">
      <alignment horizontal="left" vertical="center"/>
    </xf>
    <xf numFmtId="0" fontId="5" fillId="0" borderId="44" xfId="0" applyFont="1" applyFill="1" applyBorder="1" applyAlignment="1" applyProtection="1">
      <alignment horizontal="left" vertical="center"/>
    </xf>
    <xf numFmtId="0" fontId="5" fillId="0" borderId="2" xfId="0" applyFont="1" applyFill="1" applyBorder="1" applyAlignment="1">
      <alignment horizontal="left" vertical="center"/>
    </xf>
    <xf numFmtId="0" fontId="5" fillId="0" borderId="78" xfId="0" applyFont="1" applyFill="1" applyBorder="1" applyAlignment="1">
      <alignment horizontal="left" vertical="center"/>
    </xf>
    <xf numFmtId="0" fontId="5" fillId="0" borderId="90" xfId="0" applyFont="1" applyFill="1" applyBorder="1" applyAlignment="1" applyProtection="1">
      <alignment horizontal="left" vertical="center"/>
    </xf>
    <xf numFmtId="0" fontId="5" fillId="0" borderId="38" xfId="0" applyFont="1" applyFill="1" applyBorder="1" applyAlignment="1" applyProtection="1">
      <alignment horizontal="left" vertical="center"/>
    </xf>
    <xf numFmtId="0" fontId="5" fillId="0" borderId="89" xfId="0" applyFont="1" applyFill="1" applyBorder="1" applyAlignment="1" applyProtection="1">
      <alignment horizontal="left" vertical="center"/>
    </xf>
    <xf numFmtId="0" fontId="14" fillId="0" borderId="44" xfId="0" applyFont="1" applyFill="1" applyBorder="1" applyAlignment="1" applyProtection="1">
      <alignment horizontal="left" vertical="center"/>
    </xf>
    <xf numFmtId="0" fontId="5" fillId="0" borderId="12" xfId="0" applyFont="1" applyFill="1" applyBorder="1" applyAlignment="1" applyProtection="1">
      <alignment horizontal="left" vertical="center"/>
    </xf>
    <xf numFmtId="0" fontId="5" fillId="0" borderId="1" xfId="0" applyFont="1" applyFill="1" applyBorder="1" applyAlignment="1">
      <alignment horizontal="center" vertical="center"/>
    </xf>
    <xf numFmtId="0" fontId="5" fillId="0" borderId="1" xfId="0" applyFont="1" applyFill="1" applyBorder="1" applyAlignment="1">
      <alignment horizontal="distributed" vertical="center" justifyLastLine="1"/>
    </xf>
    <xf numFmtId="0" fontId="6" fillId="0" borderId="2" xfId="0" applyFont="1" applyFill="1" applyBorder="1" applyAlignment="1" applyProtection="1">
      <alignment horizontal="center" vertical="center"/>
    </xf>
    <xf numFmtId="0" fontId="6" fillId="0" borderId="78" xfId="0" applyFont="1" applyFill="1" applyBorder="1" applyAlignment="1" applyProtection="1">
      <alignment horizontal="center" vertical="center"/>
    </xf>
    <xf numFmtId="0" fontId="5" fillId="0" borderId="85" xfId="0" applyFont="1" applyFill="1" applyBorder="1" applyAlignment="1" applyProtection="1">
      <alignment horizontal="left" vertical="center"/>
    </xf>
    <xf numFmtId="0" fontId="5" fillId="0" borderId="86" xfId="0" applyFont="1" applyFill="1" applyBorder="1" applyAlignment="1" applyProtection="1">
      <alignment horizontal="left" vertical="center"/>
    </xf>
    <xf numFmtId="0" fontId="5" fillId="0" borderId="50" xfId="0" applyFont="1" applyFill="1" applyBorder="1" applyAlignment="1">
      <alignment vertical="center" wrapText="1"/>
    </xf>
    <xf numFmtId="0" fontId="5" fillId="0" borderId="49" xfId="0" applyFont="1" applyFill="1" applyBorder="1" applyAlignment="1">
      <alignment vertical="center" wrapText="1"/>
    </xf>
    <xf numFmtId="0" fontId="24" fillId="0" borderId="96" xfId="0" applyFont="1" applyFill="1" applyBorder="1" applyAlignment="1" applyProtection="1">
      <alignment horizontal="center" vertical="center" wrapText="1"/>
    </xf>
    <xf numFmtId="0" fontId="24" fillId="0" borderId="97" xfId="0" applyFont="1" applyFill="1" applyBorder="1" applyAlignment="1" applyProtection="1">
      <alignment horizontal="center" vertical="center" wrapText="1"/>
    </xf>
    <xf numFmtId="0" fontId="24" fillId="0" borderId="85" xfId="0" applyFont="1" applyFill="1" applyBorder="1" applyAlignment="1" applyProtection="1">
      <alignment horizontal="center" vertical="center" wrapText="1"/>
    </xf>
    <xf numFmtId="0" fontId="24" fillId="0" borderId="86" xfId="0" applyFont="1" applyFill="1" applyBorder="1" applyAlignment="1" applyProtection="1">
      <alignment horizontal="center" vertical="center" wrapText="1"/>
    </xf>
    <xf numFmtId="0" fontId="32" fillId="0" borderId="96" xfId="0" applyFont="1" applyFill="1" applyBorder="1" applyAlignment="1" applyProtection="1">
      <alignment horizontal="center" vertical="center"/>
    </xf>
    <xf numFmtId="0" fontId="32" fillId="0" borderId="98" xfId="0" applyFont="1" applyFill="1" applyBorder="1" applyAlignment="1" applyProtection="1">
      <alignment horizontal="center" vertical="center"/>
    </xf>
    <xf numFmtId="0" fontId="32" fillId="0" borderId="85" xfId="0" applyFont="1" applyFill="1" applyBorder="1" applyAlignment="1" applyProtection="1">
      <alignment horizontal="center" vertical="center"/>
    </xf>
    <xf numFmtId="0" fontId="32" fillId="0" borderId="103" xfId="0" applyFont="1" applyFill="1" applyBorder="1" applyAlignment="1" applyProtection="1">
      <alignment horizontal="center" vertical="center"/>
    </xf>
    <xf numFmtId="0" fontId="32" fillId="0" borderId="99" xfId="0" applyFont="1" applyFill="1" applyBorder="1" applyAlignment="1">
      <alignment horizontal="center" vertical="center"/>
    </xf>
    <xf numFmtId="0" fontId="32" fillId="0" borderId="100" xfId="0" applyFont="1" applyFill="1" applyBorder="1" applyAlignment="1">
      <alignment horizontal="center" vertical="center"/>
    </xf>
    <xf numFmtId="0" fontId="32" fillId="0" borderId="64" xfId="0" applyFont="1" applyFill="1" applyBorder="1" applyAlignment="1">
      <alignment horizontal="center" vertical="center"/>
    </xf>
    <xf numFmtId="0" fontId="32" fillId="0" borderId="104" xfId="0" applyFont="1" applyFill="1" applyBorder="1" applyAlignment="1">
      <alignment horizontal="center" vertical="center"/>
    </xf>
    <xf numFmtId="0" fontId="24" fillId="0" borderId="94" xfId="0" applyNumberFormat="1" applyFont="1" applyFill="1" applyBorder="1" applyAlignment="1">
      <alignment horizontal="left" vertical="center" wrapText="1"/>
    </xf>
    <xf numFmtId="0" fontId="24" fillId="0" borderId="101" xfId="0" applyNumberFormat="1" applyFont="1" applyFill="1" applyBorder="1" applyAlignment="1">
      <alignment horizontal="left" vertical="center" wrapText="1"/>
    </xf>
    <xf numFmtId="0" fontId="32" fillId="0" borderId="95" xfId="0" applyFont="1" applyFill="1" applyBorder="1" applyAlignment="1" applyProtection="1">
      <alignment horizontal="center" vertical="center"/>
    </xf>
    <xf numFmtId="0" fontId="32" fillId="0" borderId="102" xfId="0" applyFont="1" applyFill="1" applyBorder="1" applyAlignment="1" applyProtection="1">
      <alignment horizontal="center" vertical="center"/>
    </xf>
    <xf numFmtId="0" fontId="32" fillId="0" borderId="97" xfId="0" applyFont="1" applyFill="1" applyBorder="1" applyAlignment="1" applyProtection="1">
      <alignment horizontal="center" vertical="center"/>
    </xf>
    <xf numFmtId="0" fontId="32" fillId="0" borderId="86" xfId="0" applyFont="1" applyFill="1" applyBorder="1" applyAlignment="1" applyProtection="1">
      <alignment horizontal="center" vertical="center"/>
    </xf>
    <xf numFmtId="0" fontId="24" fillId="0" borderId="96" xfId="0" applyFont="1" applyFill="1" applyBorder="1" applyAlignment="1" applyProtection="1">
      <alignment horizontal="center" vertical="center" shrinkToFit="1"/>
    </xf>
    <xf numFmtId="0" fontId="24" fillId="0" borderId="97" xfId="0" applyFont="1" applyFill="1" applyBorder="1" applyAlignment="1" applyProtection="1">
      <alignment horizontal="center" vertical="center" shrinkToFit="1"/>
    </xf>
    <xf numFmtId="0" fontId="24" fillId="0" borderId="85" xfId="0" applyFont="1" applyFill="1" applyBorder="1" applyAlignment="1" applyProtection="1">
      <alignment horizontal="center" vertical="center" shrinkToFit="1"/>
    </xf>
    <xf numFmtId="0" fontId="24" fillId="0" borderId="86" xfId="0" applyFont="1" applyFill="1" applyBorder="1" applyAlignment="1" applyProtection="1">
      <alignment horizontal="center" vertical="center" shrinkToFit="1"/>
    </xf>
    <xf numFmtId="38" fontId="10" fillId="0" borderId="16" xfId="1" applyFont="1" applyFill="1" applyBorder="1" applyAlignment="1" applyProtection="1">
      <alignment horizontal="left" vertical="center" shrinkToFit="1"/>
    </xf>
    <xf numFmtId="38" fontId="10" fillId="0" borderId="41" xfId="1" applyFont="1" applyFill="1" applyBorder="1" applyAlignment="1" applyProtection="1">
      <alignment horizontal="left" vertical="center" shrinkToFit="1"/>
    </xf>
    <xf numFmtId="38" fontId="10" fillId="0" borderId="76" xfId="1" applyFont="1" applyFill="1" applyBorder="1" applyAlignment="1" applyProtection="1">
      <alignment horizontal="center" vertical="center" wrapText="1"/>
    </xf>
    <xf numFmtId="38" fontId="10" fillId="0" borderId="75" xfId="1" applyFont="1" applyFill="1" applyBorder="1" applyAlignment="1" applyProtection="1">
      <alignment horizontal="center" vertical="center" wrapText="1"/>
    </xf>
    <xf numFmtId="38" fontId="10" fillId="0" borderId="16" xfId="1" applyFont="1" applyFill="1" applyBorder="1" applyAlignment="1" applyProtection="1">
      <alignment horizontal="center" vertical="center" wrapText="1"/>
    </xf>
    <xf numFmtId="38" fontId="10" fillId="0" borderId="41" xfId="1" applyFont="1" applyFill="1" applyBorder="1" applyAlignment="1" applyProtection="1">
      <alignment horizontal="center" vertical="center" wrapText="1"/>
    </xf>
    <xf numFmtId="38" fontId="10" fillId="0" borderId="16" xfId="1" applyFont="1" applyFill="1" applyBorder="1" applyAlignment="1" applyProtection="1">
      <alignment horizontal="center" vertical="center" shrinkToFit="1"/>
    </xf>
    <xf numFmtId="38" fontId="10" fillId="0" borderId="41" xfId="1" applyFont="1" applyFill="1" applyBorder="1" applyAlignment="1" applyProtection="1">
      <alignment horizontal="center" vertical="center" shrinkToFit="1"/>
    </xf>
    <xf numFmtId="38" fontId="10" fillId="0" borderId="12" xfId="1" applyFont="1" applyFill="1" applyBorder="1" applyAlignment="1" applyProtection="1">
      <alignment horizontal="center" vertical="center" wrapText="1" shrinkToFit="1"/>
    </xf>
    <xf numFmtId="0" fontId="19" fillId="0" borderId="79" xfId="0" applyFont="1" applyFill="1" applyBorder="1" applyAlignment="1">
      <alignment horizontal="center" vertical="center"/>
    </xf>
    <xf numFmtId="49" fontId="10" fillId="0" borderId="58" xfId="1" applyNumberFormat="1" applyFont="1" applyFill="1" applyBorder="1" applyAlignment="1" applyProtection="1">
      <alignment horizontal="center" vertical="center" wrapText="1"/>
    </xf>
    <xf numFmtId="49" fontId="10" fillId="0" borderId="55" xfId="1" applyNumberFormat="1" applyFont="1" applyFill="1" applyBorder="1" applyAlignment="1" applyProtection="1">
      <alignment horizontal="center" vertical="center" wrapText="1"/>
    </xf>
    <xf numFmtId="49" fontId="9" fillId="0" borderId="20" xfId="0" applyNumberFormat="1" applyFont="1" applyFill="1" applyBorder="1" applyAlignment="1">
      <alignment horizontal="center" vertical="center" wrapText="1"/>
    </xf>
    <xf numFmtId="49" fontId="9" fillId="0" borderId="77" xfId="0" applyNumberFormat="1" applyFont="1" applyFill="1" applyBorder="1" applyAlignment="1">
      <alignment horizontal="center" vertical="center" wrapText="1"/>
    </xf>
    <xf numFmtId="38" fontId="10" fillId="0" borderId="74" xfId="1" applyFont="1" applyFill="1" applyBorder="1" applyAlignment="1" applyProtection="1">
      <alignment horizontal="center" vertical="center" wrapText="1"/>
    </xf>
    <xf numFmtId="0" fontId="14" fillId="0" borderId="122" xfId="0" applyFont="1" applyFill="1" applyBorder="1" applyAlignment="1">
      <alignment horizontal="center" vertical="center" textRotation="255" wrapText="1"/>
    </xf>
    <xf numFmtId="0" fontId="14" fillId="0" borderId="18" xfId="0" applyFont="1" applyFill="1" applyBorder="1" applyAlignment="1">
      <alignment horizontal="center" vertical="center" textRotation="255" wrapText="1"/>
    </xf>
    <xf numFmtId="0" fontId="14" fillId="0" borderId="65" xfId="0" applyFont="1" applyFill="1" applyBorder="1" applyAlignment="1">
      <alignment horizontal="center" vertical="center" textRotation="255" wrapText="1"/>
    </xf>
    <xf numFmtId="0" fontId="14" fillId="0" borderId="100" xfId="0" applyFont="1" applyFill="1" applyBorder="1" applyAlignment="1">
      <alignment horizontal="center" vertical="center" textRotation="255" wrapText="1"/>
    </xf>
    <xf numFmtId="0" fontId="14" fillId="0" borderId="123" xfId="0" applyFont="1" applyFill="1" applyBorder="1" applyAlignment="1">
      <alignment horizontal="center" vertical="center" textRotation="255" wrapText="1"/>
    </xf>
    <xf numFmtId="0" fontId="14" fillId="0" borderId="104" xfId="0" applyFont="1" applyFill="1" applyBorder="1" applyAlignment="1">
      <alignment horizontal="center" vertical="center" textRotation="255" wrapText="1"/>
    </xf>
    <xf numFmtId="0" fontId="28" fillId="0" borderId="59" xfId="4" applyFont="1" applyFill="1" applyBorder="1" applyAlignment="1">
      <alignment horizontal="center" vertical="center" wrapText="1"/>
    </xf>
    <xf numFmtId="0" fontId="28" fillId="0" borderId="55" xfId="4" applyFont="1" applyFill="1" applyBorder="1" applyAlignment="1">
      <alignment horizontal="center" vertical="center" wrapText="1"/>
    </xf>
    <xf numFmtId="0" fontId="28" fillId="0" borderId="43" xfId="4" applyFont="1" applyFill="1" applyBorder="1" applyAlignment="1">
      <alignment horizontal="left" vertical="center" wrapText="1"/>
    </xf>
    <xf numFmtId="0" fontId="28" fillId="0" borderId="49" xfId="4" applyFont="1" applyFill="1" applyBorder="1" applyAlignment="1">
      <alignment horizontal="left" vertical="center" wrapText="1"/>
    </xf>
    <xf numFmtId="0" fontId="28" fillId="0" borderId="95" xfId="4" applyFont="1" applyFill="1" applyBorder="1" applyAlignment="1">
      <alignment horizontal="left" vertical="center" wrapText="1"/>
    </xf>
    <xf numFmtId="0" fontId="28" fillId="0" borderId="102" xfId="4" applyFont="1" applyFill="1" applyBorder="1" applyAlignment="1">
      <alignment horizontal="left" wrapText="1"/>
    </xf>
    <xf numFmtId="0" fontId="28" fillId="0" borderId="118" xfId="4" applyFont="1" applyFill="1" applyBorder="1" applyAlignment="1">
      <alignment horizontal="center" vertical="center"/>
    </xf>
    <xf numFmtId="0" fontId="28" fillId="0" borderId="119" xfId="4" applyFont="1" applyFill="1" applyBorder="1" applyAlignment="1">
      <alignment horizontal="center" vertical="center"/>
    </xf>
    <xf numFmtId="0" fontId="28" fillId="0" borderId="138" xfId="4" applyFont="1" applyFill="1" applyBorder="1" applyAlignment="1">
      <alignment horizontal="center" vertical="center" textRotation="255" shrinkToFit="1"/>
    </xf>
    <xf numFmtId="0" fontId="28" fillId="0" borderId="143" xfId="4" applyFont="1" applyFill="1" applyBorder="1" applyAlignment="1">
      <alignment horizontal="center" vertical="center" textRotation="255" shrinkToFit="1"/>
    </xf>
    <xf numFmtId="0" fontId="28" fillId="0" borderId="18" xfId="4" applyFont="1" applyFill="1" applyBorder="1" applyAlignment="1">
      <alignment horizontal="left" vertical="center" wrapText="1"/>
    </xf>
    <xf numFmtId="0" fontId="28" fillId="0" borderId="63" xfId="4" applyFont="1" applyFill="1" applyBorder="1" applyAlignment="1">
      <alignment horizontal="left" vertical="center" wrapText="1"/>
    </xf>
    <xf numFmtId="0" fontId="28" fillId="0" borderId="131" xfId="4" applyFont="1" applyFill="1" applyBorder="1" applyAlignment="1">
      <alignment horizontal="left" vertical="center" wrapText="1"/>
    </xf>
    <xf numFmtId="0" fontId="28" fillId="0" borderId="132" xfId="4" applyFont="1" applyFill="1" applyBorder="1" applyAlignment="1">
      <alignment horizontal="left" vertical="center" wrapText="1"/>
    </xf>
    <xf numFmtId="0" fontId="28" fillId="0" borderId="120" xfId="4" applyFont="1" applyFill="1" applyBorder="1" applyAlignment="1">
      <alignment horizontal="center" vertical="center"/>
    </xf>
    <xf numFmtId="0" fontId="28" fillId="0" borderId="122" xfId="4" applyFont="1" applyFill="1" applyBorder="1" applyAlignment="1">
      <alignment horizontal="center" vertical="center" textRotation="255" wrapText="1"/>
    </xf>
    <xf numFmtId="0" fontId="28" fillId="0" borderId="18" xfId="4" applyFont="1" applyFill="1" applyBorder="1" applyAlignment="1">
      <alignment horizontal="center" vertical="center" textRotation="255" wrapText="1"/>
    </xf>
    <xf numFmtId="0" fontId="28" fillId="0" borderId="65" xfId="4" applyFont="1" applyFill="1" applyBorder="1" applyAlignment="1">
      <alignment horizontal="center" vertical="center" textRotation="255" wrapText="1"/>
    </xf>
    <xf numFmtId="0" fontId="28" fillId="0" borderId="100" xfId="4" applyFont="1" applyFill="1" applyBorder="1" applyAlignment="1">
      <alignment horizontal="center" vertical="center" textRotation="255" wrapText="1"/>
    </xf>
    <xf numFmtId="0" fontId="28" fillId="0" borderId="123" xfId="4" applyFont="1" applyFill="1" applyBorder="1" applyAlignment="1">
      <alignment horizontal="center" vertical="center" textRotation="255" wrapText="1"/>
    </xf>
    <xf numFmtId="0" fontId="28" fillId="0" borderId="117" xfId="4" applyFont="1" applyFill="1" applyBorder="1" applyAlignment="1">
      <alignment horizontal="center" vertical="center" textRotation="255" wrapText="1"/>
    </xf>
    <xf numFmtId="0" fontId="28" fillId="0" borderId="122" xfId="4" applyFont="1" applyFill="1" applyBorder="1" applyAlignment="1">
      <alignment horizontal="left" vertical="center"/>
    </xf>
    <xf numFmtId="0" fontId="28" fillId="0" borderId="97" xfId="4" applyFont="1" applyFill="1" applyBorder="1" applyAlignment="1">
      <alignment horizontal="left" vertical="center"/>
    </xf>
    <xf numFmtId="0" fontId="28" fillId="0" borderId="131" xfId="4" applyFont="1" applyFill="1" applyBorder="1" applyAlignment="1">
      <alignment horizontal="left" vertical="center"/>
    </xf>
    <xf numFmtId="0" fontId="28" fillId="0" borderId="132" xfId="4" applyFont="1" applyFill="1" applyBorder="1" applyAlignment="1">
      <alignment horizontal="left" vertical="center"/>
    </xf>
    <xf numFmtId="0" fontId="14" fillId="0" borderId="131" xfId="4" applyFont="1" applyFill="1" applyBorder="1" applyAlignment="1">
      <alignment horizontal="left" vertical="center" wrapText="1"/>
    </xf>
    <xf numFmtId="0" fontId="14" fillId="0" borderId="132" xfId="4" applyFont="1" applyFill="1" applyBorder="1" applyAlignment="1">
      <alignment horizontal="left" vertical="center" wrapText="1"/>
    </xf>
    <xf numFmtId="49" fontId="40" fillId="0" borderId="11" xfId="5" applyNumberFormat="1" applyFont="1" applyBorder="1" applyAlignment="1">
      <alignment horizontal="left" vertical="center"/>
    </xf>
    <xf numFmtId="49" fontId="40" fillId="0" borderId="5" xfId="5" applyNumberFormat="1" applyFont="1" applyBorder="1" applyAlignment="1">
      <alignment horizontal="left" vertical="center"/>
    </xf>
    <xf numFmtId="49" fontId="40" fillId="0" borderId="161" xfId="5" applyNumberFormat="1" applyFont="1" applyBorder="1" applyAlignment="1">
      <alignment horizontal="left" vertical="center"/>
    </xf>
    <xf numFmtId="49" fontId="40" fillId="0" borderId="44" xfId="5" applyNumberFormat="1" applyFont="1" applyBorder="1" applyAlignment="1">
      <alignment horizontal="left" vertical="center"/>
    </xf>
    <xf numFmtId="49" fontId="40" fillId="0" borderId="16" xfId="5" applyNumberFormat="1" applyFont="1" applyBorder="1" applyAlignment="1">
      <alignment horizontal="left" vertical="center"/>
    </xf>
    <xf numFmtId="0" fontId="5" fillId="0" borderId="65" xfId="5" applyFont="1" applyBorder="1" applyAlignment="1">
      <alignment horizontal="right" vertical="center" wrapText="1"/>
    </xf>
    <xf numFmtId="0" fontId="5" fillId="0" borderId="102" xfId="5" applyFont="1" applyBorder="1" applyAlignment="1">
      <alignment horizontal="right" vertical="center" wrapText="1"/>
    </xf>
    <xf numFmtId="0" fontId="5" fillId="0" borderId="86" xfId="5" applyFont="1" applyBorder="1" applyAlignment="1">
      <alignment horizontal="right" vertical="center" wrapText="1"/>
    </xf>
    <xf numFmtId="49" fontId="5" fillId="0" borderId="0" xfId="5" applyNumberFormat="1" applyFont="1" applyBorder="1" applyAlignment="1">
      <alignment horizontal="left" vertical="center" wrapText="1"/>
    </xf>
    <xf numFmtId="0" fontId="31" fillId="0" borderId="0" xfId="5" applyFont="1" applyAlignment="1">
      <alignment horizontal="left" vertical="center"/>
    </xf>
    <xf numFmtId="0" fontId="5" fillId="0" borderId="0" xfId="5" applyFont="1" applyBorder="1" applyAlignment="1">
      <alignment horizontal="right" vertical="center"/>
    </xf>
    <xf numFmtId="49" fontId="32" fillId="0" borderId="159" xfId="5" applyNumberFormat="1" applyFont="1" applyBorder="1" applyAlignment="1">
      <alignment horizontal="center" vertical="center"/>
    </xf>
    <xf numFmtId="49" fontId="32" fillId="0" borderId="69" xfId="5" applyNumberFormat="1" applyFont="1" applyBorder="1" applyAlignment="1">
      <alignment horizontal="center" vertical="center"/>
    </xf>
    <xf numFmtId="49" fontId="13" fillId="0" borderId="161" xfId="5" applyNumberFormat="1" applyFont="1" applyBorder="1" applyAlignment="1">
      <alignment horizontal="left" vertical="center"/>
    </xf>
    <xf numFmtId="49" fontId="13" fillId="0" borderId="44" xfId="5" applyNumberFormat="1" applyFont="1" applyBorder="1" applyAlignment="1">
      <alignment horizontal="left" vertical="center"/>
    </xf>
    <xf numFmtId="49" fontId="13" fillId="0" borderId="16" xfId="5" applyNumberFormat="1" applyFont="1" applyBorder="1" applyAlignment="1">
      <alignment horizontal="left" vertical="center"/>
    </xf>
    <xf numFmtId="180" fontId="5" fillId="0" borderId="16" xfId="0" applyNumberFormat="1" applyFont="1" applyFill="1" applyBorder="1" applyAlignment="1">
      <alignment vertical="center"/>
    </xf>
    <xf numFmtId="0" fontId="5" fillId="0" borderId="41" xfId="0" applyFont="1" applyFill="1" applyBorder="1" applyAlignment="1">
      <alignment vertical="center"/>
    </xf>
    <xf numFmtId="0" fontId="6" fillId="0" borderId="16" xfId="0" applyFont="1" applyFill="1" applyBorder="1" applyAlignment="1">
      <alignment vertical="center" wrapText="1"/>
    </xf>
    <xf numFmtId="0" fontId="6" fillId="0" borderId="41" xfId="0" applyFont="1" applyFill="1" applyBorder="1" applyAlignment="1">
      <alignment vertical="center" wrapText="1"/>
    </xf>
    <xf numFmtId="0" fontId="5" fillId="0" borderId="171" xfId="0" applyFont="1" applyFill="1" applyBorder="1" applyAlignment="1">
      <alignment vertical="center"/>
    </xf>
    <xf numFmtId="0" fontId="5" fillId="0" borderId="173" xfId="0" applyFont="1" applyFill="1" applyBorder="1" applyAlignment="1">
      <alignment vertical="center"/>
    </xf>
    <xf numFmtId="180" fontId="5" fillId="0" borderId="171" xfId="0" applyNumberFormat="1" applyFont="1" applyFill="1" applyBorder="1" applyAlignment="1">
      <alignment vertical="center"/>
    </xf>
    <xf numFmtId="0" fontId="14" fillId="0" borderId="170" xfId="0" applyFont="1" applyFill="1" applyBorder="1" applyAlignment="1">
      <alignment vertical="center" wrapText="1"/>
    </xf>
    <xf numFmtId="0" fontId="6" fillId="0" borderId="171" xfId="0" applyFont="1" applyFill="1" applyBorder="1" applyAlignment="1">
      <alignment horizontal="left" vertical="center" wrapText="1"/>
    </xf>
    <xf numFmtId="0" fontId="6" fillId="0" borderId="172" xfId="0" applyFont="1" applyFill="1" applyBorder="1" applyAlignment="1">
      <alignment horizontal="left" vertical="center" wrapText="1"/>
    </xf>
    <xf numFmtId="0" fontId="6" fillId="0" borderId="173" xfId="0" applyFont="1" applyFill="1" applyBorder="1" applyAlignment="1">
      <alignment horizontal="left" vertical="center" wrapText="1"/>
    </xf>
    <xf numFmtId="0" fontId="6" fillId="0" borderId="171" xfId="0" applyFont="1" applyFill="1" applyBorder="1" applyAlignment="1">
      <alignment vertical="center" wrapText="1"/>
    </xf>
    <xf numFmtId="0" fontId="6" fillId="0" borderId="172" xfId="0" applyFont="1" applyFill="1" applyBorder="1" applyAlignment="1">
      <alignment vertical="center" wrapText="1"/>
    </xf>
    <xf numFmtId="0" fontId="6" fillId="0" borderId="173" xfId="0" applyFont="1" applyFill="1" applyBorder="1" applyAlignment="1">
      <alignment vertical="center" wrapText="1"/>
    </xf>
    <xf numFmtId="0" fontId="6" fillId="0" borderId="166" xfId="0" applyFont="1" applyFill="1" applyBorder="1" applyAlignment="1">
      <alignment horizontal="center" vertical="center" wrapText="1"/>
    </xf>
    <xf numFmtId="0" fontId="6" fillId="0" borderId="12" xfId="0" applyFont="1" applyFill="1" applyBorder="1" applyAlignment="1">
      <alignment horizontal="center" vertical="center" textRotation="255"/>
    </xf>
    <xf numFmtId="0" fontId="6" fillId="0" borderId="19" xfId="0" applyFont="1" applyFill="1" applyBorder="1" applyAlignment="1">
      <alignment horizontal="center" vertical="center" textRotation="255"/>
    </xf>
    <xf numFmtId="0" fontId="6" fillId="0" borderId="38" xfId="0" applyFont="1" applyFill="1" applyBorder="1" applyAlignment="1">
      <alignment horizontal="center" vertical="center" textRotation="255"/>
    </xf>
    <xf numFmtId="0" fontId="21" fillId="0" borderId="12" xfId="0" applyFont="1" applyFill="1" applyBorder="1" applyAlignment="1">
      <alignment vertical="center" textRotation="255" wrapText="1" shrinkToFit="1"/>
    </xf>
    <xf numFmtId="0" fontId="21" fillId="0" borderId="38" xfId="0" applyFont="1" applyFill="1" applyBorder="1" applyAlignment="1">
      <alignment vertical="center" textRotation="255" wrapText="1" shrinkToFit="1"/>
    </xf>
    <xf numFmtId="0" fontId="6" fillId="0" borderId="167" xfId="0" applyFont="1" applyFill="1" applyBorder="1" applyAlignment="1">
      <alignment vertical="center" wrapText="1"/>
    </xf>
    <xf numFmtId="0" fontId="6" fillId="0" borderId="168" xfId="0" applyFont="1" applyFill="1" applyBorder="1" applyAlignment="1">
      <alignment vertical="center" wrapText="1"/>
    </xf>
    <xf numFmtId="0" fontId="6" fillId="0" borderId="169" xfId="0" applyFont="1" applyFill="1" applyBorder="1" applyAlignment="1">
      <alignment vertical="center" wrapText="1"/>
    </xf>
    <xf numFmtId="0" fontId="6" fillId="0" borderId="50" xfId="0" applyFont="1" applyFill="1" applyBorder="1" applyAlignment="1">
      <alignment vertical="center" wrapText="1"/>
    </xf>
    <xf numFmtId="0" fontId="6" fillId="0" borderId="1" xfId="0" applyFont="1" applyFill="1" applyBorder="1" applyAlignment="1">
      <alignment vertical="center" wrapText="1"/>
    </xf>
    <xf numFmtId="0" fontId="6" fillId="0" borderId="49" xfId="0" applyFont="1" applyFill="1" applyBorder="1" applyAlignment="1">
      <alignment vertical="center" wrapText="1"/>
    </xf>
    <xf numFmtId="0" fontId="6" fillId="0" borderId="44" xfId="0" applyFont="1" applyFill="1" applyBorder="1" applyAlignment="1">
      <alignment vertical="center" textRotation="255" wrapText="1"/>
    </xf>
    <xf numFmtId="0" fontId="5" fillId="0" borderId="171" xfId="0" applyFont="1" applyFill="1" applyBorder="1" applyAlignment="1">
      <alignment horizontal="right" vertical="center"/>
    </xf>
    <xf numFmtId="0" fontId="5" fillId="0" borderId="173" xfId="0" applyFont="1" applyFill="1" applyBorder="1" applyAlignment="1">
      <alignment horizontal="right" vertical="center"/>
    </xf>
    <xf numFmtId="180" fontId="5" fillId="0" borderId="171" xfId="0" applyNumberFormat="1" applyFont="1" applyFill="1" applyBorder="1" applyAlignment="1">
      <alignment horizontal="right" vertical="center"/>
    </xf>
    <xf numFmtId="180" fontId="5" fillId="0" borderId="173" xfId="0" applyNumberFormat="1" applyFont="1" applyFill="1" applyBorder="1" applyAlignment="1">
      <alignment horizontal="right" vertical="center"/>
    </xf>
    <xf numFmtId="0" fontId="6" fillId="0" borderId="175" xfId="0" applyFont="1" applyFill="1" applyBorder="1" applyAlignment="1">
      <alignment horizontal="left" vertical="center" shrinkToFit="1"/>
    </xf>
    <xf numFmtId="0" fontId="6" fillId="0" borderId="176" xfId="0" applyFont="1" applyFill="1" applyBorder="1" applyAlignment="1">
      <alignment horizontal="left" vertical="center" shrinkToFit="1"/>
    </xf>
    <xf numFmtId="0" fontId="6" fillId="0" borderId="177" xfId="0" applyFont="1" applyFill="1" applyBorder="1" applyAlignment="1">
      <alignment horizontal="left" vertical="center" shrinkToFit="1"/>
    </xf>
    <xf numFmtId="0" fontId="14" fillId="0" borderId="171" xfId="0" applyFont="1" applyFill="1" applyBorder="1" applyAlignment="1">
      <alignment horizontal="left" vertical="center" wrapText="1"/>
    </xf>
    <xf numFmtId="0" fontId="14" fillId="0" borderId="173" xfId="0" applyFont="1" applyFill="1" applyBorder="1" applyAlignment="1">
      <alignment horizontal="left" vertical="center" wrapText="1"/>
    </xf>
    <xf numFmtId="0" fontId="6" fillId="0" borderId="12" xfId="0" applyFont="1" applyFill="1" applyBorder="1" applyAlignment="1">
      <alignment horizontal="center" vertical="center"/>
    </xf>
    <xf numFmtId="0" fontId="6" fillId="0" borderId="38" xfId="0" applyFont="1" applyFill="1" applyBorder="1" applyAlignment="1">
      <alignment horizontal="center" vertical="center"/>
    </xf>
    <xf numFmtId="0" fontId="14" fillId="0" borderId="16" xfId="0" applyFont="1" applyFill="1" applyBorder="1" applyAlignment="1">
      <alignment vertical="center" wrapText="1"/>
    </xf>
    <xf numFmtId="0" fontId="14" fillId="0" borderId="41" xfId="0" applyFont="1" applyFill="1" applyBorder="1" applyAlignment="1">
      <alignment vertical="center" wrapText="1"/>
    </xf>
    <xf numFmtId="0" fontId="6" fillId="0" borderId="16" xfId="0" applyFont="1" applyFill="1" applyBorder="1" applyAlignment="1">
      <alignment vertical="center" wrapText="1" shrinkToFit="1"/>
    </xf>
    <xf numFmtId="0" fontId="6" fillId="0" borderId="5" xfId="0" applyFont="1" applyFill="1" applyBorder="1" applyAlignment="1">
      <alignment vertical="center" shrinkToFit="1"/>
    </xf>
    <xf numFmtId="0" fontId="6" fillId="0" borderId="41" xfId="0" applyFont="1" applyFill="1" applyBorder="1" applyAlignment="1">
      <alignment vertical="center" shrinkToFit="1"/>
    </xf>
    <xf numFmtId="0" fontId="6" fillId="0" borderId="175" xfId="0" applyFont="1" applyFill="1" applyBorder="1" applyAlignment="1">
      <alignment vertical="center" wrapText="1"/>
    </xf>
    <xf numFmtId="0" fontId="6" fillId="0" borderId="176" xfId="0" applyFont="1" applyFill="1" applyBorder="1" applyAlignment="1">
      <alignment vertical="center" wrapText="1"/>
    </xf>
    <xf numFmtId="0" fontId="6" fillId="0" borderId="177" xfId="0" applyFont="1" applyFill="1" applyBorder="1" applyAlignment="1">
      <alignment vertical="center" wrapText="1"/>
    </xf>
    <xf numFmtId="0" fontId="6" fillId="0" borderId="44" xfId="0" applyFont="1" applyFill="1" applyBorder="1" applyAlignment="1">
      <alignment horizontal="center" vertical="center" wrapText="1"/>
    </xf>
    <xf numFmtId="0" fontId="32" fillId="0" borderId="0" xfId="0" applyFont="1" applyFill="1" applyAlignment="1">
      <alignment horizontal="left" vertical="center"/>
    </xf>
    <xf numFmtId="0" fontId="33" fillId="0" borderId="0" xfId="0" applyFont="1" applyFill="1" applyAlignment="1">
      <alignment vertical="center"/>
    </xf>
    <xf numFmtId="0" fontId="6" fillId="0" borderId="2" xfId="0" applyFont="1" applyFill="1" applyBorder="1" applyAlignment="1">
      <alignment horizontal="center" vertical="center"/>
    </xf>
    <xf numFmtId="0" fontId="6" fillId="0" borderId="78" xfId="0" applyFont="1" applyFill="1" applyBorder="1" applyAlignment="1">
      <alignment horizontal="center" vertical="center"/>
    </xf>
    <xf numFmtId="0" fontId="6" fillId="0" borderId="50" xfId="0" applyFont="1" applyFill="1" applyBorder="1" applyAlignment="1">
      <alignment horizontal="center" vertical="center"/>
    </xf>
    <xf numFmtId="0" fontId="6" fillId="0" borderId="49" xfId="0" applyFont="1" applyFill="1" applyBorder="1" applyAlignment="1">
      <alignment horizontal="center" vertical="center"/>
    </xf>
    <xf numFmtId="0" fontId="6" fillId="0" borderId="6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0" xfId="0" applyFont="1" applyFill="1" applyAlignment="1">
      <alignment vertical="center"/>
    </xf>
    <xf numFmtId="0" fontId="6" fillId="0" borderId="41" xfId="0" applyFont="1" applyFill="1" applyBorder="1" applyAlignment="1">
      <alignment horizontal="left" vertical="center"/>
    </xf>
    <xf numFmtId="0" fontId="6" fillId="0" borderId="170" xfId="0" applyFont="1" applyFill="1" applyBorder="1" applyAlignment="1">
      <alignment vertical="center"/>
    </xf>
    <xf numFmtId="0" fontId="6" fillId="0" borderId="174" xfId="0" applyFont="1" applyFill="1" applyBorder="1" applyAlignment="1">
      <alignment vertical="center"/>
    </xf>
    <xf numFmtId="0" fontId="21" fillId="0" borderId="50" xfId="0" applyFont="1" applyFill="1" applyBorder="1" applyAlignment="1">
      <alignment horizontal="left" vertical="center" wrapText="1"/>
    </xf>
    <xf numFmtId="0" fontId="21" fillId="0" borderId="1" xfId="0" applyFont="1" applyFill="1" applyBorder="1" applyAlignment="1">
      <alignment horizontal="left" vertical="center"/>
    </xf>
    <xf numFmtId="0" fontId="21" fillId="0" borderId="49" xfId="0" applyFont="1" applyFill="1" applyBorder="1" applyAlignment="1">
      <alignment horizontal="left" vertical="center"/>
    </xf>
    <xf numFmtId="0" fontId="6" fillId="0" borderId="44" xfId="0" applyFont="1" applyFill="1" applyBorder="1" applyAlignment="1">
      <alignment horizontal="center" vertical="center"/>
    </xf>
    <xf numFmtId="0" fontId="6" fillId="0" borderId="44" xfId="0" applyFont="1" applyFill="1" applyBorder="1" applyAlignment="1">
      <alignment vertical="center"/>
    </xf>
    <xf numFmtId="0" fontId="6" fillId="0" borderId="180" xfId="0" applyFont="1" applyFill="1" applyBorder="1" applyAlignment="1">
      <alignment vertical="center" wrapText="1"/>
    </xf>
    <xf numFmtId="0" fontId="6" fillId="0" borderId="170" xfId="0" applyFont="1" applyFill="1" applyBorder="1" applyAlignment="1">
      <alignment vertical="center" wrapText="1"/>
    </xf>
    <xf numFmtId="0" fontId="6" fillId="0" borderId="2" xfId="0" applyFont="1" applyFill="1" applyBorder="1" applyAlignment="1">
      <alignment horizontal="center" vertical="center" textRotation="255" wrapText="1"/>
    </xf>
    <xf numFmtId="0" fontId="6" fillId="0" borderId="13" xfId="0" applyFont="1" applyFill="1" applyBorder="1" applyAlignment="1">
      <alignment horizontal="center" vertical="center" textRotation="255" wrapText="1"/>
    </xf>
    <xf numFmtId="0" fontId="21" fillId="0" borderId="78" xfId="0" applyFont="1" applyFill="1" applyBorder="1" applyAlignment="1">
      <alignment horizontal="center" vertical="center" textRotation="255" wrapText="1"/>
    </xf>
    <xf numFmtId="0" fontId="21" fillId="0" borderId="49" xfId="0" applyFont="1" applyFill="1" applyBorder="1" applyAlignment="1">
      <alignment horizontal="center" vertical="center" textRotation="255" wrapText="1"/>
    </xf>
    <xf numFmtId="0" fontId="6" fillId="0" borderId="16" xfId="0" applyFont="1" applyFill="1" applyBorder="1" applyAlignment="1">
      <alignment horizontal="left" vertical="center" wrapText="1"/>
    </xf>
    <xf numFmtId="0" fontId="6" fillId="0" borderId="41" xfId="0" applyFont="1" applyFill="1" applyBorder="1" applyAlignment="1">
      <alignment horizontal="left" vertical="center" wrapText="1"/>
    </xf>
    <xf numFmtId="0" fontId="6" fillId="0" borderId="50" xfId="0" applyFont="1" applyFill="1" applyBorder="1" applyAlignment="1">
      <alignment vertical="center"/>
    </xf>
    <xf numFmtId="0" fontId="6" fillId="0" borderId="1" xfId="0" applyFont="1" applyFill="1" applyBorder="1" applyAlignment="1">
      <alignment vertical="center"/>
    </xf>
    <xf numFmtId="0" fontId="6" fillId="0" borderId="12" xfId="0" applyFont="1" applyFill="1" applyBorder="1" applyAlignment="1">
      <alignment horizontal="center" vertical="center" textRotation="255" wrapText="1"/>
    </xf>
    <xf numFmtId="0" fontId="6" fillId="0" borderId="19" xfId="0" applyFont="1" applyFill="1" applyBorder="1" applyAlignment="1">
      <alignment horizontal="center" vertical="center" textRotation="255" wrapText="1"/>
    </xf>
    <xf numFmtId="0" fontId="14" fillId="0" borderId="16"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78"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6" fillId="0" borderId="16" xfId="0" applyFont="1" applyFill="1" applyBorder="1" applyAlignment="1">
      <alignment vertical="center"/>
    </xf>
    <xf numFmtId="0" fontId="6" fillId="0" borderId="5" xfId="0" applyFont="1" applyFill="1" applyBorder="1" applyAlignment="1">
      <alignment vertical="center"/>
    </xf>
    <xf numFmtId="0" fontId="33" fillId="0" borderId="0" xfId="0" applyFont="1" applyFill="1" applyAlignment="1">
      <alignment horizontal="left" vertical="center"/>
    </xf>
    <xf numFmtId="0" fontId="6" fillId="0" borderId="179" xfId="0" applyFont="1" applyFill="1" applyBorder="1" applyAlignment="1">
      <alignment vertical="center"/>
    </xf>
    <xf numFmtId="0" fontId="6" fillId="0" borderId="2" xfId="0" applyFont="1" applyFill="1" applyBorder="1" applyAlignment="1">
      <alignment horizontal="center" vertical="center" wrapText="1"/>
    </xf>
    <xf numFmtId="0" fontId="6" fillId="0" borderId="61" xfId="0" applyFont="1" applyFill="1" applyBorder="1" applyAlignment="1">
      <alignment horizontal="center" vertical="center" wrapText="1"/>
    </xf>
    <xf numFmtId="0" fontId="6" fillId="0" borderId="5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8" fillId="0" borderId="182" xfId="4" applyFont="1" applyFill="1" applyBorder="1" applyAlignment="1">
      <alignment horizontal="center" vertical="center" textRotation="255" wrapText="1"/>
    </xf>
    <xf numFmtId="0" fontId="28" fillId="0" borderId="144" xfId="4" applyFont="1" applyFill="1" applyBorder="1" applyAlignment="1">
      <alignment horizontal="center" vertical="center" textRotation="255" wrapText="1"/>
    </xf>
    <xf numFmtId="0" fontId="28" fillId="0" borderId="149" xfId="4" applyFont="1" applyFill="1" applyBorder="1" applyAlignment="1">
      <alignment horizontal="center" vertical="center" textRotation="255" wrapText="1"/>
    </xf>
    <xf numFmtId="0" fontId="28" fillId="0" borderId="183" xfId="4" applyFont="1" applyFill="1" applyBorder="1" applyAlignment="1">
      <alignment horizontal="center" vertical="center" textRotation="255" wrapText="1"/>
    </xf>
    <xf numFmtId="0" fontId="28" fillId="0" borderId="138" xfId="4" applyFont="1" applyFill="1" applyBorder="1" applyAlignment="1">
      <alignment horizontal="center" vertical="center" textRotation="255" wrapText="1"/>
    </xf>
    <xf numFmtId="0" fontId="28" fillId="0" borderId="137" xfId="4" applyFont="1" applyFill="1" applyBorder="1" applyAlignment="1">
      <alignment horizontal="center" vertical="center" textRotation="255" wrapText="1"/>
    </xf>
    <xf numFmtId="0" fontId="28" fillId="0" borderId="143" xfId="4" applyFont="1" applyFill="1" applyBorder="1" applyAlignment="1">
      <alignment horizontal="center" vertical="center" textRotation="255" wrapText="1"/>
    </xf>
    <xf numFmtId="0" fontId="28" fillId="0" borderId="192" xfId="4" applyFont="1" applyFill="1" applyBorder="1" applyAlignment="1">
      <alignment horizontal="center" vertical="center"/>
    </xf>
    <xf numFmtId="0" fontId="28" fillId="0" borderId="104" xfId="4" applyFont="1" applyFill="1" applyBorder="1" applyAlignment="1">
      <alignment horizontal="center" vertical="center" textRotation="255" wrapText="1"/>
    </xf>
    <xf numFmtId="0" fontId="28" fillId="0" borderId="187" xfId="4" applyFont="1" applyFill="1" applyBorder="1" applyAlignment="1">
      <alignment horizontal="center" vertical="center" textRotation="255" wrapText="1"/>
    </xf>
    <xf numFmtId="0" fontId="28" fillId="0" borderId="96" xfId="4" applyFont="1" applyFill="1" applyBorder="1" applyAlignment="1">
      <alignment horizontal="center" vertical="center" textRotation="255" wrapText="1"/>
    </xf>
    <xf numFmtId="0" fontId="28" fillId="0" borderId="50" xfId="4" applyFont="1" applyFill="1" applyBorder="1" applyAlignment="1">
      <alignment horizontal="center" vertical="center" textRotation="255" wrapText="1"/>
    </xf>
    <xf numFmtId="0" fontId="27" fillId="0" borderId="65" xfId="7" applyFont="1" applyBorder="1" applyAlignment="1">
      <alignment horizontal="center" vertical="center"/>
    </xf>
    <xf numFmtId="0" fontId="27" fillId="0" borderId="102" xfId="7" applyFont="1" applyBorder="1" applyAlignment="1">
      <alignment horizontal="center" vertical="center"/>
    </xf>
    <xf numFmtId="0" fontId="27" fillId="0" borderId="86" xfId="7" applyFont="1" applyBorder="1" applyAlignment="1">
      <alignment horizontal="center" vertical="center"/>
    </xf>
    <xf numFmtId="0" fontId="27" fillId="0" borderId="118" xfId="7" applyFont="1" applyFill="1" applyBorder="1" applyAlignment="1">
      <alignment horizontal="center" vertical="center"/>
    </xf>
    <xf numFmtId="0" fontId="27" fillId="0" borderId="119" xfId="7" applyFont="1" applyFill="1" applyBorder="1" applyAlignment="1">
      <alignment horizontal="center" vertical="center"/>
    </xf>
    <xf numFmtId="0" fontId="27" fillId="0" borderId="122" xfId="7" applyFont="1" applyBorder="1" applyAlignment="1">
      <alignment horizontal="center" vertical="center" textRotation="255" shrinkToFit="1"/>
    </xf>
    <xf numFmtId="0" fontId="27" fillId="0" borderId="18" xfId="7" applyFont="1" applyBorder="1" applyAlignment="1">
      <alignment horizontal="center" vertical="center" textRotation="255" shrinkToFit="1"/>
    </xf>
    <xf numFmtId="0" fontId="27" fillId="0" borderId="65" xfId="7" applyFont="1" applyBorder="1" applyAlignment="1">
      <alignment horizontal="center" vertical="center" textRotation="255" shrinkToFit="1"/>
    </xf>
    <xf numFmtId="0" fontId="5" fillId="0" borderId="183" xfId="8" applyFont="1" applyBorder="1" applyAlignment="1">
      <alignment horizontal="center" vertical="center" textRotation="255" wrapText="1"/>
    </xf>
    <xf numFmtId="0" fontId="5" fillId="0" borderId="137" xfId="8" applyFont="1" applyBorder="1" applyAlignment="1">
      <alignment horizontal="center" vertical="center" textRotation="255" wrapText="1"/>
    </xf>
    <xf numFmtId="0" fontId="27" fillId="0" borderId="182" xfId="7" applyFont="1" applyFill="1" applyBorder="1" applyAlignment="1">
      <alignment horizontal="center" vertical="center" textRotation="255" shrinkToFit="1"/>
    </xf>
    <xf numFmtId="0" fontId="27" fillId="0" borderId="149" xfId="7" applyFont="1" applyFill="1" applyBorder="1" applyAlignment="1">
      <alignment horizontal="center" vertical="center" textRotation="255" shrinkToFit="1"/>
    </xf>
    <xf numFmtId="0" fontId="27" fillId="0" borderId="183" xfId="7" applyFont="1" applyFill="1" applyBorder="1" applyAlignment="1">
      <alignment horizontal="center" vertical="center" textRotation="255" wrapText="1"/>
    </xf>
    <xf numFmtId="0" fontId="27" fillId="0" borderId="143" xfId="7" applyFont="1" applyFill="1" applyBorder="1" applyAlignment="1">
      <alignment horizontal="center" vertical="center" textRotation="255" wrapText="1"/>
    </xf>
    <xf numFmtId="0" fontId="6" fillId="0" borderId="209" xfId="0" applyFont="1" applyFill="1" applyBorder="1" applyAlignment="1">
      <alignment vertical="center"/>
    </xf>
    <xf numFmtId="0" fontId="6" fillId="0" borderId="210" xfId="0" applyFont="1" applyFill="1" applyBorder="1" applyAlignment="1">
      <alignment vertical="center"/>
    </xf>
    <xf numFmtId="0" fontId="6" fillId="0" borderId="212" xfId="0" applyFont="1" applyFill="1" applyBorder="1" applyAlignment="1">
      <alignment vertical="center"/>
    </xf>
    <xf numFmtId="0" fontId="6" fillId="0" borderId="213" xfId="0" applyFont="1" applyFill="1" applyBorder="1" applyAlignment="1">
      <alignment vertical="center"/>
    </xf>
    <xf numFmtId="0" fontId="6" fillId="0" borderId="60" xfId="0" applyFont="1" applyFill="1" applyBorder="1" applyAlignment="1">
      <alignment horizontal="center" vertical="center"/>
    </xf>
    <xf numFmtId="0" fontId="6" fillId="0" borderId="118" xfId="0" applyFont="1" applyFill="1" applyBorder="1" applyAlignment="1">
      <alignment horizontal="center" vertical="center"/>
    </xf>
    <xf numFmtId="0" fontId="6" fillId="0" borderId="192" xfId="0" applyFont="1" applyFill="1" applyBorder="1" applyAlignment="1">
      <alignment horizontal="center" vertical="center"/>
    </xf>
    <xf numFmtId="0" fontId="6" fillId="0" borderId="119" xfId="0" applyFont="1" applyFill="1" applyBorder="1" applyAlignment="1">
      <alignment horizontal="center" vertical="center"/>
    </xf>
    <xf numFmtId="0" fontId="6" fillId="0" borderId="118" xfId="0" applyFont="1" applyFill="1" applyBorder="1" applyAlignment="1">
      <alignment horizontal="center" vertical="center" wrapText="1"/>
    </xf>
    <xf numFmtId="0" fontId="6" fillId="0" borderId="119"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102" xfId="0" applyFont="1" applyFill="1" applyBorder="1" applyAlignment="1">
      <alignment horizontal="center" vertical="center" wrapText="1"/>
    </xf>
    <xf numFmtId="0" fontId="6" fillId="0" borderId="201" xfId="0" applyFont="1" applyFill="1" applyBorder="1" applyAlignment="1">
      <alignment horizontal="center" vertical="center" textRotation="255"/>
    </xf>
    <xf numFmtId="0" fontId="6" fillId="0" borderId="202" xfId="0" applyFont="1" applyFill="1" applyBorder="1" applyAlignment="1">
      <alignment horizontal="center" vertical="center"/>
    </xf>
    <xf numFmtId="0" fontId="6" fillId="0" borderId="203" xfId="0" applyFont="1" applyFill="1" applyBorder="1" applyAlignment="1">
      <alignment horizontal="center" vertical="center"/>
    </xf>
    <xf numFmtId="0" fontId="6" fillId="0" borderId="96" xfId="0" applyFont="1" applyFill="1" applyBorder="1" applyAlignment="1">
      <alignment horizontal="center" vertical="center" wrapText="1"/>
    </xf>
    <xf numFmtId="0" fontId="6" fillId="0" borderId="100"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23" xfId="0" applyFont="1" applyFill="1" applyBorder="1" applyAlignment="1">
      <alignment horizontal="center" vertical="center" wrapText="1"/>
    </xf>
    <xf numFmtId="0" fontId="6" fillId="0" borderId="85" xfId="0" applyFont="1" applyFill="1" applyBorder="1" applyAlignment="1">
      <alignment horizontal="center" vertical="center" wrapText="1"/>
    </xf>
    <xf numFmtId="0" fontId="6" fillId="0" borderId="104" xfId="0" applyFont="1" applyFill="1" applyBorder="1" applyAlignment="1">
      <alignment horizontal="center" vertical="center" wrapText="1"/>
    </xf>
    <xf numFmtId="0" fontId="6" fillId="0" borderId="208" xfId="0" applyFont="1" applyFill="1" applyBorder="1" applyAlignment="1">
      <alignment vertical="center"/>
    </xf>
    <xf numFmtId="0" fontId="6" fillId="0" borderId="206" xfId="0" applyFont="1" applyFill="1" applyBorder="1" applyAlignment="1">
      <alignment vertical="center"/>
    </xf>
    <xf numFmtId="0" fontId="28" fillId="0" borderId="136" xfId="11" applyFont="1" applyFill="1" applyBorder="1" applyAlignment="1">
      <alignment horizontal="left" vertical="center" wrapText="1"/>
    </xf>
    <xf numFmtId="0" fontId="28" fillId="0" borderId="198" xfId="11" applyFont="1" applyFill="1" applyBorder="1" applyAlignment="1">
      <alignment horizontal="left" vertical="center" wrapText="1"/>
    </xf>
    <xf numFmtId="0" fontId="28" fillId="0" borderId="132" xfId="11" applyFont="1" applyFill="1" applyBorder="1" applyAlignment="1">
      <alignment horizontal="left" vertical="center" wrapText="1"/>
    </xf>
    <xf numFmtId="0" fontId="28" fillId="0" borderId="133" xfId="11" applyFont="1" applyFill="1" applyBorder="1" applyAlignment="1">
      <alignment horizontal="left" vertical="center" wrapText="1"/>
    </xf>
    <xf numFmtId="0" fontId="28" fillId="0" borderId="196" xfId="11" applyFont="1" applyFill="1" applyBorder="1" applyAlignment="1">
      <alignment horizontal="left" vertical="center" wrapText="1"/>
    </xf>
    <xf numFmtId="0" fontId="28" fillId="0" borderId="197" xfId="11" applyFont="1" applyFill="1" applyBorder="1" applyAlignment="1">
      <alignment horizontal="left" vertical="center" wrapText="1"/>
    </xf>
    <xf numFmtId="0" fontId="28" fillId="0" borderId="191" xfId="11" applyFont="1" applyFill="1" applyBorder="1" applyAlignment="1">
      <alignment horizontal="left" vertical="center" wrapText="1"/>
    </xf>
    <xf numFmtId="187" fontId="6" fillId="0" borderId="52" xfId="0" applyNumberFormat="1" applyFont="1" applyFill="1" applyBorder="1" applyAlignment="1">
      <alignment horizontal="center" vertical="center"/>
    </xf>
    <xf numFmtId="0" fontId="5" fillId="0" borderId="112" xfId="0" applyFont="1" applyFill="1" applyBorder="1"/>
    <xf numFmtId="0" fontId="5" fillId="0" borderId="55" xfId="0" applyFont="1" applyFill="1" applyBorder="1"/>
    <xf numFmtId="0" fontId="6" fillId="0" borderId="52" xfId="0" applyFont="1" applyFill="1" applyBorder="1" applyAlignment="1">
      <alignment horizontal="center" vertical="center"/>
    </xf>
    <xf numFmtId="0" fontId="6" fillId="0" borderId="112" xfId="0" applyFont="1" applyFill="1" applyBorder="1" applyAlignment="1">
      <alignment horizontal="center" vertical="center"/>
    </xf>
    <xf numFmtId="0" fontId="6" fillId="0" borderId="55" xfId="0" applyFont="1" applyFill="1" applyBorder="1" applyAlignment="1">
      <alignment horizontal="center" vertical="center"/>
    </xf>
    <xf numFmtId="187" fontId="6" fillId="0" borderId="85" xfId="0" applyNumberFormat="1" applyFont="1" applyFill="1" applyBorder="1" applyAlignment="1">
      <alignment horizontal="center" vertical="center"/>
    </xf>
    <xf numFmtId="187" fontId="6" fillId="0" borderId="112" xfId="0" applyNumberFormat="1" applyFont="1" applyFill="1" applyBorder="1" applyAlignment="1">
      <alignment horizontal="center" vertical="center"/>
    </xf>
    <xf numFmtId="187" fontId="6" fillId="0" borderId="55" xfId="0" applyNumberFormat="1" applyFont="1" applyFill="1" applyBorder="1" applyAlignment="1">
      <alignment horizontal="center" vertical="center"/>
    </xf>
    <xf numFmtId="0" fontId="6" fillId="0" borderId="94" xfId="0" applyFont="1" applyFill="1" applyBorder="1" applyAlignment="1">
      <alignment horizontal="center" vertical="center" textRotation="255"/>
    </xf>
    <xf numFmtId="0" fontId="5" fillId="0" borderId="108" xfId="0" applyFont="1" applyFill="1" applyBorder="1"/>
    <xf numFmtId="0" fontId="5" fillId="0" borderId="101" xfId="0" applyFont="1" applyFill="1" applyBorder="1"/>
    <xf numFmtId="0" fontId="28" fillId="0" borderId="201" xfId="11" applyFont="1" applyFill="1" applyBorder="1" applyAlignment="1">
      <alignment horizontal="center" vertical="center" textRotation="255" wrapText="1"/>
    </xf>
    <xf numFmtId="0" fontId="28" fillId="0" borderId="193" xfId="11" applyFont="1" applyFill="1" applyBorder="1" applyAlignment="1">
      <alignment horizontal="left" vertical="center" wrapText="1"/>
    </xf>
    <xf numFmtId="0" fontId="28" fillId="0" borderId="195" xfId="11" applyFont="1" applyFill="1" applyBorder="1" applyAlignment="1">
      <alignment horizontal="left" vertical="center" wrapText="1"/>
    </xf>
    <xf numFmtId="0" fontId="28" fillId="0" borderId="151" xfId="11" applyFont="1" applyFill="1" applyBorder="1" applyAlignment="1">
      <alignment horizontal="left" vertical="center" wrapText="1"/>
    </xf>
    <xf numFmtId="0" fontId="28" fillId="0" borderId="152" xfId="11" applyFont="1" applyFill="1" applyBorder="1" applyAlignment="1">
      <alignment horizontal="left" vertical="center" wrapText="1"/>
    </xf>
    <xf numFmtId="0" fontId="28" fillId="0" borderId="136" xfId="10" applyFont="1" applyFill="1" applyBorder="1" applyAlignment="1">
      <alignment vertical="center" wrapText="1"/>
    </xf>
    <xf numFmtId="0" fontId="28" fillId="0" borderId="198" xfId="10" applyFont="1" applyFill="1" applyBorder="1" applyAlignment="1">
      <alignment vertical="center" wrapText="1"/>
    </xf>
    <xf numFmtId="0" fontId="28" fillId="0" borderId="132" xfId="10" applyFont="1" applyFill="1" applyBorder="1" applyAlignment="1">
      <alignment vertical="center" wrapText="1"/>
    </xf>
    <xf numFmtId="0" fontId="28" fillId="0" borderId="133" xfId="10" applyFont="1" applyFill="1" applyBorder="1" applyAlignment="1">
      <alignment horizontal="left" vertical="center" wrapText="1"/>
    </xf>
    <xf numFmtId="0" fontId="28" fillId="0" borderId="136" xfId="10" applyFont="1" applyFill="1" applyBorder="1" applyAlignment="1">
      <alignment horizontal="left" vertical="center" wrapText="1"/>
    </xf>
    <xf numFmtId="0" fontId="28" fillId="0" borderId="198" xfId="10" applyFont="1" applyFill="1" applyBorder="1" applyAlignment="1">
      <alignment horizontal="left" vertical="center" wrapText="1"/>
    </xf>
    <xf numFmtId="0" fontId="28" fillId="0" borderId="132" xfId="10" applyFont="1" applyFill="1" applyBorder="1" applyAlignment="1">
      <alignment horizontal="left" vertical="center" wrapText="1"/>
    </xf>
    <xf numFmtId="0" fontId="28" fillId="0" borderId="196" xfId="10" applyFont="1" applyFill="1" applyBorder="1" applyAlignment="1">
      <alignment horizontal="left" vertical="center" wrapText="1"/>
    </xf>
    <xf numFmtId="0" fontId="28" fillId="0" borderId="197" xfId="10" applyFont="1" applyFill="1" applyBorder="1" applyAlignment="1">
      <alignment horizontal="left" vertical="center" wrapText="1"/>
    </xf>
    <xf numFmtId="0" fontId="28" fillId="0" borderId="191" xfId="10" applyFont="1" applyFill="1" applyBorder="1" applyAlignment="1">
      <alignment horizontal="left" vertical="center" wrapText="1"/>
    </xf>
    <xf numFmtId="0" fontId="6" fillId="0" borderId="76" xfId="0" applyFont="1" applyFill="1" applyBorder="1" applyAlignment="1">
      <alignment vertical="center"/>
    </xf>
    <xf numFmtId="0" fontId="6" fillId="0" borderId="74" xfId="0" applyFont="1" applyFill="1" applyBorder="1" applyAlignment="1">
      <alignment vertical="center"/>
    </xf>
    <xf numFmtId="0" fontId="6" fillId="0" borderId="75" xfId="0" applyFont="1" applyFill="1" applyBorder="1" applyAlignment="1">
      <alignment vertical="center"/>
    </xf>
    <xf numFmtId="0" fontId="6" fillId="0" borderId="199" xfId="0" applyFont="1" applyFill="1" applyBorder="1" applyAlignment="1">
      <alignment vertical="center"/>
    </xf>
    <xf numFmtId="0" fontId="28" fillId="0" borderId="185" xfId="10" applyFont="1" applyFill="1" applyBorder="1" applyAlignment="1">
      <alignment horizontal="left" vertical="center" wrapText="1"/>
    </xf>
    <xf numFmtId="0" fontId="6" fillId="0" borderId="108" xfId="0" applyFont="1" applyFill="1" applyBorder="1" applyAlignment="1">
      <alignment horizontal="center" vertical="center" textRotation="255"/>
    </xf>
    <xf numFmtId="0" fontId="6" fillId="0" borderId="101" xfId="0" applyFont="1" applyFill="1" applyBorder="1" applyAlignment="1">
      <alignment horizontal="center" vertical="center" textRotation="255"/>
    </xf>
    <xf numFmtId="0" fontId="28" fillId="0" borderId="182" xfId="10" applyFont="1" applyFill="1" applyBorder="1" applyAlignment="1">
      <alignment horizontal="center" vertical="center" textRotation="255" wrapText="1"/>
    </xf>
    <xf numFmtId="0" fontId="28" fillId="0" borderId="144" xfId="10" applyFont="1" applyFill="1" applyBorder="1" applyAlignment="1">
      <alignment horizontal="center" vertical="center" textRotation="255" wrapText="1"/>
    </xf>
    <xf numFmtId="0" fontId="28" fillId="0" borderId="149" xfId="10" applyFont="1" applyFill="1" applyBorder="1" applyAlignment="1">
      <alignment horizontal="center" vertical="center" textRotation="255" wrapText="1"/>
    </xf>
    <xf numFmtId="0" fontId="6" fillId="0" borderId="193" xfId="0" applyFont="1" applyFill="1" applyBorder="1" applyAlignment="1">
      <alignment vertical="center"/>
    </xf>
    <xf numFmtId="0" fontId="6" fillId="0" borderId="195" xfId="0" applyFont="1" applyFill="1" applyBorder="1" applyAlignment="1">
      <alignment vertical="center"/>
    </xf>
    <xf numFmtId="0" fontId="6" fillId="0" borderId="151" xfId="0" applyFont="1" applyFill="1" applyBorder="1" applyAlignment="1">
      <alignment vertical="center"/>
    </xf>
    <xf numFmtId="0" fontId="6" fillId="0" borderId="152" xfId="0" applyFont="1" applyFill="1" applyBorder="1" applyAlignment="1">
      <alignment vertical="center"/>
    </xf>
    <xf numFmtId="0" fontId="6" fillId="0" borderId="73" xfId="0" applyFont="1" applyFill="1" applyBorder="1" applyAlignment="1">
      <alignment horizontal="center" vertical="center"/>
    </xf>
    <xf numFmtId="0" fontId="6" fillId="0" borderId="194" xfId="0" applyFont="1" applyFill="1" applyBorder="1" applyAlignment="1">
      <alignment horizontal="center" vertical="center"/>
    </xf>
    <xf numFmtId="0" fontId="6" fillId="0" borderId="96" xfId="0" applyFont="1" applyFill="1" applyBorder="1" applyAlignment="1">
      <alignment horizontal="center" vertical="center"/>
    </xf>
    <xf numFmtId="0" fontId="6" fillId="0" borderId="95" xfId="0" applyFont="1" applyFill="1" applyBorder="1" applyAlignment="1">
      <alignment horizontal="center" vertical="center"/>
    </xf>
    <xf numFmtId="0" fontId="6" fillId="0" borderId="97" xfId="0" applyFont="1" applyFill="1" applyBorder="1" applyAlignment="1">
      <alignment horizontal="center" vertical="center"/>
    </xf>
    <xf numFmtId="0" fontId="6" fillId="0" borderId="85" xfId="0" applyFont="1" applyFill="1" applyBorder="1" applyAlignment="1">
      <alignment horizontal="center" vertical="center"/>
    </xf>
    <xf numFmtId="0" fontId="6" fillId="0" borderId="102" xfId="0" applyFont="1" applyFill="1" applyBorder="1" applyAlignment="1">
      <alignment horizontal="center" vertical="center"/>
    </xf>
    <xf numFmtId="0" fontId="6" fillId="0" borderId="86" xfId="0" applyFont="1" applyFill="1" applyBorder="1" applyAlignment="1">
      <alignment horizontal="center" vertical="center"/>
    </xf>
    <xf numFmtId="57" fontId="6" fillId="0" borderId="160" xfId="0" applyNumberFormat="1" applyFont="1" applyFill="1" applyBorder="1" applyAlignment="1">
      <alignment horizontal="distributed" vertical="center"/>
    </xf>
    <xf numFmtId="57" fontId="6" fillId="0" borderId="158" xfId="0" applyNumberFormat="1" applyFont="1" applyFill="1" applyBorder="1" applyAlignment="1">
      <alignment horizontal="distributed" vertical="center"/>
    </xf>
    <xf numFmtId="0" fontId="6" fillId="0" borderId="122" xfId="0" applyFont="1" applyFill="1" applyBorder="1" applyAlignment="1">
      <alignment vertical="center" wrapText="1"/>
    </xf>
    <xf numFmtId="0" fontId="5" fillId="0" borderId="97" xfId="0" applyFont="1" applyFill="1" applyBorder="1"/>
    <xf numFmtId="0" fontId="5" fillId="0" borderId="18" xfId="0" applyFont="1" applyFill="1" applyBorder="1"/>
    <xf numFmtId="0" fontId="5" fillId="0" borderId="63" xfId="0" applyFont="1" applyFill="1" applyBorder="1"/>
    <xf numFmtId="0" fontId="5" fillId="0" borderId="65" xfId="0" applyFont="1" applyFill="1" applyBorder="1"/>
    <xf numFmtId="0" fontId="5" fillId="0" borderId="86" xfId="0" applyFont="1" applyFill="1" applyBorder="1"/>
    <xf numFmtId="0" fontId="28" fillId="0" borderId="193" xfId="9" applyFont="1" applyFill="1" applyBorder="1" applyAlignment="1">
      <alignment horizontal="left" vertical="center" wrapText="1"/>
    </xf>
    <xf numFmtId="0" fontId="28" fillId="0" borderId="195" xfId="9" applyFont="1" applyFill="1" applyBorder="1" applyAlignment="1">
      <alignment horizontal="left" vertical="center" wrapText="1"/>
    </xf>
    <xf numFmtId="0" fontId="28" fillId="0" borderId="151" xfId="9" applyFont="1" applyFill="1" applyBorder="1" applyAlignment="1">
      <alignment horizontal="left" vertical="center" wrapText="1"/>
    </xf>
    <xf numFmtId="0" fontId="14" fillId="0" borderId="152" xfId="0" applyFont="1" applyFill="1" applyBorder="1" applyAlignment="1">
      <alignment vertical="center"/>
    </xf>
    <xf numFmtId="0" fontId="14" fillId="0" borderId="193" xfId="0" applyFont="1" applyFill="1" applyBorder="1" applyAlignment="1">
      <alignment horizontal="left" vertical="center"/>
    </xf>
    <xf numFmtId="0" fontId="14" fillId="0" borderId="195" xfId="0" applyFont="1" applyFill="1" applyBorder="1" applyAlignment="1">
      <alignment horizontal="left" vertical="center"/>
    </xf>
    <xf numFmtId="0" fontId="14" fillId="0" borderId="151" xfId="0" applyFont="1" applyFill="1" applyBorder="1" applyAlignment="1">
      <alignment horizontal="left" vertical="center"/>
    </xf>
    <xf numFmtId="0" fontId="28" fillId="0" borderId="196" xfId="9" applyFont="1" applyFill="1" applyBorder="1" applyAlignment="1">
      <alignment horizontal="left" vertical="center" wrapText="1"/>
    </xf>
    <xf numFmtId="0" fontId="28" fillId="0" borderId="197" xfId="9" applyFont="1" applyFill="1" applyBorder="1" applyAlignment="1">
      <alignment horizontal="left" vertical="center" wrapText="1"/>
    </xf>
    <xf numFmtId="0" fontId="28" fillId="0" borderId="191" xfId="9" applyFont="1" applyFill="1" applyBorder="1" applyAlignment="1">
      <alignment horizontal="left" vertical="center" wrapText="1"/>
    </xf>
    <xf numFmtId="0" fontId="14" fillId="0" borderId="185" xfId="0" applyFont="1" applyFill="1" applyBorder="1" applyAlignment="1">
      <alignment vertical="center"/>
    </xf>
    <xf numFmtId="0" fontId="14" fillId="0" borderId="50" xfId="0" applyFont="1" applyFill="1" applyBorder="1" applyAlignment="1">
      <alignment horizontal="left" vertical="center"/>
    </xf>
    <xf numFmtId="0" fontId="14" fillId="0" borderId="1" xfId="0" applyFont="1" applyFill="1" applyBorder="1" applyAlignment="1">
      <alignment horizontal="left" vertical="center"/>
    </xf>
    <xf numFmtId="0" fontId="14" fillId="0" borderId="49" xfId="0" applyFont="1" applyFill="1" applyBorder="1" applyAlignment="1">
      <alignment horizontal="left" vertical="center"/>
    </xf>
    <xf numFmtId="0" fontId="6" fillId="0" borderId="60" xfId="0" applyFont="1" applyFill="1" applyBorder="1" applyAlignment="1">
      <alignment vertical="center"/>
    </xf>
    <xf numFmtId="49" fontId="6" fillId="0" borderId="196" xfId="1" applyNumberFormat="1" applyFont="1" applyFill="1" applyBorder="1" applyAlignment="1" applyProtection="1">
      <alignment horizontal="center" vertical="center" wrapText="1"/>
    </xf>
    <xf numFmtId="49" fontId="6" fillId="0" borderId="191" xfId="1" applyNumberFormat="1" applyFont="1" applyFill="1" applyBorder="1" applyAlignment="1" applyProtection="1">
      <alignment horizontal="center" vertical="center" wrapText="1"/>
    </xf>
    <xf numFmtId="49" fontId="9" fillId="0" borderId="196" xfId="1" applyNumberFormat="1" applyFont="1" applyFill="1" applyBorder="1" applyAlignment="1" applyProtection="1">
      <alignment horizontal="center" vertical="center" wrapText="1"/>
    </xf>
    <xf numFmtId="49" fontId="9" fillId="0" borderId="191" xfId="1" applyNumberFormat="1" applyFont="1" applyFill="1" applyBorder="1" applyAlignment="1" applyProtection="1">
      <alignment horizontal="center" vertical="center" wrapText="1"/>
    </xf>
    <xf numFmtId="38" fontId="14" fillId="0" borderId="12" xfId="1" applyFont="1" applyFill="1" applyBorder="1" applyAlignment="1" applyProtection="1">
      <alignment horizontal="center" vertical="center"/>
    </xf>
    <xf numFmtId="38" fontId="14" fillId="0" borderId="12" xfId="1" applyFont="1" applyFill="1" applyBorder="1" applyAlignment="1" applyProtection="1">
      <alignment horizontal="center" vertical="center" wrapText="1"/>
    </xf>
    <xf numFmtId="38" fontId="9" fillId="0" borderId="12" xfId="1" applyFont="1" applyFill="1" applyBorder="1" applyAlignment="1" applyProtection="1">
      <alignment horizontal="center" vertical="center" wrapText="1"/>
    </xf>
    <xf numFmtId="38" fontId="9" fillId="0" borderId="12" xfId="1" applyFont="1" applyFill="1" applyBorder="1" applyAlignment="1" applyProtection="1">
      <alignment horizontal="center" vertical="center"/>
    </xf>
    <xf numFmtId="38" fontId="10" fillId="0" borderId="12" xfId="1" applyFont="1" applyFill="1" applyBorder="1" applyAlignment="1" applyProtection="1">
      <alignment horizontal="center" vertical="center" wrapText="1"/>
    </xf>
    <xf numFmtId="38" fontId="10" fillId="0" borderId="12" xfId="1" applyFont="1" applyFill="1" applyBorder="1" applyAlignment="1" applyProtection="1">
      <alignment horizontal="center" vertical="center"/>
    </xf>
    <xf numFmtId="38" fontId="14" fillId="0" borderId="76" xfId="1" applyFont="1" applyFill="1" applyBorder="1" applyAlignment="1" applyProtection="1">
      <alignment horizontal="center" vertical="center"/>
    </xf>
    <xf numFmtId="38" fontId="14" fillId="0" borderId="75" xfId="1" applyFont="1" applyFill="1" applyBorder="1" applyAlignment="1" applyProtection="1">
      <alignment horizontal="center" vertical="center"/>
    </xf>
    <xf numFmtId="38" fontId="21" fillId="0" borderId="76" xfId="1" applyFont="1" applyFill="1" applyBorder="1" applyAlignment="1" applyProtection="1">
      <alignment horizontal="center" vertical="center" wrapText="1" shrinkToFit="1"/>
    </xf>
    <xf numFmtId="38" fontId="21" fillId="0" borderId="75" xfId="1" applyFont="1" applyFill="1" applyBorder="1" applyAlignment="1" applyProtection="1">
      <alignment horizontal="center" vertical="center" wrapText="1" shrinkToFit="1"/>
    </xf>
    <xf numFmtId="38" fontId="14" fillId="0" borderId="76" xfId="1" applyFont="1" applyFill="1" applyBorder="1" applyAlignment="1" applyProtection="1">
      <alignment horizontal="center" vertical="center" wrapText="1"/>
    </xf>
    <xf numFmtId="38" fontId="14" fillId="0" borderId="75" xfId="1" applyFont="1" applyFill="1" applyBorder="1" applyAlignment="1" applyProtection="1">
      <alignment horizontal="center" vertical="center" wrapText="1"/>
    </xf>
    <xf numFmtId="38" fontId="21" fillId="0" borderId="12" xfId="1" applyFont="1" applyFill="1" applyBorder="1" applyAlignment="1" applyProtection="1">
      <alignment horizontal="center" vertical="center" wrapText="1"/>
    </xf>
    <xf numFmtId="38" fontId="20" fillId="0" borderId="76" xfId="1" applyFont="1" applyFill="1" applyBorder="1" applyAlignment="1" applyProtection="1">
      <alignment horizontal="center" vertical="center" wrapText="1"/>
    </xf>
    <xf numFmtId="38" fontId="20" fillId="0" borderId="75" xfId="1" applyFont="1" applyFill="1" applyBorder="1" applyAlignment="1" applyProtection="1">
      <alignment horizontal="center" vertical="center"/>
    </xf>
    <xf numFmtId="38" fontId="21" fillId="0" borderId="76" xfId="1" applyFont="1" applyFill="1" applyBorder="1" applyAlignment="1" applyProtection="1">
      <alignment horizontal="center" vertical="center" wrapText="1"/>
    </xf>
    <xf numFmtId="38" fontId="21" fillId="0" borderId="75" xfId="1" applyFont="1" applyFill="1" applyBorder="1" applyAlignment="1" applyProtection="1">
      <alignment horizontal="center" vertical="center" wrapText="1"/>
    </xf>
    <xf numFmtId="38" fontId="6" fillId="0" borderId="16" xfId="1" applyFont="1" applyFill="1" applyBorder="1" applyAlignment="1" applyProtection="1">
      <alignment horizontal="center" vertical="center"/>
    </xf>
    <xf numFmtId="0" fontId="5" fillId="0" borderId="5" xfId="0" applyFont="1" applyFill="1" applyBorder="1" applyAlignment="1">
      <alignment horizontal="center" vertical="center"/>
    </xf>
    <xf numFmtId="0" fontId="5" fillId="0" borderId="41" xfId="0" applyFont="1" applyFill="1" applyBorder="1" applyAlignment="1">
      <alignment horizontal="center" vertical="center"/>
    </xf>
    <xf numFmtId="38" fontId="6" fillId="0" borderId="5" xfId="1" applyFont="1" applyFill="1" applyBorder="1" applyAlignment="1" applyProtection="1">
      <alignment horizontal="center" vertical="center"/>
    </xf>
    <xf numFmtId="38" fontId="6" fillId="0" borderId="41" xfId="1" applyFont="1" applyFill="1" applyBorder="1" applyAlignment="1" applyProtection="1">
      <alignment horizontal="center" vertical="center"/>
    </xf>
    <xf numFmtId="38" fontId="6" fillId="0" borderId="44" xfId="1" applyFont="1" applyFill="1" applyBorder="1" applyAlignment="1" applyProtection="1">
      <alignment horizontal="center" vertical="center"/>
    </xf>
    <xf numFmtId="38" fontId="14" fillId="0" borderId="76" xfId="1" applyFont="1" applyFill="1" applyBorder="1" applyAlignment="1" applyProtection="1">
      <alignment horizontal="center" vertical="center" wrapText="1" shrinkToFit="1"/>
    </xf>
    <xf numFmtId="38" fontId="14" fillId="0" borderId="75" xfId="1" applyFont="1" applyFill="1" applyBorder="1" applyAlignment="1" applyProtection="1">
      <alignment horizontal="center" vertical="center" shrinkToFit="1"/>
    </xf>
    <xf numFmtId="49" fontId="14" fillId="0" borderId="12" xfId="0" applyNumberFormat="1" applyFont="1" applyFill="1" applyBorder="1" applyAlignment="1">
      <alignment horizontal="center" vertical="center" shrinkToFit="1"/>
    </xf>
    <xf numFmtId="49" fontId="14" fillId="0" borderId="19" xfId="0" applyNumberFormat="1" applyFont="1" applyFill="1" applyBorder="1" applyAlignment="1">
      <alignment horizontal="center" vertical="center" shrinkToFit="1"/>
    </xf>
    <xf numFmtId="49" fontId="14" fillId="0" borderId="38" xfId="0" applyNumberFormat="1" applyFont="1" applyFill="1" applyBorder="1" applyAlignment="1">
      <alignment horizontal="center" vertical="center" shrinkToFit="1"/>
    </xf>
    <xf numFmtId="38" fontId="6" fillId="0" borderId="16" xfId="1" applyFont="1" applyFill="1" applyBorder="1" applyAlignment="1" applyProtection="1">
      <alignment horizontal="center" vertical="center" wrapText="1"/>
    </xf>
    <xf numFmtId="38" fontId="6" fillId="0" borderId="5" xfId="1" applyFont="1" applyFill="1" applyBorder="1" applyAlignment="1" applyProtection="1">
      <alignment horizontal="center" vertical="center" wrapText="1"/>
    </xf>
    <xf numFmtId="38" fontId="6" fillId="0" borderId="41" xfId="1" applyFont="1" applyFill="1" applyBorder="1" applyAlignment="1" applyProtection="1">
      <alignment horizontal="center" vertical="center" wrapText="1"/>
    </xf>
    <xf numFmtId="0" fontId="6" fillId="0" borderId="16"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41" xfId="0" applyFont="1" applyFill="1" applyBorder="1" applyAlignment="1">
      <alignment horizontal="center" vertical="center"/>
    </xf>
    <xf numFmtId="38" fontId="6" fillId="0" borderId="44" xfId="1" applyFont="1" applyFill="1" applyBorder="1" applyAlignment="1" applyProtection="1">
      <alignment horizontal="center" vertical="center" wrapText="1"/>
    </xf>
    <xf numFmtId="49" fontId="44" fillId="0" borderId="0" xfId="15" applyNumberFormat="1" applyFont="1" applyFill="1" applyAlignment="1">
      <alignment vertical="center"/>
    </xf>
    <xf numFmtId="49" fontId="49" fillId="0" borderId="12" xfId="15" applyNumberFormat="1" applyFont="1" applyFill="1" applyBorder="1" applyAlignment="1">
      <alignment horizontal="center" vertical="center" textRotation="255" shrinkToFit="1"/>
    </xf>
    <xf numFmtId="49" fontId="49" fillId="0" borderId="19" xfId="15" applyNumberFormat="1" applyFont="1" applyFill="1" applyBorder="1" applyAlignment="1">
      <alignment horizontal="center" vertical="center" textRotation="255" shrinkToFit="1"/>
    </xf>
    <xf numFmtId="49" fontId="49" fillId="0" borderId="38" xfId="15" applyNumberFormat="1" applyFont="1" applyFill="1" applyBorder="1" applyAlignment="1">
      <alignment horizontal="center" vertical="center" textRotation="255" shrinkToFit="1"/>
    </xf>
    <xf numFmtId="49" fontId="49" fillId="0" borderId="12" xfId="15" applyNumberFormat="1" applyFont="1" applyFill="1" applyBorder="1" applyAlignment="1">
      <alignment horizontal="center" vertical="center" textRotation="255"/>
    </xf>
    <xf numFmtId="49" fontId="49" fillId="0" borderId="19" xfId="15" applyNumberFormat="1" applyFont="1" applyFill="1" applyBorder="1" applyAlignment="1">
      <alignment horizontal="center" vertical="center" textRotation="255"/>
    </xf>
    <xf numFmtId="49" fontId="49" fillId="0" borderId="38" xfId="15" applyNumberFormat="1" applyFont="1" applyFill="1" applyBorder="1" applyAlignment="1">
      <alignment horizontal="center" vertical="center" textRotation="255"/>
    </xf>
    <xf numFmtId="0" fontId="49" fillId="0" borderId="12" xfId="15" applyFont="1" applyFill="1" applyBorder="1" applyAlignment="1">
      <alignment horizontal="center" vertical="center" textRotation="255"/>
    </xf>
    <xf numFmtId="0" fontId="49" fillId="0" borderId="19" xfId="15" applyFont="1" applyFill="1" applyBorder="1" applyAlignment="1">
      <alignment horizontal="center" vertical="center" textRotation="255"/>
    </xf>
    <xf numFmtId="0" fontId="49" fillId="0" borderId="38" xfId="15" applyFont="1" applyFill="1" applyBorder="1" applyAlignment="1">
      <alignment horizontal="center" vertical="center" textRotation="255"/>
    </xf>
    <xf numFmtId="49" fontId="49" fillId="0" borderId="12" xfId="19" applyNumberFormat="1" applyFont="1" applyFill="1" applyBorder="1" applyAlignment="1">
      <alignment horizontal="center" vertical="center" textRotation="255" shrinkToFit="1"/>
    </xf>
    <xf numFmtId="49" fontId="49" fillId="0" borderId="19" xfId="19" applyNumberFormat="1" applyFont="1" applyFill="1" applyBorder="1" applyAlignment="1">
      <alignment horizontal="center" vertical="center" textRotation="255" shrinkToFit="1"/>
    </xf>
    <xf numFmtId="49" fontId="52" fillId="0" borderId="0" xfId="15" applyNumberFormat="1" applyFont="1" applyFill="1" applyAlignment="1">
      <alignment vertical="center"/>
    </xf>
    <xf numFmtId="0" fontId="49" fillId="0" borderId="12" xfId="15" applyFont="1" applyFill="1" applyBorder="1" applyAlignment="1">
      <alignment horizontal="center" vertical="center" textRotation="255" shrinkToFit="1"/>
    </xf>
    <xf numFmtId="0" fontId="49" fillId="0" borderId="19" xfId="15" applyFont="1" applyFill="1" applyBorder="1" applyAlignment="1">
      <alignment horizontal="center" vertical="center" textRotation="255" shrinkToFit="1"/>
    </xf>
    <xf numFmtId="0" fontId="49" fillId="0" borderId="38" xfId="15" applyFont="1" applyFill="1" applyBorder="1" applyAlignment="1">
      <alignment horizontal="center" vertical="center" textRotation="255" shrinkToFit="1"/>
    </xf>
    <xf numFmtId="49" fontId="49" fillId="0" borderId="12" xfId="20" applyNumberFormat="1" applyFont="1" applyFill="1" applyBorder="1" applyAlignment="1">
      <alignment horizontal="center" vertical="center" textRotation="255"/>
    </xf>
    <xf numFmtId="49" fontId="49" fillId="0" borderId="19" xfId="20" applyNumberFormat="1" applyFont="1" applyFill="1" applyBorder="1" applyAlignment="1">
      <alignment horizontal="center" vertical="center" textRotation="255"/>
    </xf>
    <xf numFmtId="49" fontId="49" fillId="0" borderId="38" xfId="20" applyNumberFormat="1" applyFont="1" applyFill="1" applyBorder="1" applyAlignment="1">
      <alignment horizontal="center" vertical="center" textRotation="255"/>
    </xf>
    <xf numFmtId="49" fontId="49" fillId="0" borderId="12" xfId="21" applyNumberFormat="1" applyFont="1" applyFill="1" applyBorder="1" applyAlignment="1">
      <alignment horizontal="center" vertical="center" textRotation="255"/>
    </xf>
    <xf numFmtId="49" fontId="49" fillId="0" borderId="38" xfId="21" applyNumberFormat="1" applyFont="1" applyFill="1" applyBorder="1" applyAlignment="1">
      <alignment horizontal="center" vertical="center" textRotation="255"/>
    </xf>
    <xf numFmtId="49" fontId="49" fillId="0" borderId="12" xfId="17" applyNumberFormat="1" applyFont="1" applyFill="1" applyBorder="1" applyAlignment="1">
      <alignment horizontal="center" vertical="center" textRotation="255"/>
    </xf>
    <xf numFmtId="49" fontId="49" fillId="0" borderId="19" xfId="17" applyNumberFormat="1" applyFont="1" applyFill="1" applyBorder="1" applyAlignment="1">
      <alignment horizontal="center" vertical="center" textRotation="255"/>
    </xf>
    <xf numFmtId="49" fontId="49" fillId="0" borderId="38" xfId="17" applyNumberFormat="1" applyFont="1" applyFill="1" applyBorder="1" applyAlignment="1">
      <alignment horizontal="center" vertical="center" textRotation="255"/>
    </xf>
    <xf numFmtId="49" fontId="49" fillId="0" borderId="12" xfId="18" applyNumberFormat="1" applyFont="1" applyFill="1" applyBorder="1" applyAlignment="1">
      <alignment horizontal="center" vertical="center" textRotation="255"/>
    </xf>
    <xf numFmtId="49" fontId="49" fillId="0" borderId="19" xfId="18" applyNumberFormat="1" applyFont="1" applyFill="1" applyBorder="1" applyAlignment="1">
      <alignment horizontal="center" vertical="center" textRotation="255"/>
    </xf>
    <xf numFmtId="49" fontId="49" fillId="0" borderId="38" xfId="18" applyNumberFormat="1" applyFont="1" applyFill="1" applyBorder="1" applyAlignment="1">
      <alignment horizontal="center" vertical="center" textRotation="255"/>
    </xf>
    <xf numFmtId="0" fontId="49" fillId="0" borderId="12" xfId="19" applyFont="1" applyFill="1" applyBorder="1" applyAlignment="1">
      <alignment horizontal="center" vertical="center" textRotation="255"/>
    </xf>
    <xf numFmtId="0" fontId="49" fillId="0" borderId="19" xfId="19" applyFont="1" applyFill="1" applyBorder="1" applyAlignment="1">
      <alignment horizontal="center" vertical="center" textRotation="255"/>
    </xf>
    <xf numFmtId="0" fontId="49" fillId="0" borderId="38" xfId="19" applyFont="1" applyFill="1" applyBorder="1" applyAlignment="1">
      <alignment horizontal="center" vertical="center" textRotation="255"/>
    </xf>
    <xf numFmtId="49" fontId="49" fillId="0" borderId="19" xfId="13" applyNumberFormat="1" applyFont="1" applyFill="1" applyBorder="1" applyAlignment="1">
      <alignment horizontal="center" vertical="center" textRotation="255"/>
    </xf>
    <xf numFmtId="49" fontId="49" fillId="0" borderId="38" xfId="13" applyNumberFormat="1" applyFont="1" applyFill="1" applyBorder="1" applyAlignment="1">
      <alignment horizontal="center" vertical="center" textRotation="255"/>
    </xf>
    <xf numFmtId="49" fontId="49" fillId="0" borderId="12" xfId="16" applyNumberFormat="1" applyFont="1" applyFill="1" applyBorder="1" applyAlignment="1">
      <alignment horizontal="center" vertical="center" textRotation="255"/>
    </xf>
    <xf numFmtId="49" fontId="49" fillId="0" borderId="19" xfId="16" applyNumberFormat="1" applyFont="1" applyFill="1" applyBorder="1" applyAlignment="1">
      <alignment horizontal="center" vertical="center" textRotation="255"/>
    </xf>
    <xf numFmtId="0" fontId="44" fillId="0" borderId="274" xfId="13" applyFont="1" applyFill="1" applyBorder="1" applyAlignment="1">
      <alignment horizontal="center" vertical="center" wrapText="1"/>
    </xf>
    <xf numFmtId="0" fontId="44" fillId="0" borderId="250" xfId="13" applyFont="1" applyFill="1" applyBorder="1" applyAlignment="1">
      <alignment horizontal="center" vertical="center" wrapText="1"/>
    </xf>
    <xf numFmtId="49" fontId="43" fillId="0" borderId="16" xfId="13" applyNumberFormat="1" applyFont="1" applyFill="1" applyBorder="1" applyAlignment="1">
      <alignment horizontal="left" vertical="center" wrapText="1"/>
    </xf>
    <xf numFmtId="49" fontId="43" fillId="0" borderId="5" xfId="13" applyNumberFormat="1" applyFont="1" applyFill="1" applyBorder="1" applyAlignment="1">
      <alignment horizontal="left" vertical="center" wrapText="1"/>
    </xf>
    <xf numFmtId="49" fontId="44" fillId="0" borderId="19" xfId="13" applyNumberFormat="1" applyFont="1" applyFill="1" applyBorder="1" applyAlignment="1">
      <alignment horizontal="center" vertical="center" wrapText="1"/>
    </xf>
    <xf numFmtId="49" fontId="44" fillId="0" borderId="38" xfId="13" applyNumberFormat="1" applyFont="1" applyFill="1" applyBorder="1" applyAlignment="1">
      <alignment horizontal="center" vertical="center" wrapText="1"/>
    </xf>
    <xf numFmtId="0" fontId="44" fillId="0" borderId="243" xfId="13" applyFont="1" applyFill="1" applyBorder="1" applyAlignment="1">
      <alignment horizontal="center" vertical="center" wrapText="1"/>
    </xf>
    <xf numFmtId="0" fontId="44" fillId="0" borderId="247" xfId="13" applyFont="1" applyFill="1" applyBorder="1" applyAlignment="1">
      <alignment horizontal="center" vertical="center" wrapText="1"/>
    </xf>
    <xf numFmtId="57" fontId="44" fillId="0" borderId="244" xfId="13" applyNumberFormat="1" applyFont="1" applyFill="1" applyBorder="1" applyAlignment="1">
      <alignment horizontal="center" vertical="center" wrapText="1"/>
    </xf>
    <xf numFmtId="57" fontId="44" fillId="0" borderId="248" xfId="13" applyNumberFormat="1" applyFont="1" applyFill="1" applyBorder="1" applyAlignment="1">
      <alignment horizontal="center" vertical="center" wrapText="1"/>
    </xf>
    <xf numFmtId="0" fontId="44" fillId="0" borderId="244" xfId="13" applyFont="1" applyFill="1" applyBorder="1" applyAlignment="1">
      <alignment horizontal="center" vertical="center" wrapText="1"/>
    </xf>
    <xf numFmtId="0" fontId="44" fillId="0" borderId="248" xfId="13" applyFont="1" applyFill="1" applyBorder="1" applyAlignment="1">
      <alignment horizontal="center" vertical="center" wrapText="1"/>
    </xf>
    <xf numFmtId="0" fontId="44" fillId="0" borderId="245" xfId="13" applyFont="1" applyFill="1" applyBorder="1" applyAlignment="1">
      <alignment horizontal="center" vertical="center" wrapText="1"/>
    </xf>
    <xf numFmtId="0" fontId="44" fillId="0" borderId="246" xfId="13" applyFont="1" applyFill="1" applyBorder="1" applyAlignment="1">
      <alignment horizontal="center" vertical="center" wrapText="1"/>
    </xf>
    <xf numFmtId="191" fontId="33" fillId="0" borderId="50" xfId="0" applyNumberFormat="1" applyFont="1" applyFill="1" applyBorder="1" applyAlignment="1">
      <alignment horizontal="center" vertical="center"/>
    </xf>
    <xf numFmtId="191" fontId="33" fillId="0" borderId="49" xfId="0" applyNumberFormat="1" applyFont="1" applyFill="1" applyBorder="1" applyAlignment="1">
      <alignment horizontal="center" vertical="center"/>
    </xf>
    <xf numFmtId="190" fontId="33" fillId="0" borderId="5" xfId="0" applyNumberFormat="1" applyFont="1" applyFill="1" applyBorder="1" applyAlignment="1">
      <alignment horizontal="center" vertical="center"/>
    </xf>
    <xf numFmtId="191" fontId="33" fillId="0" borderId="16" xfId="0" applyNumberFormat="1" applyFont="1" applyFill="1" applyBorder="1" applyAlignment="1">
      <alignment horizontal="center" vertical="center"/>
    </xf>
    <xf numFmtId="191" fontId="33" fillId="0" borderId="41" xfId="0" applyNumberFormat="1" applyFont="1" applyFill="1" applyBorder="1" applyAlignment="1">
      <alignment horizontal="center" vertical="center"/>
    </xf>
    <xf numFmtId="0" fontId="5" fillId="0" borderId="12" xfId="0" applyFont="1" applyFill="1" applyBorder="1" applyAlignment="1">
      <alignment horizontal="center" vertical="center" textRotation="255" shrinkToFit="1"/>
    </xf>
    <xf numFmtId="0" fontId="5" fillId="0" borderId="19" xfId="0" applyFont="1" applyFill="1" applyBorder="1" applyAlignment="1">
      <alignment horizontal="center" vertical="center" textRotation="255" shrinkToFit="1"/>
    </xf>
    <xf numFmtId="0" fontId="5" fillId="0" borderId="38" xfId="0" applyFont="1" applyFill="1" applyBorder="1" applyAlignment="1">
      <alignment horizontal="center" vertical="center" textRotation="255" shrinkToFit="1"/>
    </xf>
    <xf numFmtId="0" fontId="6" fillId="0" borderId="189" xfId="0" applyFont="1" applyFill="1" applyBorder="1" applyAlignment="1">
      <alignment horizontal="center" vertical="center" textRotation="255" shrinkToFit="1"/>
    </xf>
    <xf numFmtId="0" fontId="6" fillId="0" borderId="238" xfId="0" applyFont="1" applyFill="1" applyBorder="1" applyAlignment="1">
      <alignment horizontal="center" vertical="center" textRotation="255" shrinkToFit="1"/>
    </xf>
    <xf numFmtId="0" fontId="6" fillId="0" borderId="239" xfId="0" applyFont="1" applyFill="1" applyBorder="1" applyAlignment="1">
      <alignment horizontal="center" vertical="center" textRotation="255" shrinkToFit="1"/>
    </xf>
    <xf numFmtId="190" fontId="33" fillId="0" borderId="16" xfId="0" applyNumberFormat="1" applyFont="1" applyFill="1" applyBorder="1" applyAlignment="1">
      <alignment horizontal="center" vertical="center"/>
    </xf>
    <xf numFmtId="0" fontId="6" fillId="0" borderId="199" xfId="0" applyFont="1" applyFill="1" applyBorder="1" applyAlignment="1">
      <alignment horizontal="center" vertical="center" textRotation="255" shrinkToFit="1"/>
    </xf>
    <xf numFmtId="0" fontId="6" fillId="0" borderId="185" xfId="0" applyFont="1" applyFill="1" applyBorder="1" applyAlignment="1">
      <alignment horizontal="center" vertical="center" textRotation="255" shrinkToFit="1"/>
    </xf>
    <xf numFmtId="0" fontId="6" fillId="0" borderId="12" xfId="0" applyFont="1" applyFill="1" applyBorder="1" applyAlignment="1">
      <alignment horizontal="center" vertical="center" textRotation="255" shrinkToFit="1"/>
    </xf>
    <xf numFmtId="0" fontId="6" fillId="0" borderId="19" xfId="0" applyFont="1" applyFill="1" applyBorder="1" applyAlignment="1">
      <alignment horizontal="center" vertical="center" textRotation="255" shrinkToFit="1"/>
    </xf>
    <xf numFmtId="0" fontId="6" fillId="0" borderId="38" xfId="0" applyFont="1" applyFill="1" applyBorder="1" applyAlignment="1">
      <alignment horizontal="center" vertical="center" textRotation="255" shrinkToFit="1"/>
    </xf>
    <xf numFmtId="0" fontId="6" fillId="0" borderId="125" xfId="0" applyFont="1" applyFill="1" applyBorder="1" applyAlignment="1">
      <alignment horizontal="center" vertical="center" textRotation="255" shrinkToFit="1"/>
    </xf>
    <xf numFmtId="0" fontId="6" fillId="0" borderId="133" xfId="0" applyFont="1" applyFill="1" applyBorder="1" applyAlignment="1">
      <alignment horizontal="center" vertical="center" textRotation="255" shrinkToFit="1"/>
    </xf>
    <xf numFmtId="0" fontId="6" fillId="0" borderId="142" xfId="0" applyFont="1" applyFill="1" applyBorder="1" applyAlignment="1">
      <alignment horizontal="center" vertical="center" textRotation="255" shrinkToFit="1"/>
    </xf>
    <xf numFmtId="0" fontId="5" fillId="0" borderId="19" xfId="0" applyFont="1" applyFill="1" applyBorder="1" applyAlignment="1">
      <alignment horizontal="center" vertical="center" textRotation="255"/>
    </xf>
    <xf numFmtId="0" fontId="5" fillId="0" borderId="38" xfId="0" applyFont="1" applyFill="1" applyBorder="1" applyAlignment="1">
      <alignment horizontal="center" vertical="center" textRotation="255"/>
    </xf>
    <xf numFmtId="0" fontId="6" fillId="0" borderId="19" xfId="0" applyFont="1" applyFill="1" applyBorder="1" applyAlignment="1">
      <alignment vertical="center" textRotation="255"/>
    </xf>
    <xf numFmtId="0" fontId="6" fillId="0" borderId="38" xfId="0" applyFont="1" applyFill="1" applyBorder="1" applyAlignment="1">
      <alignment vertical="center" textRotation="255"/>
    </xf>
    <xf numFmtId="0" fontId="5" fillId="0" borderId="19" xfId="0" applyFont="1" applyFill="1" applyBorder="1" applyAlignment="1">
      <alignment vertical="center" textRotation="255"/>
    </xf>
    <xf numFmtId="0" fontId="5" fillId="0" borderId="38" xfId="0" applyFont="1" applyFill="1" applyBorder="1" applyAlignment="1">
      <alignment vertical="center" textRotation="255"/>
    </xf>
    <xf numFmtId="0" fontId="14" fillId="0" borderId="44" xfId="0" applyFont="1" applyFill="1" applyBorder="1" applyAlignment="1">
      <alignment horizontal="distributed" vertical="center"/>
    </xf>
    <xf numFmtId="0" fontId="21" fillId="0" borderId="12" xfId="0" applyFont="1" applyFill="1" applyBorder="1" applyAlignment="1">
      <alignment horizontal="center" vertical="center" textRotation="255" wrapText="1"/>
    </xf>
    <xf numFmtId="0" fontId="21" fillId="0" borderId="19" xfId="0" applyFont="1" applyFill="1" applyBorder="1" applyAlignment="1">
      <alignment horizontal="center" vertical="center" textRotation="255" wrapText="1"/>
    </xf>
    <xf numFmtId="0" fontId="5" fillId="0" borderId="16" xfId="0" applyFont="1" applyFill="1" applyBorder="1" applyAlignment="1">
      <alignment vertical="center" wrapText="1"/>
    </xf>
    <xf numFmtId="0" fontId="5" fillId="0" borderId="41" xfId="0" applyFont="1" applyFill="1" applyBorder="1" applyAlignment="1">
      <alignment vertical="center" wrapText="1"/>
    </xf>
    <xf numFmtId="0" fontId="21" fillId="0" borderId="12" xfId="0" applyFont="1" applyFill="1" applyBorder="1" applyAlignment="1">
      <alignment vertical="center" textRotation="255" wrapText="1"/>
    </xf>
    <xf numFmtId="0" fontId="21" fillId="0" borderId="19" xfId="0" applyFont="1" applyFill="1" applyBorder="1" applyAlignment="1">
      <alignment vertical="center" textRotation="255" wrapText="1"/>
    </xf>
    <xf numFmtId="0" fontId="5" fillId="0" borderId="19" xfId="0" applyFont="1" applyFill="1" applyBorder="1" applyAlignment="1">
      <alignment vertical="center" textRotation="255" wrapText="1"/>
    </xf>
    <xf numFmtId="0" fontId="5" fillId="0" borderId="38" xfId="0" applyFont="1" applyFill="1" applyBorder="1" applyAlignment="1">
      <alignment vertical="center" textRotation="255" wrapText="1"/>
    </xf>
    <xf numFmtId="0" fontId="5" fillId="0" borderId="76" xfId="0" applyFont="1" applyFill="1" applyBorder="1" applyAlignment="1">
      <alignment vertical="center" wrapText="1"/>
    </xf>
    <xf numFmtId="0" fontId="5" fillId="0" borderId="75" xfId="0" applyFont="1" applyFill="1" applyBorder="1" applyAlignment="1">
      <alignment vertical="center" wrapText="1"/>
    </xf>
    <xf numFmtId="0" fontId="5" fillId="0" borderId="136" xfId="0" applyFont="1" applyFill="1" applyBorder="1" applyAlignment="1">
      <alignment vertical="center" wrapText="1"/>
    </xf>
    <xf numFmtId="0" fontId="5" fillId="0" borderId="132" xfId="0" applyFont="1" applyFill="1" applyBorder="1" applyAlignment="1">
      <alignment vertical="center" wrapText="1"/>
    </xf>
    <xf numFmtId="190" fontId="33" fillId="0" borderId="41" xfId="0" applyNumberFormat="1" applyFont="1" applyFill="1" applyBorder="1" applyAlignment="1">
      <alignment horizontal="center" vertical="center"/>
    </xf>
    <xf numFmtId="0" fontId="6" fillId="0" borderId="78" xfId="0" applyFont="1" applyFill="1" applyBorder="1" applyAlignment="1">
      <alignment horizontal="center" vertical="center" wrapText="1"/>
    </xf>
    <xf numFmtId="0" fontId="6" fillId="0" borderId="49" xfId="0" applyFont="1" applyFill="1" applyBorder="1" applyAlignment="1">
      <alignment horizontal="center" vertical="center" wrapText="1"/>
    </xf>
    <xf numFmtId="49" fontId="6" fillId="0" borderId="44" xfId="0" applyNumberFormat="1" applyFont="1" applyFill="1" applyBorder="1" applyAlignment="1">
      <alignment horizontal="center" vertical="center" wrapText="1"/>
    </xf>
    <xf numFmtId="0" fontId="5" fillId="0" borderId="136" xfId="0" applyFont="1" applyFill="1" applyBorder="1" applyAlignment="1">
      <alignment horizontal="left" vertical="center" wrapText="1"/>
    </xf>
    <xf numFmtId="0" fontId="5" fillId="0" borderId="132" xfId="0" applyFont="1" applyFill="1" applyBorder="1" applyAlignment="1">
      <alignment horizontal="left" vertical="center" wrapText="1"/>
    </xf>
    <xf numFmtId="0" fontId="5" fillId="0" borderId="196" xfId="0" applyFont="1" applyFill="1" applyBorder="1" applyAlignment="1">
      <alignment vertical="center" wrapText="1"/>
    </xf>
    <xf numFmtId="0" fontId="5" fillId="0" borderId="191" xfId="0" applyFont="1" applyFill="1" applyBorder="1" applyAlignment="1">
      <alignment vertical="center" wrapText="1"/>
    </xf>
    <xf numFmtId="49" fontId="6" fillId="0" borderId="197" xfId="1" applyNumberFormat="1" applyFont="1" applyFill="1" applyBorder="1" applyAlignment="1" applyProtection="1">
      <alignment horizontal="center" vertical="center" wrapText="1"/>
    </xf>
    <xf numFmtId="38" fontId="6" fillId="0" borderId="12" xfId="1" applyFont="1" applyFill="1" applyBorder="1" applyAlignment="1" applyProtection="1">
      <alignment horizontal="center" vertical="center" wrapText="1"/>
    </xf>
    <xf numFmtId="38" fontId="6" fillId="0" borderId="2" xfId="1" applyFont="1" applyFill="1" applyBorder="1" applyAlignment="1" applyProtection="1">
      <alignment horizontal="center" vertical="center"/>
    </xf>
    <xf numFmtId="38" fontId="14" fillId="0" borderId="2" xfId="1" applyFont="1" applyFill="1" applyBorder="1" applyAlignment="1" applyProtection="1">
      <alignment horizontal="center" vertical="center"/>
    </xf>
    <xf numFmtId="38" fontId="20" fillId="0" borderId="75" xfId="1" applyFont="1" applyFill="1" applyBorder="1" applyAlignment="1" applyProtection="1">
      <alignment horizontal="center" vertical="center" wrapText="1"/>
    </xf>
    <xf numFmtId="38" fontId="14" fillId="0" borderId="75" xfId="1" applyFont="1" applyFill="1" applyBorder="1" applyAlignment="1" applyProtection="1">
      <alignment horizontal="center" vertical="center" wrapText="1" shrinkToFit="1"/>
    </xf>
    <xf numFmtId="0" fontId="5" fillId="9" borderId="118" xfId="23" applyFont="1" applyFill="1" applyBorder="1" applyAlignment="1">
      <alignment horizontal="left" vertical="center" wrapText="1"/>
    </xf>
    <xf numFmtId="0" fontId="5" fillId="9" borderId="192" xfId="23" applyFont="1" applyFill="1" applyBorder="1" applyAlignment="1">
      <alignment horizontal="left" vertical="center" wrapText="1"/>
    </xf>
    <xf numFmtId="0" fontId="5" fillId="9" borderId="119" xfId="23" applyFont="1" applyFill="1" applyBorder="1" applyAlignment="1">
      <alignment horizontal="left" vertical="center" wrapText="1"/>
    </xf>
    <xf numFmtId="0" fontId="5" fillId="0" borderId="73" xfId="23" applyFont="1" applyFill="1" applyBorder="1" applyAlignment="1">
      <alignment horizontal="center" vertical="center" wrapText="1"/>
    </xf>
    <xf numFmtId="0" fontId="5" fillId="0" borderId="46" xfId="23" applyFont="1" applyFill="1" applyBorder="1" applyAlignment="1">
      <alignment horizontal="center" vertical="center" wrapText="1"/>
    </xf>
    <xf numFmtId="0" fontId="5" fillId="0" borderId="194" xfId="23" applyFont="1" applyFill="1" applyBorder="1" applyAlignment="1">
      <alignment horizontal="center" vertical="center" wrapText="1"/>
    </xf>
    <xf numFmtId="0" fontId="5" fillId="0" borderId="66" xfId="24" applyFont="1" applyFill="1" applyBorder="1" applyAlignment="1">
      <alignment horizontal="center" vertical="center" wrapText="1"/>
    </xf>
    <xf numFmtId="0" fontId="5" fillId="0" borderId="44" xfId="24" applyFont="1" applyFill="1" applyBorder="1" applyAlignment="1">
      <alignment horizontal="center" vertical="center" wrapText="1"/>
    </xf>
    <xf numFmtId="0" fontId="5" fillId="0" borderId="60" xfId="24" applyFont="1" applyFill="1" applyBorder="1" applyAlignment="1">
      <alignment horizontal="center" vertical="center" wrapText="1"/>
    </xf>
    <xf numFmtId="57" fontId="5" fillId="0" borderId="66" xfId="24" applyNumberFormat="1" applyFont="1" applyFill="1" applyBorder="1" applyAlignment="1">
      <alignment horizontal="center" vertical="center" wrapText="1"/>
    </xf>
    <xf numFmtId="57" fontId="5" fillId="0" borderId="44" xfId="24" applyNumberFormat="1" applyFont="1" applyFill="1" applyBorder="1" applyAlignment="1">
      <alignment horizontal="center" vertical="center" wrapText="1"/>
    </xf>
    <xf numFmtId="57" fontId="5" fillId="0" borderId="60" xfId="24" applyNumberFormat="1" applyFont="1" applyFill="1" applyBorder="1" applyAlignment="1">
      <alignment horizontal="center" vertical="center" wrapText="1"/>
    </xf>
    <xf numFmtId="0" fontId="5" fillId="0" borderId="66" xfId="24" applyFont="1" applyFill="1" applyBorder="1" applyAlignment="1">
      <alignment vertical="center" wrapText="1"/>
    </xf>
    <xf numFmtId="0" fontId="5" fillId="0" borderId="44" xfId="24" applyFont="1" applyFill="1" applyBorder="1" applyAlignment="1">
      <alignment vertical="center" wrapText="1"/>
    </xf>
    <xf numFmtId="0" fontId="5" fillId="0" borderId="60" xfId="24" applyFont="1" applyFill="1" applyBorder="1" applyAlignment="1">
      <alignment vertical="center" wrapText="1"/>
    </xf>
    <xf numFmtId="0" fontId="6" fillId="0" borderId="160" xfId="24" applyFont="1" applyFill="1" applyBorder="1" applyAlignment="1">
      <alignment horizontal="left" vertical="top" wrapText="1"/>
    </xf>
    <xf numFmtId="0" fontId="6" fillId="0" borderId="162" xfId="24" applyFont="1" applyFill="1" applyBorder="1" applyAlignment="1">
      <alignment horizontal="left" vertical="top" wrapText="1"/>
    </xf>
    <xf numFmtId="0" fontId="6" fillId="0" borderId="158" xfId="24" applyFont="1" applyFill="1" applyBorder="1" applyAlignment="1">
      <alignment horizontal="left" vertical="top" wrapText="1"/>
    </xf>
    <xf numFmtId="0" fontId="5" fillId="4" borderId="201" xfId="23" applyFont="1" applyFill="1" applyBorder="1" applyAlignment="1">
      <alignment horizontal="left" vertical="center" wrapText="1"/>
    </xf>
    <xf numFmtId="0" fontId="5" fillId="4" borderId="114" xfId="23" applyFont="1" applyFill="1" applyBorder="1" applyAlignment="1">
      <alignment horizontal="left" vertical="center" wrapText="1"/>
    </xf>
    <xf numFmtId="0" fontId="5" fillId="4" borderId="115" xfId="23" applyFont="1" applyFill="1" applyBorder="1" applyAlignment="1">
      <alignment horizontal="left" vertical="center" wrapText="1"/>
    </xf>
    <xf numFmtId="0" fontId="5" fillId="4" borderId="201" xfId="23" applyFont="1" applyFill="1" applyBorder="1" applyAlignment="1">
      <alignment vertical="center" wrapText="1"/>
    </xf>
    <xf numFmtId="0" fontId="5" fillId="4" borderId="114" xfId="23" applyFont="1" applyFill="1" applyBorder="1" applyAlignment="1">
      <alignment vertical="center" wrapText="1"/>
    </xf>
    <xf numFmtId="0" fontId="5" fillId="4" borderId="115" xfId="23" applyFont="1" applyFill="1" applyBorder="1" applyAlignment="1">
      <alignment vertical="center" wrapText="1"/>
    </xf>
    <xf numFmtId="0" fontId="5" fillId="4" borderId="118" xfId="23" applyFont="1" applyFill="1" applyBorder="1" applyAlignment="1">
      <alignment horizontal="left" vertical="center" wrapText="1"/>
    </xf>
    <xf numFmtId="0" fontId="5" fillId="4" borderId="192" xfId="23" applyFont="1" applyFill="1" applyBorder="1" applyAlignment="1">
      <alignment horizontal="left" vertical="center" wrapText="1"/>
    </xf>
    <xf numFmtId="0" fontId="5" fillId="4" borderId="119" xfId="23" applyFont="1" applyFill="1" applyBorder="1" applyAlignment="1">
      <alignment horizontal="left" vertical="center" wrapText="1"/>
    </xf>
    <xf numFmtId="0" fontId="5" fillId="0" borderId="12" xfId="23" applyFont="1" applyFill="1" applyBorder="1" applyAlignment="1">
      <alignment horizontal="center" vertical="center" wrapText="1"/>
    </xf>
    <xf numFmtId="0" fontId="5" fillId="0" borderId="79" xfId="23" applyFont="1" applyFill="1" applyBorder="1" applyAlignment="1">
      <alignment horizontal="center" vertical="center" wrapText="1"/>
    </xf>
    <xf numFmtId="57" fontId="5" fillId="0" borderId="12" xfId="23" applyNumberFormat="1" applyFont="1" applyFill="1" applyBorder="1" applyAlignment="1">
      <alignment horizontal="center" vertical="center" wrapText="1"/>
    </xf>
    <xf numFmtId="57" fontId="5" fillId="0" borderId="79" xfId="23" applyNumberFormat="1" applyFont="1" applyFill="1" applyBorder="1" applyAlignment="1">
      <alignment horizontal="center" vertical="center" wrapText="1"/>
    </xf>
    <xf numFmtId="0" fontId="5" fillId="0" borderId="12" xfId="23" applyFont="1" applyFill="1" applyBorder="1" applyAlignment="1">
      <alignment horizontal="center" vertical="center" wrapText="1" shrinkToFit="1"/>
    </xf>
    <xf numFmtId="0" fontId="5" fillId="0" borderId="79" xfId="23" applyFont="1" applyFill="1" applyBorder="1" applyAlignment="1">
      <alignment horizontal="center" vertical="center" wrapText="1" shrinkToFit="1"/>
    </xf>
    <xf numFmtId="0" fontId="6" fillId="6" borderId="187" xfId="23" applyFont="1" applyFill="1" applyBorder="1" applyAlignment="1">
      <alignment horizontal="left" vertical="top" wrapText="1"/>
    </xf>
    <xf numFmtId="0" fontId="6" fillId="6" borderId="143" xfId="23" applyFont="1" applyFill="1" applyBorder="1" applyAlignment="1">
      <alignment horizontal="left" vertical="top" wrapText="1"/>
    </xf>
    <xf numFmtId="0" fontId="5" fillId="0" borderId="44" xfId="23" applyFont="1" applyFill="1" applyBorder="1" applyAlignment="1">
      <alignment vertical="center" wrapText="1"/>
    </xf>
    <xf numFmtId="57" fontId="5" fillId="0" borderId="44" xfId="23" applyNumberFormat="1" applyFont="1" applyFill="1" applyBorder="1" applyAlignment="1">
      <alignment vertical="center" wrapText="1"/>
    </xf>
    <xf numFmtId="0" fontId="6" fillId="0" borderId="44" xfId="23" applyNumberFormat="1" applyFont="1" applyFill="1" applyBorder="1" applyAlignment="1">
      <alignment horizontal="left" vertical="top" wrapText="1"/>
    </xf>
    <xf numFmtId="0" fontId="6" fillId="6" borderId="44" xfId="23" applyNumberFormat="1" applyFont="1" applyFill="1" applyBorder="1" applyAlignment="1">
      <alignment horizontal="left" vertical="top" wrapText="1"/>
    </xf>
    <xf numFmtId="0" fontId="6" fillId="6" borderId="12" xfId="23" applyNumberFormat="1" applyFont="1" applyFill="1" applyBorder="1" applyAlignment="1">
      <alignment horizontal="left" vertical="top" wrapText="1"/>
    </xf>
    <xf numFmtId="0" fontId="6" fillId="6" borderId="38" xfId="23" applyNumberFormat="1" applyFont="1" applyFill="1" applyBorder="1" applyAlignment="1">
      <alignment horizontal="left" vertical="top" wrapText="1"/>
    </xf>
    <xf numFmtId="0" fontId="5" fillId="0" borderId="38" xfId="23" applyFont="1" applyFill="1" applyBorder="1" applyAlignment="1">
      <alignment horizontal="center" vertical="center" wrapText="1"/>
    </xf>
    <xf numFmtId="57" fontId="5" fillId="0" borderId="38" xfId="23" applyNumberFormat="1" applyFont="1" applyFill="1" applyBorder="1" applyAlignment="1">
      <alignment horizontal="center" vertical="center" wrapText="1"/>
    </xf>
    <xf numFmtId="0" fontId="5" fillId="4" borderId="182" xfId="23" applyFont="1" applyFill="1" applyBorder="1" applyAlignment="1">
      <alignment vertical="center" wrapText="1"/>
    </xf>
    <xf numFmtId="0" fontId="5" fillId="4" borderId="265" xfId="23" applyFont="1" applyFill="1" applyBorder="1" applyAlignment="1">
      <alignment vertical="center" wrapText="1"/>
    </xf>
    <xf numFmtId="0" fontId="5" fillId="4" borderId="183" xfId="23" applyFont="1" applyFill="1" applyBorder="1" applyAlignment="1">
      <alignment vertical="center" wrapText="1"/>
    </xf>
    <xf numFmtId="0" fontId="40" fillId="0" borderId="0" xfId="22" applyFont="1" applyAlignment="1">
      <alignment horizontal="left" vertical="center"/>
    </xf>
    <xf numFmtId="0" fontId="40" fillId="0" borderId="102" xfId="22" applyFont="1" applyBorder="1" applyAlignment="1">
      <alignment horizontal="left" vertical="center"/>
    </xf>
    <xf numFmtId="0" fontId="5" fillId="4" borderId="201" xfId="23" applyFont="1" applyFill="1" applyBorder="1" applyAlignment="1">
      <alignment horizontal="left" vertical="center"/>
    </xf>
    <xf numFmtId="0" fontId="5" fillId="4" borderId="114" xfId="23" applyFont="1" applyFill="1" applyBorder="1" applyAlignment="1">
      <alignment horizontal="left" vertical="center"/>
    </xf>
    <xf numFmtId="0" fontId="5" fillId="4" borderId="115" xfId="23" applyFont="1" applyFill="1" applyBorder="1" applyAlignment="1">
      <alignment horizontal="left" vertical="center"/>
    </xf>
    <xf numFmtId="0" fontId="5" fillId="0" borderId="223" xfId="0" applyFont="1" applyFill="1" applyBorder="1" applyAlignment="1">
      <alignment vertical="center" wrapText="1"/>
    </xf>
    <xf numFmtId="0" fontId="5" fillId="0" borderId="224" xfId="0" applyFont="1" applyFill="1" applyBorder="1" applyAlignment="1">
      <alignment vertical="center" wrapText="1"/>
    </xf>
    <xf numFmtId="0" fontId="5" fillId="0" borderId="225" xfId="0" applyFont="1" applyFill="1" applyBorder="1" applyAlignment="1">
      <alignment vertical="center" wrapText="1"/>
    </xf>
    <xf numFmtId="0" fontId="5" fillId="0" borderId="2" xfId="0" applyFont="1" applyFill="1" applyBorder="1" applyAlignment="1">
      <alignment horizontal="center" vertical="center"/>
    </xf>
    <xf numFmtId="0" fontId="5" fillId="0" borderId="61" xfId="0" applyFont="1" applyFill="1" applyBorder="1" applyAlignment="1">
      <alignment horizontal="center" vertical="center"/>
    </xf>
    <xf numFmtId="0" fontId="5" fillId="0" borderId="78" xfId="0" applyFont="1" applyFill="1" applyBorder="1" applyAlignment="1">
      <alignment horizontal="center" vertical="center"/>
    </xf>
    <xf numFmtId="0" fontId="5" fillId="0" borderId="50" xfId="0" applyFont="1" applyFill="1" applyBorder="1" applyAlignment="1">
      <alignment horizontal="center" vertical="center"/>
    </xf>
    <xf numFmtId="0" fontId="5" fillId="0" borderId="49" xfId="0" applyFont="1" applyFill="1" applyBorder="1" applyAlignment="1">
      <alignment horizontal="center" vertical="center"/>
    </xf>
    <xf numFmtId="41" fontId="33" fillId="0" borderId="44" xfId="1" applyNumberFormat="1" applyFont="1" applyFill="1" applyBorder="1" applyAlignment="1">
      <alignment horizontal="center" vertical="center"/>
    </xf>
    <xf numFmtId="0" fontId="5" fillId="0" borderId="44" xfId="0" applyFont="1" applyFill="1" applyBorder="1" applyAlignment="1">
      <alignment horizontal="center" vertical="center"/>
    </xf>
    <xf numFmtId="0" fontId="5" fillId="0" borderId="44" xfId="0" applyFont="1" applyFill="1" applyBorder="1" applyAlignment="1">
      <alignment vertical="center"/>
    </xf>
    <xf numFmtId="0" fontId="5" fillId="0" borderId="0" xfId="0" applyFont="1" applyFill="1" applyAlignment="1">
      <alignment vertical="center"/>
    </xf>
    <xf numFmtId="0" fontId="5" fillId="0" borderId="0" xfId="0" applyFont="1" applyAlignment="1">
      <alignment vertical="center"/>
    </xf>
    <xf numFmtId="0" fontId="5" fillId="0" borderId="2" xfId="0" applyFont="1" applyFill="1" applyBorder="1" applyAlignment="1">
      <alignment vertical="center" wrapText="1"/>
    </xf>
    <xf numFmtId="0" fontId="5" fillId="0" borderId="78" xfId="0" applyFont="1" applyFill="1" applyBorder="1" applyAlignment="1">
      <alignment vertical="center" wrapText="1"/>
    </xf>
    <xf numFmtId="41" fontId="33" fillId="0" borderId="44" xfId="0" applyNumberFormat="1" applyFont="1" applyFill="1" applyBorder="1" applyAlignment="1">
      <alignment horizontal="center" vertical="center"/>
    </xf>
    <xf numFmtId="0" fontId="39" fillId="0" borderId="0" xfId="0" applyFont="1" applyFill="1" applyAlignment="1">
      <alignment vertical="center"/>
    </xf>
    <xf numFmtId="0" fontId="5" fillId="0" borderId="16" xfId="0" applyFont="1" applyFill="1" applyBorder="1" applyAlignment="1">
      <alignment horizontal="left" vertical="center" shrinkToFit="1"/>
    </xf>
    <xf numFmtId="0" fontId="5" fillId="0" borderId="41" xfId="0" applyFont="1" applyFill="1" applyBorder="1" applyAlignment="1">
      <alignment horizontal="left" vertical="center" shrinkToFit="1"/>
    </xf>
    <xf numFmtId="0" fontId="5" fillId="0" borderId="16" xfId="0" applyFont="1" applyFill="1" applyBorder="1" applyAlignment="1">
      <alignment horizontal="center" vertical="center"/>
    </xf>
    <xf numFmtId="0" fontId="5" fillId="0" borderId="16" xfId="0" applyFont="1" applyFill="1" applyBorder="1" applyAlignment="1">
      <alignment vertical="center"/>
    </xf>
    <xf numFmtId="41" fontId="5" fillId="0" borderId="16" xfId="0" applyNumberFormat="1" applyFont="1" applyFill="1" applyBorder="1" applyAlignment="1">
      <alignment horizontal="center" vertical="center"/>
    </xf>
    <xf numFmtId="41" fontId="5" fillId="0" borderId="41" xfId="0" applyNumberFormat="1" applyFont="1" applyFill="1" applyBorder="1" applyAlignment="1">
      <alignment horizontal="center" vertical="center"/>
    </xf>
    <xf numFmtId="179" fontId="5" fillId="0" borderId="44" xfId="0" applyNumberFormat="1" applyFont="1" applyFill="1" applyBorder="1" applyAlignment="1">
      <alignment horizontal="center" vertical="center"/>
    </xf>
    <xf numFmtId="179" fontId="5" fillId="0" borderId="16" xfId="0" applyNumberFormat="1" applyFont="1" applyFill="1" applyBorder="1" applyAlignment="1">
      <alignment horizontal="center" vertical="center"/>
    </xf>
    <xf numFmtId="179" fontId="5" fillId="0" borderId="41" xfId="0" applyNumberFormat="1" applyFont="1" applyFill="1" applyBorder="1" applyAlignment="1">
      <alignment horizontal="center" vertical="center"/>
    </xf>
    <xf numFmtId="41" fontId="5" fillId="0" borderId="16" xfId="0" applyNumberFormat="1" applyFont="1" applyFill="1" applyBorder="1" applyAlignment="1">
      <alignment horizontal="right" vertical="center"/>
    </xf>
    <xf numFmtId="41" fontId="5" fillId="0" borderId="41" xfId="0" applyNumberFormat="1" applyFont="1" applyFill="1" applyBorder="1" applyAlignment="1">
      <alignment horizontal="right" vertical="center"/>
    </xf>
    <xf numFmtId="0" fontId="5" fillId="0" borderId="0" xfId="0" applyFont="1" applyFill="1" applyAlignment="1">
      <alignment horizontal="left" vertical="center" wrapText="1"/>
    </xf>
    <xf numFmtId="0" fontId="5" fillId="0" borderId="16" xfId="0" applyFont="1" applyFill="1" applyBorder="1" applyAlignment="1">
      <alignment horizontal="left" vertical="center" wrapText="1"/>
    </xf>
    <xf numFmtId="0" fontId="5" fillId="0" borderId="41" xfId="0" applyFont="1" applyFill="1" applyBorder="1" applyAlignment="1">
      <alignment horizontal="left" vertical="center" wrapText="1"/>
    </xf>
    <xf numFmtId="0" fontId="5" fillId="0" borderId="223" xfId="0" applyFont="1" applyFill="1" applyBorder="1" applyAlignment="1">
      <alignment horizontal="left" vertical="center" wrapText="1"/>
    </xf>
    <xf numFmtId="0" fontId="5" fillId="0" borderId="224" xfId="0" applyFont="1" applyFill="1" applyBorder="1" applyAlignment="1">
      <alignment horizontal="left" vertical="center" wrapText="1"/>
    </xf>
    <xf numFmtId="0" fontId="5" fillId="0" borderId="22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61" xfId="0" applyFont="1" applyFill="1" applyBorder="1" applyAlignment="1">
      <alignment horizontal="left" vertical="center" wrapText="1"/>
    </xf>
    <xf numFmtId="0" fontId="5" fillId="0" borderId="228"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230"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232" xfId="0" applyFont="1" applyFill="1" applyBorder="1" applyAlignment="1">
      <alignment horizontal="left" vertical="center" wrapText="1"/>
    </xf>
    <xf numFmtId="0" fontId="5" fillId="0" borderId="74" xfId="0" applyFont="1" applyFill="1" applyBorder="1" applyAlignment="1">
      <alignment vertical="center" wrapText="1"/>
    </xf>
    <xf numFmtId="0" fontId="5" fillId="0" borderId="198" xfId="0" applyFont="1" applyFill="1" applyBorder="1" applyAlignment="1">
      <alignment vertical="center" wrapText="1"/>
    </xf>
    <xf numFmtId="0" fontId="5" fillId="0" borderId="233" xfId="0" applyFont="1" applyFill="1" applyBorder="1" applyAlignment="1">
      <alignment horizontal="left" vertical="center" wrapText="1"/>
    </xf>
    <xf numFmtId="0" fontId="5" fillId="0" borderId="191" xfId="0" applyFont="1" applyFill="1" applyBorder="1" applyAlignment="1">
      <alignment horizontal="left" vertical="center" wrapText="1"/>
    </xf>
    <xf numFmtId="0" fontId="5" fillId="0" borderId="229" xfId="0" applyFont="1" applyFill="1" applyBorder="1" applyAlignment="1">
      <alignment horizontal="left" vertical="center" wrapText="1"/>
    </xf>
    <xf numFmtId="0" fontId="5" fillId="0" borderId="75" xfId="0" applyFont="1" applyFill="1" applyBorder="1" applyAlignment="1">
      <alignment horizontal="left" vertical="center" wrapText="1"/>
    </xf>
    <xf numFmtId="0" fontId="5" fillId="0" borderId="231" xfId="0" applyFont="1" applyFill="1" applyBorder="1" applyAlignment="1">
      <alignment horizontal="left" vertical="center" wrapText="1"/>
    </xf>
    <xf numFmtId="0" fontId="5" fillId="0" borderId="229" xfId="0" applyFont="1" applyFill="1" applyBorder="1" applyAlignment="1">
      <alignment vertical="center" wrapText="1"/>
    </xf>
    <xf numFmtId="0" fontId="5" fillId="0" borderId="231" xfId="0" applyFont="1" applyFill="1" applyBorder="1" applyAlignment="1">
      <alignment vertical="center" wrapText="1"/>
    </xf>
    <xf numFmtId="0" fontId="5" fillId="0" borderId="5" xfId="0" applyFont="1" applyFill="1" applyBorder="1" applyAlignment="1">
      <alignment vertical="center"/>
    </xf>
    <xf numFmtId="179" fontId="5" fillId="0" borderId="5" xfId="0" applyNumberFormat="1" applyFont="1" applyFill="1" applyBorder="1" applyAlignment="1">
      <alignment horizontal="center" vertical="center"/>
    </xf>
    <xf numFmtId="41" fontId="5" fillId="0" borderId="44" xfId="0" applyNumberFormat="1" applyFont="1" applyFill="1" applyBorder="1" applyAlignment="1">
      <alignment horizontal="center" vertical="center"/>
    </xf>
    <xf numFmtId="0" fontId="5" fillId="0" borderId="5" xfId="0" applyFont="1" applyFill="1" applyBorder="1" applyAlignment="1">
      <alignment vertical="center" wrapText="1"/>
    </xf>
    <xf numFmtId="0" fontId="5" fillId="0" borderId="61" xfId="0" applyFont="1" applyFill="1" applyBorder="1" applyAlignment="1">
      <alignment vertical="center" wrapText="1"/>
    </xf>
    <xf numFmtId="0" fontId="5" fillId="0" borderId="228" xfId="0" applyFont="1" applyFill="1" applyBorder="1" applyAlignment="1">
      <alignment vertical="center" wrapText="1"/>
    </xf>
    <xf numFmtId="0" fontId="5" fillId="0" borderId="13" xfId="0" applyFont="1" applyFill="1" applyBorder="1" applyAlignment="1">
      <alignment vertical="center" wrapText="1"/>
    </xf>
    <xf numFmtId="0" fontId="5" fillId="0" borderId="0" xfId="0" applyFont="1" applyFill="1" applyBorder="1" applyAlignment="1">
      <alignment vertical="center" wrapText="1"/>
    </xf>
    <xf numFmtId="0" fontId="5" fillId="0" borderId="230" xfId="0" applyFont="1" applyFill="1" applyBorder="1" applyAlignment="1">
      <alignment vertical="center" wrapText="1"/>
    </xf>
    <xf numFmtId="0" fontId="5" fillId="0" borderId="1" xfId="0" applyFont="1" applyFill="1" applyBorder="1" applyAlignment="1">
      <alignment vertical="center" wrapText="1"/>
    </xf>
    <xf numFmtId="0" fontId="5" fillId="0" borderId="232" xfId="0" applyFont="1" applyFill="1" applyBorder="1" applyAlignment="1">
      <alignment vertical="center" wrapText="1"/>
    </xf>
    <xf numFmtId="0" fontId="5" fillId="0" borderId="233" xfId="0" applyFont="1" applyFill="1" applyBorder="1" applyAlignment="1">
      <alignment vertical="center" wrapText="1"/>
    </xf>
    <xf numFmtId="0" fontId="5" fillId="0" borderId="44" xfId="0" applyFont="1" applyFill="1" applyBorder="1" applyAlignment="1">
      <alignment vertical="center" wrapText="1"/>
    </xf>
    <xf numFmtId="41" fontId="5" fillId="0" borderId="44" xfId="0" applyNumberFormat="1" applyFont="1" applyFill="1" applyBorder="1" applyAlignment="1">
      <alignment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5" fillId="0" borderId="0" xfId="0" applyFont="1" applyFill="1" applyAlignment="1">
      <alignment vertical="center" wrapText="1"/>
    </xf>
    <xf numFmtId="0" fontId="33" fillId="0" borderId="144" xfId="0" applyFont="1" applyBorder="1" applyAlignment="1">
      <alignment vertical="center" wrapText="1"/>
    </xf>
    <xf numFmtId="0" fontId="5" fillId="0" borderId="144" xfId="0" applyFont="1" applyBorder="1" applyAlignment="1">
      <alignment vertical="center"/>
    </xf>
    <xf numFmtId="0" fontId="33" fillId="0" borderId="118" xfId="0" applyFont="1" applyBorder="1" applyAlignment="1">
      <alignment horizontal="center" vertical="center"/>
    </xf>
    <xf numFmtId="0" fontId="33" fillId="0" borderId="192" xfId="0" applyFont="1" applyBorder="1" applyAlignment="1">
      <alignment horizontal="center" vertical="center"/>
    </xf>
    <xf numFmtId="0" fontId="33" fillId="0" borderId="118" xfId="0" applyFont="1" applyBorder="1" applyAlignment="1">
      <alignment horizontal="center" vertical="center" wrapText="1" shrinkToFit="1"/>
    </xf>
    <xf numFmtId="0" fontId="33" fillId="0" borderId="192" xfId="0" applyFont="1" applyBorder="1" applyAlignment="1">
      <alignment horizontal="center" vertical="center" wrapText="1" shrinkToFit="1"/>
    </xf>
    <xf numFmtId="0" fontId="33" fillId="0" borderId="192" xfId="0" applyFont="1" applyBorder="1" applyAlignment="1">
      <alignment horizontal="center" vertical="center" shrinkToFit="1"/>
    </xf>
    <xf numFmtId="0" fontId="33" fillId="0" borderId="118" xfId="0" applyFont="1" applyBorder="1" applyAlignment="1">
      <alignment horizontal="center" vertical="center" wrapText="1"/>
    </xf>
    <xf numFmtId="0" fontId="33" fillId="0" borderId="192"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59" xfId="0" applyFont="1" applyBorder="1" applyAlignment="1">
      <alignment horizontal="left" vertical="center" wrapText="1" shrinkToFit="1"/>
    </xf>
    <xf numFmtId="0" fontId="33" fillId="0" borderId="113" xfId="0" applyFont="1" applyBorder="1" applyAlignment="1">
      <alignment horizontal="left" vertical="center" wrapText="1" shrinkToFit="1"/>
    </xf>
    <xf numFmtId="0" fontId="5" fillId="0" borderId="0" xfId="0" applyFont="1" applyAlignment="1">
      <alignment horizontal="center" vertical="center" wrapText="1"/>
    </xf>
    <xf numFmtId="0" fontId="33" fillId="0" borderId="119" xfId="0" applyFont="1" applyBorder="1" applyAlignment="1">
      <alignment horizontal="center" vertical="center" shrinkToFit="1"/>
    </xf>
  </cellXfs>
  <cellStyles count="26">
    <cellStyle name="パーセント 2" xfId="2" xr:uid="{C0C57F19-0F1B-4075-9F0A-A3A4B4A646E4}"/>
    <cellStyle name="桁区切り 2" xfId="1" xr:uid="{04A8C28C-0F2C-40B9-89D4-EA25B3F84D62}"/>
    <cellStyle name="桁区切り 3" xfId="3" xr:uid="{A54769B6-2839-40F6-BC62-331EE396CFDD}"/>
    <cellStyle name="標準" xfId="0" builtinId="0"/>
    <cellStyle name="標準 10" xfId="5" xr:uid="{1699C387-B7AF-4DDF-97B1-093D5C91ABF0}"/>
    <cellStyle name="標準 11" xfId="6" xr:uid="{FEBA275D-4F2C-4CC2-A025-1BEAFECD74C3}"/>
    <cellStyle name="標準 2" xfId="8" xr:uid="{DF5630BF-A91D-4A73-A909-22D034ED3A20}"/>
    <cellStyle name="標準 2 2" xfId="7" xr:uid="{A440789A-2D89-418B-A64A-8BE7019AE92B}"/>
    <cellStyle name="標準 2 2 2" xfId="14" xr:uid="{D976B3C1-7D15-486A-8A14-276DDEED205E}"/>
    <cellStyle name="標準 2 3" xfId="4" xr:uid="{668D5A58-58A3-401E-9055-0269B973D0DD}"/>
    <cellStyle name="標準 2 4" xfId="12" xr:uid="{EAAF82FC-A858-4F36-9C57-BDE706DA9742}"/>
    <cellStyle name="標準 4" xfId="23" xr:uid="{AB49F41B-884F-44E4-B248-450E7CB7B8A8}"/>
    <cellStyle name="標準 4 2" xfId="15" xr:uid="{9060D085-EB11-4BDF-9B7C-DBC06A8D65A3}"/>
    <cellStyle name="標準_（第１７表）複合一覧" xfId="18" xr:uid="{00D77EED-771E-4C3B-9457-C1B4EDF1BE3E}"/>
    <cellStyle name="標準_（第１７表）複合一覧（ﾒｰﾙ提出用）" xfId="16" xr:uid="{42859C00-3BEB-45BA-A2B0-6EAA162CA284}"/>
    <cellStyle name="標準_【】第17表(複合一組H18まとめ)" xfId="19" xr:uid="{2AA6E159-300D-4C07-8499-D6BF4C81B666}"/>
    <cellStyle name="標準_【】第18表（広域連合一覧H20.4.1）" xfId="24" xr:uid="{C7F05CF8-D627-42CF-9068-90970E7AD870}"/>
    <cellStyle name="標準_○（第１７表）複合一覧" xfId="21" xr:uid="{B87A322D-AF36-4676-89C0-D12BDD803067}"/>
    <cellStyle name="標準_07第17表（複合）（H18修正上書き）【兵庫県】0306" xfId="20" xr:uid="{42701552-AD7B-4B49-8184-86AF919F08D3}"/>
    <cellStyle name="標準_17 第17表（複合）（H18とりまとめ分）" xfId="13" xr:uid="{6533788C-A809-443C-9638-9E820A177C3E}"/>
    <cellStyle name="標準_Sheet1 2" xfId="17" xr:uid="{FAEDF670-E973-45DD-85F0-6F4DA25D89BD}"/>
    <cellStyle name="標準_Sheet2" xfId="9" xr:uid="{B7CB5F5F-3DBB-49E0-B213-05731DC17432}"/>
    <cellStyle name="標準_県市（県内）" xfId="10" xr:uid="{18612722-97ED-4ADA-A7C9-6931D84B553B}"/>
    <cellStyle name="標準_市（数県）" xfId="11" xr:uid="{3FC4D878-CE5E-4F44-B07B-E017AB9E69F8}"/>
    <cellStyle name="標準_様式１：広域行政圏一覧(20.1.15：修正)" xfId="22" xr:uid="{81DF090D-BE95-4B93-B546-DA8B4E6D668C}"/>
    <cellStyle name="標準_様式５宮崎県広域連合（H19.4.1）" xfId="25" xr:uid="{047787FC-1947-4E3E-9BEB-B4F8851C38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365760</xdr:colOff>
      <xdr:row>0</xdr:row>
      <xdr:rowOff>0</xdr:rowOff>
    </xdr:from>
    <xdr:to>
      <xdr:col>22</xdr:col>
      <xdr:colOff>201295</xdr:colOff>
      <xdr:row>43</xdr:row>
      <xdr:rowOff>45085</xdr:rowOff>
    </xdr:to>
    <xdr:sp macro="" textlink="">
      <xdr:nvSpPr>
        <xdr:cNvPr id="3" name="AutoShape 5">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1588135" y="0"/>
          <a:ext cx="12024360" cy="71507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215900</xdr:colOff>
          <xdr:row>0</xdr:row>
          <xdr:rowOff>82550</xdr:rowOff>
        </xdr:from>
        <xdr:to>
          <xdr:col>15</xdr:col>
          <xdr:colOff>298450</xdr:colOff>
          <xdr:row>35</xdr:row>
          <xdr:rowOff>152400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184150</xdr:colOff>
          <xdr:row>35</xdr:row>
          <xdr:rowOff>50800</xdr:rowOff>
        </xdr:from>
        <xdr:to>
          <xdr:col>15</xdr:col>
          <xdr:colOff>298450</xdr:colOff>
          <xdr:row>70</xdr:row>
          <xdr:rowOff>146050</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71</xdr:row>
          <xdr:rowOff>139700</xdr:rowOff>
        </xdr:from>
        <xdr:to>
          <xdr:col>15</xdr:col>
          <xdr:colOff>133350</xdr:colOff>
          <xdr:row>107</xdr:row>
          <xdr:rowOff>63500</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109</xdr:row>
          <xdr:rowOff>31750</xdr:rowOff>
        </xdr:from>
        <xdr:to>
          <xdr:col>15</xdr:col>
          <xdr:colOff>57150</xdr:colOff>
          <xdr:row>128</xdr:row>
          <xdr:rowOff>69850</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77506</xdr:colOff>
      <xdr:row>145</xdr:row>
      <xdr:rowOff>29882</xdr:rowOff>
    </xdr:from>
    <xdr:to>
      <xdr:col>15</xdr:col>
      <xdr:colOff>392019</xdr:colOff>
      <xdr:row>175</xdr:row>
      <xdr:rowOff>44823</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7506" y="22774648"/>
          <a:ext cx="9388103" cy="4761379"/>
          <a:chOff x="85537" y="22755412"/>
          <a:chExt cx="9400803" cy="4761379"/>
        </a:xfrm>
      </xdr:grpSpPr>
      <xdr:sp macro="" textlink="">
        <xdr:nvSpPr>
          <xdr:cNvPr id="1055" name="Text Box 31">
            <a:extLst>
              <a:ext uri="{FF2B5EF4-FFF2-40B4-BE49-F238E27FC236}">
                <a16:creationId xmlns:a16="http://schemas.microsoft.com/office/drawing/2014/main" id="{00000000-0008-0000-0100-00001F040000}"/>
              </a:ext>
            </a:extLst>
          </xdr:cNvPr>
          <xdr:cNvSpPr txBox="1">
            <a:spLocks noChangeArrowheads="1"/>
          </xdr:cNvSpPr>
        </xdr:nvSpPr>
        <xdr:spPr bwMode="auto">
          <a:xfrm>
            <a:off x="398182" y="22755412"/>
            <a:ext cx="2053478" cy="233083"/>
          </a:xfrm>
          <a:prstGeom prst="rect">
            <a:avLst/>
          </a:prstGeom>
          <a:solidFill>
            <a:srgbClr val="FFFF66"/>
          </a:solidFill>
          <a:ln w="9525">
            <a:solidFill>
              <a:srgbClr val="000000"/>
            </a:solidFill>
            <a:miter lim="800000"/>
            <a:headEnd/>
            <a:tailEnd/>
          </a:ln>
        </xdr:spPr>
        <xdr:txBody>
          <a:bodyPr vertOverflow="clip" wrap="square" lIns="74295" tIns="8890" rIns="74295" bIns="8890" anchor="ctr" upright="1"/>
          <a:lstStyle/>
          <a:p>
            <a:pPr algn="l" rtl="0">
              <a:defRPr sz="1000"/>
            </a:pPr>
            <a:r>
              <a:rPr lang="ja-JP" altLang="en-US" sz="1050" b="0" i="0" u="none" strike="noStrike" baseline="0">
                <a:solidFill>
                  <a:srgbClr val="000000"/>
                </a:solidFill>
                <a:latin typeface="ＭＳ ゴシック"/>
                <a:ea typeface="ＭＳ ゴシック"/>
              </a:rPr>
              <a:t>図１　共同処理の方式別割合</a:t>
            </a:r>
          </a:p>
        </xdr:txBody>
      </xdr:sp>
      <xdr:pic>
        <xdr:nvPicPr>
          <xdr:cNvPr id="15" name="図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3024" y="23407407"/>
            <a:ext cx="4793316" cy="41093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図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37" y="23368186"/>
            <a:ext cx="4157237" cy="380607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図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3607" y="25288061"/>
            <a:ext cx="273050" cy="2330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図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30813" y="27104976"/>
            <a:ext cx="948018" cy="17593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53" name="Text Box 29">
            <a:extLst>
              <a:ext uri="{FF2B5EF4-FFF2-40B4-BE49-F238E27FC236}">
                <a16:creationId xmlns:a16="http://schemas.microsoft.com/office/drawing/2014/main" id="{00000000-0008-0000-0100-00001D040000}"/>
              </a:ext>
            </a:extLst>
          </xdr:cNvPr>
          <xdr:cNvSpPr txBox="1">
            <a:spLocks noChangeArrowheads="1"/>
          </xdr:cNvSpPr>
        </xdr:nvSpPr>
        <xdr:spPr bwMode="auto">
          <a:xfrm>
            <a:off x="5048810" y="22758400"/>
            <a:ext cx="3190688" cy="224865"/>
          </a:xfrm>
          <a:prstGeom prst="rect">
            <a:avLst/>
          </a:prstGeom>
          <a:solidFill>
            <a:srgbClr val="FFFF66"/>
          </a:solidFill>
          <a:ln w="9525">
            <a:solidFill>
              <a:srgbClr val="000000"/>
            </a:solidFill>
            <a:miter lim="800000"/>
            <a:headEnd/>
            <a:tailEnd/>
          </a:ln>
        </xdr:spPr>
        <xdr:txBody>
          <a:bodyPr vertOverflow="clip" wrap="square" lIns="74295" tIns="8890" rIns="74295" bIns="8890" anchor="ctr" upright="1"/>
          <a:lstStyle/>
          <a:p>
            <a:pPr algn="l" rtl="0">
              <a:defRPr sz="1000"/>
            </a:pPr>
            <a:r>
              <a:rPr lang="ja-JP" altLang="en-US" sz="1050" b="0" i="0" u="none" strike="noStrike" baseline="0">
                <a:solidFill>
                  <a:srgbClr val="000000"/>
                </a:solidFill>
                <a:latin typeface="ＭＳ ゴシック"/>
                <a:ea typeface="ＭＳ ゴシック"/>
              </a:rPr>
              <a:t>図２　一部事務組合及び広域連合設置件数の推移</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232710</xdr:colOff>
      <xdr:row>0</xdr:row>
      <xdr:rowOff>109818</xdr:rowOff>
    </xdr:from>
    <xdr:to>
      <xdr:col>15</xdr:col>
      <xdr:colOff>409240</xdr:colOff>
      <xdr:row>34</xdr:row>
      <xdr:rowOff>52519</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710" y="109818"/>
          <a:ext cx="9253295" cy="527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365760</xdr:colOff>
      <xdr:row>0</xdr:row>
      <xdr:rowOff>0</xdr:rowOff>
    </xdr:from>
    <xdr:to>
      <xdr:col>22</xdr:col>
      <xdr:colOff>198120</xdr:colOff>
      <xdr:row>44</xdr:row>
      <xdr:rowOff>29210</xdr:rowOff>
    </xdr:to>
    <xdr:sp macro="" textlink="">
      <xdr:nvSpPr>
        <xdr:cNvPr id="3" name="AutoShape 5">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1588135" y="0"/>
          <a:ext cx="12024360" cy="71507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6350</xdr:colOff>
      <xdr:row>2</xdr:row>
      <xdr:rowOff>0</xdr:rowOff>
    </xdr:from>
    <xdr:to>
      <xdr:col>2</xdr:col>
      <xdr:colOff>6350</xdr:colOff>
      <xdr:row>5</xdr:row>
      <xdr:rowOff>374650</xdr:rowOff>
    </xdr:to>
    <xdr:cxnSp macro="">
      <xdr:nvCxnSpPr>
        <xdr:cNvPr id="2" name="直線コネクタ 2">
          <a:extLst>
            <a:ext uri="{FF2B5EF4-FFF2-40B4-BE49-F238E27FC236}">
              <a16:creationId xmlns:a16="http://schemas.microsoft.com/office/drawing/2014/main" id="{00000000-0008-0000-0300-000002000000}"/>
            </a:ext>
          </a:extLst>
        </xdr:cNvPr>
        <xdr:cNvCxnSpPr>
          <a:cxnSpLocks noChangeShapeType="1"/>
        </xdr:cNvCxnSpPr>
      </xdr:nvCxnSpPr>
      <xdr:spPr bwMode="auto">
        <a:xfrm>
          <a:off x="9525" y="685800"/>
          <a:ext cx="1514475" cy="15144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11907</xdr:colOff>
      <xdr:row>2</xdr:row>
      <xdr:rowOff>7144</xdr:rowOff>
    </xdr:from>
    <xdr:to>
      <xdr:col>2</xdr:col>
      <xdr:colOff>0</xdr:colOff>
      <xdr:row>6</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8732" y="543719"/>
          <a:ext cx="1877218" cy="7612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12989</xdr:colOff>
      <xdr:row>2</xdr:row>
      <xdr:rowOff>4330</xdr:rowOff>
    </xdr:from>
    <xdr:to>
      <xdr:col>2</xdr:col>
      <xdr:colOff>0</xdr:colOff>
      <xdr:row>5</xdr:row>
      <xdr:rowOff>264102</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9814" y="540905"/>
          <a:ext cx="2457161" cy="105669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8031</xdr:rowOff>
    </xdr:from>
    <xdr:to>
      <xdr:col>2</xdr:col>
      <xdr:colOff>47625</xdr:colOff>
      <xdr:row>4</xdr:row>
      <xdr:rowOff>357188</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a:off x="142875" y="698594"/>
          <a:ext cx="3512344" cy="7182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208818</xdr:colOff>
      <xdr:row>51</xdr:row>
      <xdr:rowOff>192456</xdr:rowOff>
    </xdr:from>
    <xdr:to>
      <xdr:col>3</xdr:col>
      <xdr:colOff>43474</xdr:colOff>
      <xdr:row>52</xdr:row>
      <xdr:rowOff>40015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32743" y="13032156"/>
          <a:ext cx="228356" cy="199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endParaRPr kumimoji="1" lang="ja-JP" altLang="en-US" sz="8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654422</xdr:colOff>
      <xdr:row>2</xdr:row>
      <xdr:rowOff>26894</xdr:rowOff>
    </xdr:from>
    <xdr:to>
      <xdr:col>6</xdr:col>
      <xdr:colOff>125504</xdr:colOff>
      <xdr:row>3</xdr:row>
      <xdr:rowOff>62753</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0944597" y="915894"/>
          <a:ext cx="464857" cy="512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158</xdr:row>
      <xdr:rowOff>0</xdr:rowOff>
    </xdr:from>
    <xdr:to>
      <xdr:col>5</xdr:col>
      <xdr:colOff>0</xdr:colOff>
      <xdr:row>158</xdr:row>
      <xdr:rowOff>0</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a:off x="6350" y="187804425"/>
          <a:ext cx="9861550"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3" name="Line 1">
          <a:extLst>
            <a:ext uri="{FF2B5EF4-FFF2-40B4-BE49-F238E27FC236}">
              <a16:creationId xmlns:a16="http://schemas.microsoft.com/office/drawing/2014/main" id="{00000000-0008-0000-1600-000003000000}"/>
            </a:ext>
          </a:extLst>
        </xdr:cNvPr>
        <xdr:cNvSpPr>
          <a:spLocks noChangeShapeType="1"/>
        </xdr:cNvSpPr>
      </xdr:nvSpPr>
      <xdr:spPr bwMode="auto">
        <a:xfrm>
          <a:off x="6350" y="181203600"/>
          <a:ext cx="9861550"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4" name="Line 1">
          <a:extLst>
            <a:ext uri="{FF2B5EF4-FFF2-40B4-BE49-F238E27FC236}">
              <a16:creationId xmlns:a16="http://schemas.microsoft.com/office/drawing/2014/main" id="{00000000-0008-0000-1600-000004000000}"/>
            </a:ext>
          </a:extLst>
        </xdr:cNvPr>
        <xdr:cNvSpPr>
          <a:spLocks noChangeShapeType="1"/>
        </xdr:cNvSpPr>
      </xdr:nvSpPr>
      <xdr:spPr bwMode="auto">
        <a:xfrm>
          <a:off x="6350" y="181203600"/>
          <a:ext cx="986155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0.33.231\&#24066;&#30010;&#26449;&#35506;&#20849;&#36890;\&#24179;&#25104;&#65297;&#65304;&#24180;&#24230;&#12288;&#25285;&#24403;&#32773;\&#9312;&#24179;&#25104;&#65297;&#65304;&#24180;&#24230;&#12288;&#24066;&#30010;&#26449;&#27010;&#35201;&#12415;&#12420;&#12366;\&#27010;&#35201;&#12415;&#12420;&#12366;&#24066;&#30010;&#26449;&#22238;&#31572;\01&#20185;&#21488;&#2406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2.mic5.soumu.go.jp\org1106\%23&#20303;&#27665;&#21046;&#24230;&#35506;G\3&#24066;&#30010;&#26449;&#35506;\F&#25152;&#31649;&#20107;&#21209;\F010&#24195;&#22495;&#36899;&#25658;&#12539;&#20849;&#21516;&#20966;&#29702;\080&#20849;&#21516;&#20966;&#29702;&#29366;&#27841;&#35519;&#12409;\H28\04%20&#38598;&#35336;\&#31532;11,12&#34920;&#8594;&#12414;&#12392;&#12417;12,13&#34920;,20&#65374;2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Ⅰ基本情報"/>
      <sheetName val="Ⅱ役職員・議員・職員"/>
      <sheetName val="Ⅲ企画・財政"/>
      <sheetName val="Ⅳ第３セクター"/>
      <sheetName val="Ⅴその他"/>
      <sheetName val="Ⅵ組織機構"/>
      <sheetName val="Ⅶ役所(役場)案内図"/>
      <sheetName val="Ⅷ区役所データ（仙台市のみ）"/>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⑱12表"/>
      <sheetName val="⑳12表"/>
      <sheetName val="⑳新13表"/>
      <sheetName val="⑳長・議会"/>
      <sheetName val="⑳副長"/>
      <sheetName val="⑳監査委員"/>
      <sheetName val="⑳事務局"/>
      <sheetName val="第11表"/>
      <sheetName val="第12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W3">
            <v>2</v>
          </cell>
        </row>
        <row r="4">
          <cell r="W4">
            <v>1</v>
          </cell>
        </row>
        <row r="5">
          <cell r="W5">
            <v>4</v>
          </cell>
        </row>
        <row r="6">
          <cell r="W6">
            <v>2</v>
          </cell>
        </row>
        <row r="7">
          <cell r="W7">
            <v>5</v>
          </cell>
        </row>
        <row r="8">
          <cell r="W8">
            <v>5</v>
          </cell>
        </row>
        <row r="9">
          <cell r="W9">
            <v>5</v>
          </cell>
        </row>
        <row r="10">
          <cell r="W10">
            <v>2</v>
          </cell>
        </row>
        <row r="11">
          <cell r="W11">
            <v>6</v>
          </cell>
        </row>
        <row r="12">
          <cell r="W12">
            <v>3</v>
          </cell>
        </row>
        <row r="13">
          <cell r="W13">
            <v>4</v>
          </cell>
        </row>
        <row r="14">
          <cell r="W14">
            <v>3</v>
          </cell>
        </row>
        <row r="15">
          <cell r="W15">
            <v>1</v>
          </cell>
        </row>
        <row r="16">
          <cell r="W16">
            <v>1</v>
          </cell>
        </row>
        <row r="17">
          <cell r="W17">
            <v>7</v>
          </cell>
        </row>
        <row r="18">
          <cell r="W18">
            <v>5</v>
          </cell>
        </row>
        <row r="19">
          <cell r="W19">
            <v>1</v>
          </cell>
        </row>
        <row r="20">
          <cell r="W20">
            <v>2</v>
          </cell>
        </row>
        <row r="21">
          <cell r="W21">
            <v>3</v>
          </cell>
        </row>
        <row r="22">
          <cell r="W22">
            <v>1</v>
          </cell>
        </row>
        <row r="23">
          <cell r="W23">
            <v>1</v>
          </cell>
        </row>
        <row r="24">
          <cell r="W24">
            <v>2</v>
          </cell>
        </row>
        <row r="25">
          <cell r="W25">
            <v>3</v>
          </cell>
        </row>
        <row r="26">
          <cell r="W26">
            <v>2</v>
          </cell>
        </row>
        <row r="27">
          <cell r="W27">
            <v>1</v>
          </cell>
        </row>
        <row r="28">
          <cell r="W28">
            <v>1</v>
          </cell>
        </row>
        <row r="29">
          <cell r="W29">
            <v>1</v>
          </cell>
        </row>
        <row r="30">
          <cell r="W30">
            <v>1</v>
          </cell>
        </row>
        <row r="31">
          <cell r="W31">
            <v>1</v>
          </cell>
        </row>
        <row r="32">
          <cell r="W32">
            <v>1</v>
          </cell>
        </row>
        <row r="33">
          <cell r="W33">
            <v>4</v>
          </cell>
        </row>
        <row r="34">
          <cell r="W34">
            <v>2</v>
          </cell>
        </row>
        <row r="35">
          <cell r="W35">
            <v>1</v>
          </cell>
        </row>
        <row r="36">
          <cell r="W36">
            <v>1</v>
          </cell>
        </row>
        <row r="37">
          <cell r="W37">
            <v>1</v>
          </cell>
        </row>
        <row r="38">
          <cell r="W38">
            <v>1</v>
          </cell>
        </row>
        <row r="39">
          <cell r="W39">
            <v>2</v>
          </cell>
        </row>
        <row r="40">
          <cell r="W40">
            <v>5</v>
          </cell>
        </row>
        <row r="41">
          <cell r="W41">
            <v>1</v>
          </cell>
        </row>
        <row r="42">
          <cell r="W42">
            <v>4</v>
          </cell>
        </row>
        <row r="43">
          <cell r="W43">
            <v>9</v>
          </cell>
        </row>
        <row r="44">
          <cell r="W44">
            <v>6</v>
          </cell>
        </row>
        <row r="45">
          <cell r="W45">
            <v>4</v>
          </cell>
        </row>
        <row r="46">
          <cell r="W46">
            <v>8</v>
          </cell>
        </row>
        <row r="47">
          <cell r="W47">
            <v>4</v>
          </cell>
        </row>
        <row r="48">
          <cell r="W48">
            <v>10</v>
          </cell>
        </row>
        <row r="49">
          <cell r="W49">
            <v>1</v>
          </cell>
        </row>
        <row r="50">
          <cell r="W50">
            <v>5</v>
          </cell>
        </row>
        <row r="51">
          <cell r="W51">
            <v>5</v>
          </cell>
        </row>
        <row r="52">
          <cell r="W52">
            <v>4</v>
          </cell>
        </row>
        <row r="53">
          <cell r="W53">
            <v>2</v>
          </cell>
        </row>
        <row r="54">
          <cell r="W54">
            <v>2</v>
          </cell>
        </row>
        <row r="55">
          <cell r="W55">
            <v>2</v>
          </cell>
        </row>
        <row r="56">
          <cell r="W56">
            <v>1</v>
          </cell>
        </row>
        <row r="57">
          <cell r="W57">
            <v>5</v>
          </cell>
        </row>
        <row r="58">
          <cell r="W58">
            <v>2</v>
          </cell>
        </row>
        <row r="59">
          <cell r="W59">
            <v>4</v>
          </cell>
        </row>
        <row r="60">
          <cell r="W60">
            <v>3</v>
          </cell>
        </row>
        <row r="61">
          <cell r="W61">
            <v>5</v>
          </cell>
        </row>
        <row r="62">
          <cell r="W62">
            <v>1</v>
          </cell>
        </row>
        <row r="63">
          <cell r="W63">
            <v>4</v>
          </cell>
        </row>
        <row r="64">
          <cell r="W64">
            <v>2</v>
          </cell>
        </row>
        <row r="65">
          <cell r="W65">
            <v>1</v>
          </cell>
        </row>
        <row r="66">
          <cell r="W66">
            <v>2</v>
          </cell>
        </row>
        <row r="67">
          <cell r="W67">
            <v>2</v>
          </cell>
        </row>
        <row r="68">
          <cell r="W68">
            <v>1</v>
          </cell>
        </row>
        <row r="69">
          <cell r="W69">
            <v>4</v>
          </cell>
        </row>
        <row r="70">
          <cell r="W70">
            <v>3</v>
          </cell>
        </row>
        <row r="71">
          <cell r="W71">
            <v>2</v>
          </cell>
        </row>
        <row r="72">
          <cell r="W72">
            <v>6</v>
          </cell>
        </row>
        <row r="73">
          <cell r="W73">
            <v>2</v>
          </cell>
        </row>
        <row r="74">
          <cell r="W74">
            <v>4</v>
          </cell>
        </row>
        <row r="75">
          <cell r="W75">
            <v>1</v>
          </cell>
        </row>
        <row r="76">
          <cell r="W76">
            <v>1</v>
          </cell>
        </row>
        <row r="77">
          <cell r="W77">
            <v>11</v>
          </cell>
        </row>
        <row r="78">
          <cell r="W78">
            <v>2</v>
          </cell>
        </row>
        <row r="79">
          <cell r="W79">
            <v>3</v>
          </cell>
        </row>
        <row r="80">
          <cell r="W80">
            <v>4</v>
          </cell>
        </row>
        <row r="81">
          <cell r="W81">
            <v>2</v>
          </cell>
        </row>
        <row r="82">
          <cell r="W82">
            <v>1</v>
          </cell>
        </row>
        <row r="83">
          <cell r="W83">
            <v>2</v>
          </cell>
        </row>
        <row r="84">
          <cell r="W84">
            <v>1</v>
          </cell>
        </row>
        <row r="85">
          <cell r="W85">
            <v>2</v>
          </cell>
        </row>
        <row r="86">
          <cell r="W86">
            <v>5</v>
          </cell>
        </row>
        <row r="87">
          <cell r="W87">
            <v>1</v>
          </cell>
        </row>
        <row r="88">
          <cell r="W88">
            <v>1</v>
          </cell>
        </row>
        <row r="89">
          <cell r="W89">
            <v>1</v>
          </cell>
        </row>
        <row r="90">
          <cell r="W90">
            <v>2</v>
          </cell>
        </row>
        <row r="91">
          <cell r="W91">
            <v>2</v>
          </cell>
        </row>
        <row r="92">
          <cell r="W92">
            <v>2</v>
          </cell>
        </row>
        <row r="93">
          <cell r="W93">
            <v>4</v>
          </cell>
        </row>
        <row r="94">
          <cell r="W94">
            <v>2</v>
          </cell>
        </row>
        <row r="95">
          <cell r="W95">
            <v>2</v>
          </cell>
        </row>
        <row r="96">
          <cell r="W96">
            <v>1</v>
          </cell>
        </row>
        <row r="97">
          <cell r="W97">
            <v>1</v>
          </cell>
        </row>
        <row r="98">
          <cell r="W98">
            <v>5</v>
          </cell>
        </row>
        <row r="99">
          <cell r="W99">
            <v>2</v>
          </cell>
        </row>
        <row r="100">
          <cell r="W100">
            <v>2</v>
          </cell>
        </row>
        <row r="101">
          <cell r="W101">
            <v>4</v>
          </cell>
        </row>
        <row r="102">
          <cell r="W102">
            <v>3</v>
          </cell>
        </row>
        <row r="103">
          <cell r="W103">
            <v>4</v>
          </cell>
        </row>
        <row r="104">
          <cell r="W104">
            <v>2</v>
          </cell>
        </row>
        <row r="105">
          <cell r="W105">
            <v>1</v>
          </cell>
        </row>
        <row r="106">
          <cell r="W106">
            <v>1</v>
          </cell>
        </row>
        <row r="107">
          <cell r="W107">
            <v>2</v>
          </cell>
        </row>
        <row r="108">
          <cell r="W108">
            <v>4</v>
          </cell>
        </row>
        <row r="109">
          <cell r="W109">
            <v>2</v>
          </cell>
        </row>
        <row r="110">
          <cell r="W110">
            <v>2</v>
          </cell>
        </row>
        <row r="111">
          <cell r="W111">
            <v>1</v>
          </cell>
        </row>
        <row r="112">
          <cell r="W112">
            <v>3</v>
          </cell>
        </row>
        <row r="113">
          <cell r="W113">
            <v>2</v>
          </cell>
        </row>
      </sheetData>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8D239-0D15-4578-92CC-3308814A44A5}">
  <dimension ref="A1:N15"/>
  <sheetViews>
    <sheetView workbookViewId="0">
      <selection activeCell="A5" sqref="A5"/>
    </sheetView>
  </sheetViews>
  <sheetFormatPr defaultRowHeight="13" x14ac:dyDescent="0.2"/>
  <cols>
    <col min="1" max="14" width="9.08984375" customWidth="1"/>
  </cols>
  <sheetData>
    <row r="1" spans="1:14" ht="54" customHeight="1" x14ac:dyDescent="0.2"/>
    <row r="2" spans="1:14" ht="54" customHeight="1" x14ac:dyDescent="0.2"/>
    <row r="3" spans="1:14" ht="54" customHeight="1" x14ac:dyDescent="0.2">
      <c r="A3" s="1235" t="s">
        <v>0</v>
      </c>
      <c r="B3" s="1235"/>
      <c r="C3" s="1235"/>
      <c r="D3" s="1235"/>
      <c r="E3" s="1235"/>
      <c r="F3" s="1235"/>
      <c r="G3" s="1235"/>
      <c r="H3" s="1235"/>
      <c r="I3" s="1235"/>
      <c r="J3" s="1235"/>
      <c r="K3" s="1235"/>
      <c r="L3" s="1235"/>
      <c r="M3" s="1235"/>
      <c r="N3" s="1235"/>
    </row>
    <row r="4" spans="1:14" ht="54" customHeight="1" x14ac:dyDescent="0.2">
      <c r="A4" s="1236" t="s">
        <v>2765</v>
      </c>
      <c r="B4" s="1236"/>
      <c r="C4" s="1236"/>
      <c r="D4" s="1236"/>
      <c r="E4" s="1236"/>
      <c r="F4" s="1236"/>
      <c r="G4" s="1236"/>
      <c r="H4" s="1236"/>
      <c r="I4" s="1236"/>
      <c r="J4" s="1236"/>
      <c r="K4" s="1236"/>
      <c r="L4" s="1236"/>
      <c r="M4" s="1236"/>
      <c r="N4" s="1236"/>
    </row>
    <row r="5" spans="1:14" ht="54" customHeight="1" x14ac:dyDescent="0.2"/>
    <row r="6" spans="1:14" ht="54" customHeight="1" x14ac:dyDescent="0.2"/>
    <row r="7" spans="1:14" ht="54" customHeight="1" x14ac:dyDescent="0.2"/>
    <row r="8" spans="1:14" ht="54" customHeight="1" x14ac:dyDescent="0.2">
      <c r="A8" s="1237" t="s">
        <v>1</v>
      </c>
      <c r="B8" s="1237"/>
      <c r="C8" s="1237"/>
      <c r="D8" s="1237"/>
      <c r="E8" s="1237"/>
      <c r="F8" s="1237"/>
      <c r="G8" s="1237"/>
      <c r="H8" s="1237"/>
      <c r="I8" s="1237"/>
      <c r="J8" s="1237"/>
      <c r="K8" s="1237"/>
      <c r="L8" s="1237"/>
      <c r="M8" s="1237"/>
      <c r="N8" s="1237"/>
    </row>
    <row r="9" spans="1:14" ht="54" customHeight="1" x14ac:dyDescent="0.2"/>
    <row r="10" spans="1:14" ht="54" customHeight="1" x14ac:dyDescent="0.2"/>
    <row r="11" spans="1:14" ht="54" customHeight="1" x14ac:dyDescent="0.2"/>
    <row r="12" spans="1:14" ht="54" customHeight="1" x14ac:dyDescent="0.2"/>
    <row r="13" spans="1:14" ht="54" customHeight="1" x14ac:dyDescent="0.2"/>
    <row r="14" spans="1:14" ht="54" customHeight="1" x14ac:dyDescent="0.2"/>
    <row r="15" spans="1:14" ht="54" customHeight="1" x14ac:dyDescent="0.2"/>
  </sheetData>
  <mergeCells count="3">
    <mergeCell ref="A3:N3"/>
    <mergeCell ref="A4:N4"/>
    <mergeCell ref="A8:N8"/>
  </mergeCells>
  <phoneticPr fontId="1"/>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92C05-40AB-46AA-9AF0-D877CFFC6B35}">
  <sheetPr>
    <tabColor rgb="FFFFFF00"/>
    <pageSetUpPr fitToPage="1"/>
  </sheetPr>
  <dimension ref="A1:J68"/>
  <sheetViews>
    <sheetView view="pageBreakPreview" zoomScale="130" zoomScaleNormal="100" zoomScaleSheetLayoutView="130" workbookViewId="0">
      <selection activeCell="D10" sqref="D10:F10"/>
    </sheetView>
  </sheetViews>
  <sheetFormatPr defaultColWidth="9" defaultRowHeight="20.149999999999999" customHeight="1" x14ac:dyDescent="0.2"/>
  <cols>
    <col min="1" max="1" width="2.81640625" style="158" customWidth="1"/>
    <col min="2" max="2" width="3.90625" style="158" customWidth="1"/>
    <col min="3" max="3" width="7" style="158" customWidth="1"/>
    <col min="4" max="4" width="21.90625" style="158" customWidth="1"/>
    <col min="5" max="5" width="16.6328125" style="158" customWidth="1"/>
    <col min="6" max="6" width="6.6328125" style="159" customWidth="1"/>
    <col min="7" max="7" width="55.08984375" style="158" customWidth="1"/>
    <col min="8" max="8" width="27.81640625" style="160" customWidth="1"/>
    <col min="9" max="9" width="4.6328125" style="157" customWidth="1"/>
    <col min="10" max="10" width="25" style="161" customWidth="1"/>
    <col min="11" max="16384" width="9" style="157"/>
  </cols>
  <sheetData>
    <row r="1" spans="1:10" ht="20.149999999999999" customHeight="1" x14ac:dyDescent="0.2">
      <c r="A1" s="563" t="s">
        <v>453</v>
      </c>
    </row>
    <row r="2" spans="1:10" s="167" customFormat="1" ht="20.25" customHeight="1" x14ac:dyDescent="0.2">
      <c r="A2" s="162"/>
      <c r="B2" s="163"/>
      <c r="C2" s="163"/>
      <c r="D2" s="163"/>
      <c r="E2" s="163"/>
      <c r="F2" s="164"/>
      <c r="G2" s="165"/>
      <c r="H2" s="166"/>
      <c r="J2" s="168"/>
    </row>
    <row r="3" spans="1:10" s="167" customFormat="1" ht="41.4" customHeight="1" thickBot="1" x14ac:dyDescent="0.25">
      <c r="A3" s="169"/>
      <c r="B3" s="170" t="s">
        <v>454</v>
      </c>
      <c r="C3" s="163"/>
      <c r="D3" s="163"/>
      <c r="E3" s="163"/>
      <c r="F3" s="164"/>
      <c r="G3" s="1379" t="s">
        <v>455</v>
      </c>
      <c r="H3" s="1379"/>
      <c r="J3" s="168"/>
    </row>
    <row r="4" spans="1:10" s="158" customFormat="1" ht="36" customHeight="1" thickBot="1" x14ac:dyDescent="0.25">
      <c r="B4" s="1380" t="s">
        <v>456</v>
      </c>
      <c r="C4" s="1381"/>
      <c r="D4" s="1380" t="s">
        <v>457</v>
      </c>
      <c r="E4" s="1388"/>
      <c r="F4" s="171" t="s">
        <v>458</v>
      </c>
      <c r="G4" s="172" t="s">
        <v>459</v>
      </c>
      <c r="H4" s="173" t="s">
        <v>460</v>
      </c>
      <c r="J4" s="174"/>
    </row>
    <row r="5" spans="1:10" s="158" customFormat="1" ht="36" customHeight="1" x14ac:dyDescent="0.2">
      <c r="B5" s="1389" t="s">
        <v>461</v>
      </c>
      <c r="C5" s="1392" t="s">
        <v>462</v>
      </c>
      <c r="D5" s="1395" t="s">
        <v>463</v>
      </c>
      <c r="E5" s="1396"/>
      <c r="F5" s="1231">
        <v>11</v>
      </c>
      <c r="G5" s="564" t="s">
        <v>464</v>
      </c>
      <c r="H5" s="862">
        <v>43553</v>
      </c>
      <c r="J5" s="174"/>
    </row>
    <row r="6" spans="1:10" s="158" customFormat="1" ht="36" customHeight="1" x14ac:dyDescent="0.2">
      <c r="B6" s="1390"/>
      <c r="C6" s="1393"/>
      <c r="D6" s="1397" t="s">
        <v>465</v>
      </c>
      <c r="E6" s="1398"/>
      <c r="F6" s="175">
        <v>4</v>
      </c>
      <c r="G6" s="913" t="s">
        <v>466</v>
      </c>
      <c r="H6" s="914" t="s">
        <v>467</v>
      </c>
      <c r="J6" s="174"/>
    </row>
    <row r="7" spans="1:10" s="158" customFormat="1" ht="34" customHeight="1" x14ac:dyDescent="0.2">
      <c r="B7" s="1390"/>
      <c r="C7" s="1393"/>
      <c r="D7" s="1397" t="s">
        <v>468</v>
      </c>
      <c r="E7" s="1398"/>
      <c r="F7" s="175">
        <v>7</v>
      </c>
      <c r="G7" s="913" t="s">
        <v>469</v>
      </c>
      <c r="H7" s="915">
        <v>42816</v>
      </c>
      <c r="J7" s="174"/>
    </row>
    <row r="8" spans="1:10" ht="34" customHeight="1" x14ac:dyDescent="0.2">
      <c r="B8" s="1390"/>
      <c r="C8" s="1393"/>
      <c r="D8" s="1399" t="s">
        <v>470</v>
      </c>
      <c r="E8" s="1400"/>
      <c r="F8" s="175">
        <v>7</v>
      </c>
      <c r="G8" s="177" t="s">
        <v>471</v>
      </c>
      <c r="H8" s="176">
        <v>42384</v>
      </c>
      <c r="I8" s="158"/>
    </row>
    <row r="9" spans="1:10" ht="34" customHeight="1" x14ac:dyDescent="0.2">
      <c r="B9" s="1390"/>
      <c r="C9" s="1393"/>
      <c r="D9" s="1399" t="s">
        <v>472</v>
      </c>
      <c r="E9" s="1400"/>
      <c r="F9" s="175">
        <v>13</v>
      </c>
      <c r="G9" s="177" t="s">
        <v>473</v>
      </c>
      <c r="H9" s="565" t="s">
        <v>474</v>
      </c>
      <c r="I9" s="158"/>
    </row>
    <row r="10" spans="1:10" ht="34" customHeight="1" x14ac:dyDescent="0.2">
      <c r="B10" s="1390"/>
      <c r="C10" s="1393"/>
      <c r="D10" s="1399" t="s">
        <v>475</v>
      </c>
      <c r="E10" s="1400"/>
      <c r="F10" s="175">
        <v>15</v>
      </c>
      <c r="G10" s="177" t="s">
        <v>476</v>
      </c>
      <c r="H10" s="176">
        <v>43488</v>
      </c>
      <c r="I10" s="158"/>
    </row>
    <row r="11" spans="1:10" ht="36" customHeight="1" x14ac:dyDescent="0.2">
      <c r="B11" s="1390"/>
      <c r="C11" s="1393"/>
      <c r="D11" s="1399" t="s">
        <v>477</v>
      </c>
      <c r="E11" s="1400"/>
      <c r="F11" s="175">
        <v>11</v>
      </c>
      <c r="G11" s="177" t="s">
        <v>478</v>
      </c>
      <c r="H11" s="565" t="s">
        <v>479</v>
      </c>
      <c r="I11" s="158"/>
    </row>
    <row r="12" spans="1:10" ht="34" customHeight="1" x14ac:dyDescent="0.2">
      <c r="B12" s="1390"/>
      <c r="C12" s="1393"/>
      <c r="D12" s="1399" t="s">
        <v>2803</v>
      </c>
      <c r="E12" s="1400"/>
      <c r="F12" s="175">
        <v>15</v>
      </c>
      <c r="G12" s="177" t="s">
        <v>480</v>
      </c>
      <c r="H12" s="176">
        <v>42646</v>
      </c>
      <c r="I12" s="158"/>
    </row>
    <row r="13" spans="1:10" ht="34" customHeight="1" x14ac:dyDescent="0.2">
      <c r="B13" s="1390"/>
      <c r="C13" s="1393"/>
      <c r="D13" s="1399" t="s">
        <v>481</v>
      </c>
      <c r="E13" s="1400"/>
      <c r="F13" s="175">
        <v>4</v>
      </c>
      <c r="G13" s="177" t="s">
        <v>482</v>
      </c>
      <c r="H13" s="176">
        <v>43110</v>
      </c>
      <c r="I13" s="158"/>
    </row>
    <row r="14" spans="1:10" ht="34" customHeight="1" x14ac:dyDescent="0.2">
      <c r="B14" s="1390"/>
      <c r="C14" s="1393"/>
      <c r="D14" s="1386" t="s">
        <v>483</v>
      </c>
      <c r="E14" s="1387"/>
      <c r="F14" s="175">
        <v>5</v>
      </c>
      <c r="G14" s="177" t="s">
        <v>484</v>
      </c>
      <c r="H14" s="176">
        <v>42457</v>
      </c>
      <c r="I14" s="158"/>
    </row>
    <row r="15" spans="1:10" ht="34" customHeight="1" x14ac:dyDescent="0.2">
      <c r="B15" s="1390"/>
      <c r="C15" s="1393"/>
      <c r="D15" s="1386" t="s">
        <v>485</v>
      </c>
      <c r="E15" s="1387"/>
      <c r="F15" s="175">
        <v>10</v>
      </c>
      <c r="G15" s="177" t="s">
        <v>486</v>
      </c>
      <c r="H15" s="176">
        <v>43556</v>
      </c>
      <c r="I15" s="158"/>
    </row>
    <row r="16" spans="1:10" ht="34" customHeight="1" x14ac:dyDescent="0.2">
      <c r="B16" s="1390"/>
      <c r="C16" s="1393"/>
      <c r="D16" s="1386" t="s">
        <v>487</v>
      </c>
      <c r="E16" s="1387"/>
      <c r="F16" s="175">
        <v>8</v>
      </c>
      <c r="G16" s="177" t="s">
        <v>488</v>
      </c>
      <c r="H16" s="176">
        <v>42458</v>
      </c>
      <c r="I16" s="158"/>
    </row>
    <row r="17" spans="1:9" ht="34" customHeight="1" x14ac:dyDescent="0.2">
      <c r="B17" s="1390"/>
      <c r="C17" s="1393"/>
      <c r="D17" s="1386" t="s">
        <v>489</v>
      </c>
      <c r="E17" s="1387"/>
      <c r="F17" s="175">
        <v>6</v>
      </c>
      <c r="G17" s="177" t="s">
        <v>490</v>
      </c>
      <c r="H17" s="176">
        <v>43041</v>
      </c>
      <c r="I17" s="158"/>
    </row>
    <row r="18" spans="1:9" ht="60" customHeight="1" x14ac:dyDescent="0.2">
      <c r="B18" s="1390"/>
      <c r="C18" s="1393"/>
      <c r="D18" s="1386" t="s">
        <v>491</v>
      </c>
      <c r="E18" s="1387"/>
      <c r="F18" s="175">
        <v>6</v>
      </c>
      <c r="G18" s="177" t="s">
        <v>492</v>
      </c>
      <c r="H18" s="565" t="s">
        <v>493</v>
      </c>
      <c r="I18" s="158"/>
    </row>
    <row r="19" spans="1:9" ht="40" customHeight="1" x14ac:dyDescent="0.2">
      <c r="B19" s="1390"/>
      <c r="C19" s="1393"/>
      <c r="D19" s="1386" t="s">
        <v>494</v>
      </c>
      <c r="E19" s="1387"/>
      <c r="F19" s="175">
        <v>15</v>
      </c>
      <c r="G19" s="177" t="s">
        <v>495</v>
      </c>
      <c r="H19" s="565" t="s">
        <v>496</v>
      </c>
      <c r="I19" s="158"/>
    </row>
    <row r="20" spans="1:9" ht="34" customHeight="1" x14ac:dyDescent="0.2">
      <c r="A20" s="157"/>
      <c r="B20" s="1390"/>
      <c r="C20" s="1393"/>
      <c r="D20" s="1386" t="s">
        <v>2801</v>
      </c>
      <c r="E20" s="1387"/>
      <c r="F20" s="175">
        <v>4</v>
      </c>
      <c r="G20" s="177" t="s">
        <v>2802</v>
      </c>
      <c r="H20" s="565">
        <v>43191</v>
      </c>
      <c r="I20" s="158"/>
    </row>
    <row r="21" spans="1:9" ht="34" customHeight="1" x14ac:dyDescent="0.2">
      <c r="B21" s="1390"/>
      <c r="C21" s="1393"/>
      <c r="D21" s="1386" t="s">
        <v>497</v>
      </c>
      <c r="E21" s="1387"/>
      <c r="F21" s="175">
        <v>9</v>
      </c>
      <c r="G21" s="177" t="s">
        <v>498</v>
      </c>
      <c r="H21" s="176">
        <v>42090</v>
      </c>
      <c r="I21" s="158"/>
    </row>
    <row r="22" spans="1:9" s="161" customFormat="1" ht="40" customHeight="1" x14ac:dyDescent="0.2">
      <c r="A22" s="158"/>
      <c r="B22" s="1390"/>
      <c r="C22" s="1393"/>
      <c r="D22" s="1386" t="s">
        <v>499</v>
      </c>
      <c r="E22" s="1387"/>
      <c r="F22" s="175">
        <v>12</v>
      </c>
      <c r="G22" s="177" t="s">
        <v>500</v>
      </c>
      <c r="H22" s="176">
        <v>42654</v>
      </c>
      <c r="I22" s="158"/>
    </row>
    <row r="23" spans="1:9" ht="38" customHeight="1" x14ac:dyDescent="0.2">
      <c r="A23" s="157"/>
      <c r="B23" s="1390"/>
      <c r="C23" s="1393"/>
      <c r="D23" s="1386" t="s">
        <v>525</v>
      </c>
      <c r="E23" s="1387"/>
      <c r="F23" s="175">
        <v>17</v>
      </c>
      <c r="G23" s="177" t="s">
        <v>2804</v>
      </c>
      <c r="H23" s="565" t="s">
        <v>2805</v>
      </c>
      <c r="I23" s="158"/>
    </row>
    <row r="24" spans="1:9" s="161" customFormat="1" ht="34" customHeight="1" x14ac:dyDescent="0.2">
      <c r="A24" s="158"/>
      <c r="B24" s="1390"/>
      <c r="C24" s="1393"/>
      <c r="D24" s="1386" t="s">
        <v>501</v>
      </c>
      <c r="E24" s="1387"/>
      <c r="F24" s="175">
        <v>7</v>
      </c>
      <c r="G24" s="177" t="s">
        <v>502</v>
      </c>
      <c r="H24" s="176">
        <v>43024</v>
      </c>
      <c r="I24" s="158"/>
    </row>
    <row r="25" spans="1:9" ht="34" customHeight="1" x14ac:dyDescent="0.2">
      <c r="A25" s="157"/>
      <c r="B25" s="1390"/>
      <c r="C25" s="1393"/>
      <c r="D25" s="1386" t="s">
        <v>526</v>
      </c>
      <c r="E25" s="1387"/>
      <c r="F25" s="175">
        <v>5</v>
      </c>
      <c r="G25" s="177" t="s">
        <v>2807</v>
      </c>
      <c r="H25" s="176">
        <v>42088</v>
      </c>
      <c r="I25" s="158"/>
    </row>
    <row r="26" spans="1:9" ht="34" customHeight="1" x14ac:dyDescent="0.2">
      <c r="A26" s="157"/>
      <c r="B26" s="1390"/>
      <c r="C26" s="1393"/>
      <c r="D26" s="1386" t="s">
        <v>2808</v>
      </c>
      <c r="E26" s="1387"/>
      <c r="F26" s="175">
        <v>9</v>
      </c>
      <c r="G26" s="177" t="s">
        <v>2809</v>
      </c>
      <c r="H26" s="176">
        <v>42824</v>
      </c>
      <c r="I26" s="158"/>
    </row>
    <row r="27" spans="1:9" s="161" customFormat="1" ht="34" customHeight="1" x14ac:dyDescent="0.2">
      <c r="A27" s="158"/>
      <c r="B27" s="1390"/>
      <c r="C27" s="1393"/>
      <c r="D27" s="1386" t="s">
        <v>503</v>
      </c>
      <c r="E27" s="1387"/>
      <c r="F27" s="175">
        <v>7</v>
      </c>
      <c r="G27" s="177" t="s">
        <v>504</v>
      </c>
      <c r="H27" s="176">
        <v>42416</v>
      </c>
      <c r="I27" s="158"/>
    </row>
    <row r="28" spans="1:9" s="161" customFormat="1" ht="34" customHeight="1" x14ac:dyDescent="0.2">
      <c r="A28" s="158"/>
      <c r="B28" s="1390"/>
      <c r="C28" s="1393"/>
      <c r="D28" s="1386" t="s">
        <v>505</v>
      </c>
      <c r="E28" s="1387"/>
      <c r="F28" s="175">
        <v>5</v>
      </c>
      <c r="G28" s="177" t="s">
        <v>506</v>
      </c>
      <c r="H28" s="176">
        <v>42559</v>
      </c>
      <c r="I28" s="158"/>
    </row>
    <row r="29" spans="1:9" s="161" customFormat="1" ht="48" customHeight="1" x14ac:dyDescent="0.2">
      <c r="A29" s="158"/>
      <c r="B29" s="1390"/>
      <c r="C29" s="1393"/>
      <c r="D29" s="1386" t="s">
        <v>507</v>
      </c>
      <c r="E29" s="1387"/>
      <c r="F29" s="175">
        <v>20</v>
      </c>
      <c r="G29" s="177" t="s">
        <v>508</v>
      </c>
      <c r="H29" s="176">
        <v>43187</v>
      </c>
      <c r="I29" s="158"/>
    </row>
    <row r="30" spans="1:9" s="161" customFormat="1" ht="34" customHeight="1" x14ac:dyDescent="0.2">
      <c r="A30" s="158"/>
      <c r="B30" s="1390"/>
      <c r="C30" s="1393"/>
      <c r="D30" s="1386" t="s">
        <v>509</v>
      </c>
      <c r="E30" s="1387"/>
      <c r="F30" s="175">
        <v>5</v>
      </c>
      <c r="G30" s="177" t="s">
        <v>510</v>
      </c>
      <c r="H30" s="176">
        <v>42423</v>
      </c>
      <c r="I30" s="158"/>
    </row>
    <row r="31" spans="1:9" s="161" customFormat="1" ht="40" customHeight="1" x14ac:dyDescent="0.2">
      <c r="A31" s="158"/>
      <c r="B31" s="1390"/>
      <c r="C31" s="1393"/>
      <c r="D31" s="1386" t="s">
        <v>511</v>
      </c>
      <c r="E31" s="1387"/>
      <c r="F31" s="175">
        <v>17</v>
      </c>
      <c r="G31" s="177" t="s">
        <v>512</v>
      </c>
      <c r="H31" s="565" t="s">
        <v>513</v>
      </c>
      <c r="I31" s="158"/>
    </row>
    <row r="32" spans="1:9" s="161" customFormat="1" ht="34" customHeight="1" x14ac:dyDescent="0.2">
      <c r="A32" s="158"/>
      <c r="B32" s="1390"/>
      <c r="C32" s="1393"/>
      <c r="D32" s="1386" t="s">
        <v>514</v>
      </c>
      <c r="E32" s="1387"/>
      <c r="F32" s="175">
        <v>2</v>
      </c>
      <c r="G32" s="177" t="s">
        <v>515</v>
      </c>
      <c r="H32" s="176">
        <v>42731</v>
      </c>
      <c r="I32" s="158"/>
    </row>
    <row r="33" spans="1:10" s="161" customFormat="1" ht="34" customHeight="1" x14ac:dyDescent="0.2">
      <c r="A33" s="157"/>
      <c r="B33" s="1390"/>
      <c r="C33" s="1393"/>
      <c r="D33" s="1386" t="s">
        <v>527</v>
      </c>
      <c r="E33" s="1387"/>
      <c r="F33" s="175">
        <v>9</v>
      </c>
      <c r="G33" s="177" t="s">
        <v>2810</v>
      </c>
      <c r="H33" s="565" t="s">
        <v>2811</v>
      </c>
      <c r="I33" s="158"/>
    </row>
    <row r="34" spans="1:10" s="161" customFormat="1" ht="40" customHeight="1" x14ac:dyDescent="0.2">
      <c r="A34" s="158"/>
      <c r="B34" s="1390"/>
      <c r="C34" s="1393"/>
      <c r="D34" s="1386" t="s">
        <v>516</v>
      </c>
      <c r="E34" s="1387"/>
      <c r="F34" s="175">
        <v>17</v>
      </c>
      <c r="G34" s="177" t="s">
        <v>517</v>
      </c>
      <c r="H34" s="565" t="s">
        <v>518</v>
      </c>
      <c r="I34" s="158"/>
    </row>
    <row r="35" spans="1:10" s="161" customFormat="1" ht="34" customHeight="1" x14ac:dyDescent="0.2">
      <c r="A35" s="158"/>
      <c r="B35" s="1390"/>
      <c r="C35" s="1393"/>
      <c r="D35" s="1386" t="s">
        <v>519</v>
      </c>
      <c r="E35" s="1387"/>
      <c r="F35" s="175">
        <v>7</v>
      </c>
      <c r="G35" s="177" t="s">
        <v>520</v>
      </c>
      <c r="H35" s="176">
        <v>42458</v>
      </c>
      <c r="I35" s="158"/>
    </row>
    <row r="36" spans="1:10" s="161" customFormat="1" ht="34" customHeight="1" x14ac:dyDescent="0.2">
      <c r="A36" s="158"/>
      <c r="B36" s="1390"/>
      <c r="C36" s="1393"/>
      <c r="D36" s="1386" t="s">
        <v>521</v>
      </c>
      <c r="E36" s="1387"/>
      <c r="F36" s="175">
        <v>2</v>
      </c>
      <c r="G36" s="177" t="s">
        <v>522</v>
      </c>
      <c r="H36" s="176">
        <v>42088</v>
      </c>
      <c r="I36" s="158"/>
    </row>
    <row r="37" spans="1:10" s="161" customFormat="1" ht="34" customHeight="1" x14ac:dyDescent="0.2">
      <c r="A37" s="158"/>
      <c r="B37" s="1390"/>
      <c r="C37" s="1394"/>
      <c r="D37" s="1376" t="s">
        <v>523</v>
      </c>
      <c r="E37" s="1377"/>
      <c r="F37" s="178">
        <v>3</v>
      </c>
      <c r="G37" s="179" t="s">
        <v>524</v>
      </c>
      <c r="H37" s="180">
        <v>42754</v>
      </c>
      <c r="I37" s="158"/>
    </row>
    <row r="38" spans="1:10" s="161" customFormat="1" ht="36" customHeight="1" x14ac:dyDescent="0.2">
      <c r="A38" s="158"/>
      <c r="B38" s="1390"/>
      <c r="C38" s="1382" t="s">
        <v>2812</v>
      </c>
      <c r="D38" s="1384" t="s">
        <v>2813</v>
      </c>
      <c r="E38" s="1385"/>
      <c r="F38" s="273">
        <v>2</v>
      </c>
      <c r="G38" s="863" t="s">
        <v>2814</v>
      </c>
      <c r="H38" s="864" t="s">
        <v>2815</v>
      </c>
      <c r="I38" s="158"/>
    </row>
    <row r="39" spans="1:10" ht="65.5" customHeight="1" x14ac:dyDescent="0.2">
      <c r="B39" s="1390"/>
      <c r="C39" s="1382"/>
      <c r="D39" s="1386" t="s">
        <v>2816</v>
      </c>
      <c r="E39" s="1387"/>
      <c r="F39" s="175">
        <v>7</v>
      </c>
      <c r="G39" s="177" t="s">
        <v>2817</v>
      </c>
      <c r="H39" s="565" t="s">
        <v>2818</v>
      </c>
      <c r="I39" s="158"/>
    </row>
    <row r="40" spans="1:10" ht="36" customHeight="1" x14ac:dyDescent="0.2">
      <c r="B40" s="1390"/>
      <c r="C40" s="1382"/>
      <c r="D40" s="1386" t="s">
        <v>2806</v>
      </c>
      <c r="E40" s="1387"/>
      <c r="F40" s="175">
        <v>2</v>
      </c>
      <c r="G40" s="177" t="s">
        <v>2819</v>
      </c>
      <c r="H40" s="176">
        <v>42088</v>
      </c>
      <c r="I40" s="158"/>
    </row>
    <row r="41" spans="1:10" ht="36" customHeight="1" x14ac:dyDescent="0.2">
      <c r="B41" s="1390"/>
      <c r="C41" s="1382"/>
      <c r="D41" s="1386" t="s">
        <v>2820</v>
      </c>
      <c r="E41" s="1387"/>
      <c r="F41" s="175">
        <v>2</v>
      </c>
      <c r="G41" s="177" t="s">
        <v>2821</v>
      </c>
      <c r="H41" s="176">
        <v>42824</v>
      </c>
      <c r="I41" s="158"/>
    </row>
    <row r="42" spans="1:10" ht="51" customHeight="1" x14ac:dyDescent="0.2">
      <c r="B42" s="1390"/>
      <c r="C42" s="1382"/>
      <c r="D42" s="1376" t="s">
        <v>2822</v>
      </c>
      <c r="E42" s="1377"/>
      <c r="F42" s="273">
        <v>2</v>
      </c>
      <c r="G42" s="863" t="s">
        <v>2823</v>
      </c>
      <c r="H42" s="865" t="s">
        <v>2824</v>
      </c>
      <c r="I42" s="158"/>
    </row>
    <row r="43" spans="1:10" s="181" customFormat="1" ht="17.399999999999999" customHeight="1" thickBot="1" x14ac:dyDescent="0.25">
      <c r="A43" s="185"/>
      <c r="B43" s="1391"/>
      <c r="C43" s="1383"/>
      <c r="D43" s="1374" t="s">
        <v>528</v>
      </c>
      <c r="E43" s="1375"/>
      <c r="F43" s="182">
        <f>SUM(F5:F42)</f>
        <v>309</v>
      </c>
      <c r="G43" s="183"/>
      <c r="H43" s="184"/>
      <c r="I43" s="185"/>
      <c r="J43" s="186"/>
    </row>
    <row r="44" spans="1:10" s="181" customFormat="1" ht="47.4" customHeight="1" x14ac:dyDescent="0.2">
      <c r="A44" s="185"/>
      <c r="B44" s="1378" t="s">
        <v>529</v>
      </c>
      <c r="C44" s="1378"/>
      <c r="D44" s="1378"/>
      <c r="E44" s="1378"/>
      <c r="F44" s="1378"/>
      <c r="G44" s="1378"/>
      <c r="H44" s="1378"/>
      <c r="I44" s="185"/>
      <c r="J44" s="186"/>
    </row>
    <row r="45" spans="1:10" s="181" customFormat="1" ht="9" customHeight="1" x14ac:dyDescent="0.2">
      <c r="A45" s="185"/>
      <c r="B45" s="187"/>
      <c r="C45" s="187"/>
      <c r="D45" s="187"/>
      <c r="E45" s="187"/>
      <c r="F45" s="187"/>
      <c r="G45" s="187"/>
      <c r="H45" s="187"/>
      <c r="I45" s="185"/>
      <c r="J45" s="186"/>
    </row>
    <row r="46" spans="1:10" s="167" customFormat="1" ht="31.25" customHeight="1" thickBot="1" x14ac:dyDescent="0.25">
      <c r="A46" s="169"/>
      <c r="B46" s="170" t="s">
        <v>530</v>
      </c>
      <c r="C46" s="163"/>
      <c r="D46" s="163"/>
      <c r="E46" s="163"/>
      <c r="F46" s="164"/>
      <c r="G46" s="1379" t="s">
        <v>531</v>
      </c>
      <c r="H46" s="1379"/>
      <c r="J46" s="168"/>
    </row>
    <row r="47" spans="1:10" s="158" customFormat="1" ht="36" customHeight="1" thickBot="1" x14ac:dyDescent="0.25">
      <c r="B47" s="1380" t="s">
        <v>456</v>
      </c>
      <c r="C47" s="1381"/>
      <c r="D47" s="675" t="s">
        <v>532</v>
      </c>
      <c r="E47" s="675" t="s">
        <v>533</v>
      </c>
      <c r="F47" s="171" t="s">
        <v>458</v>
      </c>
      <c r="G47" s="189" t="s">
        <v>459</v>
      </c>
      <c r="H47" s="190" t="s">
        <v>460</v>
      </c>
      <c r="J47" s="174"/>
    </row>
    <row r="48" spans="1:10" s="158" customFormat="1" ht="52" customHeight="1" x14ac:dyDescent="0.2">
      <c r="B48" s="1368" t="s">
        <v>534</v>
      </c>
      <c r="C48" s="1371"/>
      <c r="D48" s="866" t="s">
        <v>535</v>
      </c>
      <c r="E48" s="866" t="s">
        <v>2776</v>
      </c>
      <c r="F48" s="206">
        <v>1</v>
      </c>
      <c r="G48" s="867" t="s">
        <v>2770</v>
      </c>
      <c r="H48" s="868">
        <v>43476</v>
      </c>
      <c r="J48" s="174"/>
    </row>
    <row r="49" spans="2:9" ht="60" customHeight="1" x14ac:dyDescent="0.2">
      <c r="B49" s="1369"/>
      <c r="C49" s="1372"/>
      <c r="D49" s="916" t="s">
        <v>536</v>
      </c>
      <c r="E49" s="917" t="s">
        <v>537</v>
      </c>
      <c r="F49" s="206">
        <v>6</v>
      </c>
      <c r="G49" s="207" t="s">
        <v>538</v>
      </c>
      <c r="H49" s="918">
        <v>42398</v>
      </c>
      <c r="I49" s="158"/>
    </row>
    <row r="50" spans="2:9" ht="60" customHeight="1" x14ac:dyDescent="0.2">
      <c r="B50" s="1369"/>
      <c r="C50" s="1372"/>
      <c r="D50" s="916" t="s">
        <v>539</v>
      </c>
      <c r="E50" s="917" t="s">
        <v>540</v>
      </c>
      <c r="F50" s="206">
        <v>1</v>
      </c>
      <c r="G50" s="207" t="s">
        <v>541</v>
      </c>
      <c r="H50" s="918">
        <v>42705</v>
      </c>
      <c r="I50" s="158"/>
    </row>
    <row r="51" spans="2:9" ht="60" customHeight="1" x14ac:dyDescent="0.2">
      <c r="B51" s="1369"/>
      <c r="C51" s="1372"/>
      <c r="D51" s="916" t="s">
        <v>542</v>
      </c>
      <c r="E51" s="917" t="s">
        <v>2853</v>
      </c>
      <c r="F51" s="206">
        <v>3</v>
      </c>
      <c r="G51" s="207" t="s">
        <v>543</v>
      </c>
      <c r="H51" s="918">
        <v>42182</v>
      </c>
      <c r="I51" s="158"/>
    </row>
    <row r="52" spans="2:9" ht="60" customHeight="1" x14ac:dyDescent="0.2">
      <c r="B52" s="1369"/>
      <c r="C52" s="1372"/>
      <c r="D52" s="916" t="s">
        <v>544</v>
      </c>
      <c r="E52" s="917" t="s">
        <v>545</v>
      </c>
      <c r="F52" s="206">
        <v>19</v>
      </c>
      <c r="G52" s="207" t="s">
        <v>2771</v>
      </c>
      <c r="H52" s="919">
        <v>42461</v>
      </c>
      <c r="I52" s="158"/>
    </row>
    <row r="53" spans="2:9" ht="60" customHeight="1" x14ac:dyDescent="0.2">
      <c r="B53" s="1369"/>
      <c r="C53" s="1372"/>
      <c r="D53" s="916" t="s">
        <v>546</v>
      </c>
      <c r="E53" s="917" t="s">
        <v>547</v>
      </c>
      <c r="F53" s="206">
        <v>1</v>
      </c>
      <c r="G53" s="207" t="s">
        <v>548</v>
      </c>
      <c r="H53" s="208">
        <v>43095</v>
      </c>
      <c r="I53" s="158"/>
    </row>
    <row r="54" spans="2:9" ht="60" customHeight="1" x14ac:dyDescent="0.2">
      <c r="B54" s="1369"/>
      <c r="C54" s="1372"/>
      <c r="D54" s="916" t="s">
        <v>2772</v>
      </c>
      <c r="E54" s="917" t="s">
        <v>549</v>
      </c>
      <c r="F54" s="206">
        <v>1</v>
      </c>
      <c r="G54" s="207" t="s">
        <v>550</v>
      </c>
      <c r="H54" s="208">
        <v>43020</v>
      </c>
      <c r="I54" s="158"/>
    </row>
    <row r="55" spans="2:9" ht="60" customHeight="1" thickBot="1" x14ac:dyDescent="0.25">
      <c r="B55" s="1370"/>
      <c r="C55" s="1373"/>
      <c r="D55" s="201" t="s">
        <v>551</v>
      </c>
      <c r="E55" s="202" t="s">
        <v>552</v>
      </c>
      <c r="F55" s="203">
        <v>1</v>
      </c>
      <c r="G55" s="869" t="s">
        <v>550</v>
      </c>
      <c r="H55" s="204">
        <v>43187</v>
      </c>
      <c r="I55" s="158"/>
    </row>
    <row r="56" spans="2:9" ht="60" customHeight="1" x14ac:dyDescent="0.2">
      <c r="B56" s="1368" t="s">
        <v>553</v>
      </c>
      <c r="C56" s="1371" t="s">
        <v>554</v>
      </c>
      <c r="D56" s="870" t="s">
        <v>555</v>
      </c>
      <c r="E56" s="871" t="s">
        <v>2777</v>
      </c>
      <c r="F56" s="872">
        <v>1</v>
      </c>
      <c r="G56" s="873" t="s">
        <v>2773</v>
      </c>
      <c r="H56" s="874">
        <v>44288</v>
      </c>
      <c r="I56" s="158"/>
    </row>
    <row r="57" spans="2:9" ht="80" customHeight="1" x14ac:dyDescent="0.2">
      <c r="B57" s="1369"/>
      <c r="C57" s="1372"/>
      <c r="D57" s="195" t="s">
        <v>556</v>
      </c>
      <c r="E57" s="677" t="s">
        <v>557</v>
      </c>
      <c r="F57" s="197">
        <v>15</v>
      </c>
      <c r="G57" s="198" t="s">
        <v>558</v>
      </c>
      <c r="H57" s="199">
        <v>43188</v>
      </c>
      <c r="I57" s="158"/>
    </row>
    <row r="58" spans="2:9" ht="60" customHeight="1" x14ac:dyDescent="0.2">
      <c r="B58" s="1369"/>
      <c r="C58" s="1372"/>
      <c r="D58" s="195" t="s">
        <v>559</v>
      </c>
      <c r="E58" s="677" t="s">
        <v>560</v>
      </c>
      <c r="F58" s="197">
        <v>4</v>
      </c>
      <c r="G58" s="198" t="s">
        <v>561</v>
      </c>
      <c r="H58" s="176">
        <v>42458</v>
      </c>
      <c r="I58" s="158"/>
    </row>
    <row r="59" spans="2:9" ht="80" customHeight="1" x14ac:dyDescent="0.2">
      <c r="B59" s="1369"/>
      <c r="C59" s="1372"/>
      <c r="D59" s="195" t="s">
        <v>536</v>
      </c>
      <c r="E59" s="677" t="s">
        <v>562</v>
      </c>
      <c r="F59" s="197">
        <v>15</v>
      </c>
      <c r="G59" s="198" t="s">
        <v>563</v>
      </c>
      <c r="H59" s="176">
        <v>42398</v>
      </c>
      <c r="I59" s="158"/>
    </row>
    <row r="60" spans="2:9" ht="80" customHeight="1" x14ac:dyDescent="0.2">
      <c r="B60" s="1369"/>
      <c r="C60" s="1372"/>
      <c r="D60" s="676" t="s">
        <v>564</v>
      </c>
      <c r="E60" s="920" t="s">
        <v>2777</v>
      </c>
      <c r="F60" s="197">
        <v>1</v>
      </c>
      <c r="G60" s="198" t="s">
        <v>2778</v>
      </c>
      <c r="H60" s="200" t="s">
        <v>565</v>
      </c>
      <c r="I60" s="158"/>
    </row>
    <row r="61" spans="2:9" ht="80" customHeight="1" x14ac:dyDescent="0.2">
      <c r="B61" s="1369"/>
      <c r="C61" s="1372"/>
      <c r="D61" s="676" t="s">
        <v>566</v>
      </c>
      <c r="E61" s="920" t="s">
        <v>1057</v>
      </c>
      <c r="F61" s="197">
        <v>1</v>
      </c>
      <c r="G61" s="198" t="s">
        <v>2779</v>
      </c>
      <c r="H61" s="200" t="s">
        <v>567</v>
      </c>
      <c r="I61" s="158"/>
    </row>
    <row r="62" spans="2:9" ht="80" customHeight="1" x14ac:dyDescent="0.2">
      <c r="B62" s="1369"/>
      <c r="C62" s="1372"/>
      <c r="D62" s="676" t="s">
        <v>568</v>
      </c>
      <c r="E62" s="920" t="s">
        <v>2775</v>
      </c>
      <c r="F62" s="197">
        <v>10</v>
      </c>
      <c r="G62" s="198" t="s">
        <v>569</v>
      </c>
      <c r="H62" s="200" t="s">
        <v>2774</v>
      </c>
      <c r="I62" s="158"/>
    </row>
    <row r="63" spans="2:9" ht="60" customHeight="1" thickBot="1" x14ac:dyDescent="0.25">
      <c r="B63" s="1369"/>
      <c r="C63" s="1373"/>
      <c r="D63" s="676" t="s">
        <v>570</v>
      </c>
      <c r="E63" s="920" t="s">
        <v>571</v>
      </c>
      <c r="F63" s="197">
        <v>13</v>
      </c>
      <c r="G63" s="198" t="s">
        <v>572</v>
      </c>
      <c r="H63" s="200">
        <v>43187</v>
      </c>
      <c r="I63" s="158"/>
    </row>
    <row r="64" spans="2:9" ht="165" customHeight="1" thickBot="1" x14ac:dyDescent="0.25">
      <c r="B64" s="1370"/>
      <c r="C64" s="859" t="s">
        <v>573</v>
      </c>
      <c r="D64" s="566" t="s">
        <v>574</v>
      </c>
      <c r="E64" s="570" t="s">
        <v>2780</v>
      </c>
      <c r="F64" s="567">
        <v>1</v>
      </c>
      <c r="G64" s="568" t="s">
        <v>2781</v>
      </c>
      <c r="H64" s="569" t="s">
        <v>575</v>
      </c>
      <c r="I64" s="158"/>
    </row>
    <row r="65" spans="1:10" s="161" customFormat="1" ht="20.149999999999999" customHeight="1" thickBot="1" x14ac:dyDescent="0.25">
      <c r="A65" s="158"/>
      <c r="B65" s="860"/>
      <c r="C65" s="861"/>
      <c r="D65" s="1374" t="s">
        <v>576</v>
      </c>
      <c r="E65" s="1375"/>
      <c r="F65" s="209">
        <f>SUM(F48:F64)</f>
        <v>94</v>
      </c>
      <c r="G65" s="210"/>
      <c r="H65" s="211"/>
      <c r="I65" s="158"/>
    </row>
    <row r="66" spans="1:10" ht="20.149999999999999" customHeight="1" x14ac:dyDescent="0.2">
      <c r="J66" s="212"/>
    </row>
    <row r="67" spans="1:10" ht="20.149999999999999" customHeight="1" x14ac:dyDescent="0.2">
      <c r="J67" s="212"/>
    </row>
    <row r="68" spans="1:10" ht="20.149999999999999" customHeight="1" x14ac:dyDescent="0.2">
      <c r="J68" s="212"/>
    </row>
  </sheetData>
  <mergeCells count="52">
    <mergeCell ref="D15:E15"/>
    <mergeCell ref="G3:H3"/>
    <mergeCell ref="B4:C4"/>
    <mergeCell ref="D4:E4"/>
    <mergeCell ref="B5:B43"/>
    <mergeCell ref="C5:C37"/>
    <mergeCell ref="D5:E5"/>
    <mergeCell ref="D6:E6"/>
    <mergeCell ref="D7:E7"/>
    <mergeCell ref="D8:E8"/>
    <mergeCell ref="D9:E9"/>
    <mergeCell ref="D10:E10"/>
    <mergeCell ref="D11:E11"/>
    <mergeCell ref="D12:E12"/>
    <mergeCell ref="D13:E13"/>
    <mergeCell ref="D14:E14"/>
    <mergeCell ref="D31:E31"/>
    <mergeCell ref="D16:E16"/>
    <mergeCell ref="D17:E17"/>
    <mergeCell ref="D18:E18"/>
    <mergeCell ref="D19:E19"/>
    <mergeCell ref="D21:E21"/>
    <mergeCell ref="D22:E22"/>
    <mergeCell ref="D24:E24"/>
    <mergeCell ref="D27:E27"/>
    <mergeCell ref="D28:E28"/>
    <mergeCell ref="D29:E29"/>
    <mergeCell ref="D30:E30"/>
    <mergeCell ref="D20:E20"/>
    <mergeCell ref="D23:E23"/>
    <mergeCell ref="D25:E25"/>
    <mergeCell ref="D26:E26"/>
    <mergeCell ref="D32:E32"/>
    <mergeCell ref="D34:E34"/>
    <mergeCell ref="D35:E35"/>
    <mergeCell ref="D36:E36"/>
    <mergeCell ref="D37:E37"/>
    <mergeCell ref="D33:E33"/>
    <mergeCell ref="B56:B64"/>
    <mergeCell ref="C56:C63"/>
    <mergeCell ref="D65:E65"/>
    <mergeCell ref="D42:E42"/>
    <mergeCell ref="D43:E43"/>
    <mergeCell ref="B44:H44"/>
    <mergeCell ref="G46:H46"/>
    <mergeCell ref="B47:C47"/>
    <mergeCell ref="B48:C55"/>
    <mergeCell ref="C38:C43"/>
    <mergeCell ref="D38:E38"/>
    <mergeCell ref="D39:E39"/>
    <mergeCell ref="D40:E40"/>
    <mergeCell ref="D41:E41"/>
  </mergeCells>
  <phoneticPr fontId="1"/>
  <printOptions horizontalCentered="1"/>
  <pageMargins left="0.36" right="0.28999999999999998" top="0.71" bottom="0.41" header="0.51181102362204722" footer="0.51181102362204722"/>
  <pageSetup paperSize="9" scale="70"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7AFA-B905-426E-9117-84E0888A533F}">
  <sheetPr>
    <tabColor rgb="FFFFFF00"/>
    <pageSetUpPr fitToPage="1"/>
  </sheetPr>
  <dimension ref="B1:I66"/>
  <sheetViews>
    <sheetView zoomScale="85" zoomScaleNormal="85" workbookViewId="0">
      <selection activeCell="E37" sqref="E37"/>
    </sheetView>
  </sheetViews>
  <sheetFormatPr defaultRowHeight="14" x14ac:dyDescent="0.2"/>
  <cols>
    <col min="1" max="1" width="3.6328125" style="877" customWidth="1"/>
    <col min="2" max="2" width="12.54296875" style="906" customWidth="1"/>
    <col min="3" max="3" width="18" style="906" customWidth="1"/>
    <col min="4" max="4" width="100.36328125" style="907" customWidth="1"/>
    <col min="5" max="5" width="15.453125" style="908" customWidth="1"/>
    <col min="6" max="6" width="15.453125" style="909" customWidth="1"/>
    <col min="7" max="8" width="10.81640625" style="876" customWidth="1"/>
    <col min="9" max="256" width="8.7265625" style="877"/>
    <col min="257" max="257" width="12.453125" style="877" customWidth="1"/>
    <col min="258" max="258" width="12" style="877" customWidth="1"/>
    <col min="259" max="259" width="16.90625" style="877" customWidth="1"/>
    <col min="260" max="260" width="110.90625" style="877" customWidth="1"/>
    <col min="261" max="261" width="13.1796875" style="877" customWidth="1"/>
    <col min="262" max="264" width="10.81640625" style="877" customWidth="1"/>
    <col min="265" max="512" width="8.7265625" style="877"/>
    <col min="513" max="513" width="12.453125" style="877" customWidth="1"/>
    <col min="514" max="514" width="12" style="877" customWidth="1"/>
    <col min="515" max="515" width="16.90625" style="877" customWidth="1"/>
    <col min="516" max="516" width="110.90625" style="877" customWidth="1"/>
    <col min="517" max="517" width="13.1796875" style="877" customWidth="1"/>
    <col min="518" max="520" width="10.81640625" style="877" customWidth="1"/>
    <col min="521" max="768" width="8.7265625" style="877"/>
    <col min="769" max="769" width="12.453125" style="877" customWidth="1"/>
    <col min="770" max="770" width="12" style="877" customWidth="1"/>
    <col min="771" max="771" width="16.90625" style="877" customWidth="1"/>
    <col min="772" max="772" width="110.90625" style="877" customWidth="1"/>
    <col min="773" max="773" width="13.1796875" style="877" customWidth="1"/>
    <col min="774" max="776" width="10.81640625" style="877" customWidth="1"/>
    <col min="777" max="1024" width="8.7265625" style="877"/>
    <col min="1025" max="1025" width="12.453125" style="877" customWidth="1"/>
    <col min="1026" max="1026" width="12" style="877" customWidth="1"/>
    <col min="1027" max="1027" width="16.90625" style="877" customWidth="1"/>
    <col min="1028" max="1028" width="110.90625" style="877" customWidth="1"/>
    <col min="1029" max="1029" width="13.1796875" style="877" customWidth="1"/>
    <col min="1030" max="1032" width="10.81640625" style="877" customWidth="1"/>
    <col min="1033" max="1280" width="8.7265625" style="877"/>
    <col min="1281" max="1281" width="12.453125" style="877" customWidth="1"/>
    <col min="1282" max="1282" width="12" style="877" customWidth="1"/>
    <col min="1283" max="1283" width="16.90625" style="877" customWidth="1"/>
    <col min="1284" max="1284" width="110.90625" style="877" customWidth="1"/>
    <col min="1285" max="1285" width="13.1796875" style="877" customWidth="1"/>
    <col min="1286" max="1288" width="10.81640625" style="877" customWidth="1"/>
    <col min="1289" max="1536" width="8.7265625" style="877"/>
    <col min="1537" max="1537" width="12.453125" style="877" customWidth="1"/>
    <col min="1538" max="1538" width="12" style="877" customWidth="1"/>
    <col min="1539" max="1539" width="16.90625" style="877" customWidth="1"/>
    <col min="1540" max="1540" width="110.90625" style="877" customWidth="1"/>
    <col min="1541" max="1541" width="13.1796875" style="877" customWidth="1"/>
    <col min="1542" max="1544" width="10.81640625" style="877" customWidth="1"/>
    <col min="1545" max="1792" width="8.7265625" style="877"/>
    <col min="1793" max="1793" width="12.453125" style="877" customWidth="1"/>
    <col min="1794" max="1794" width="12" style="877" customWidth="1"/>
    <col min="1795" max="1795" width="16.90625" style="877" customWidth="1"/>
    <col min="1796" max="1796" width="110.90625" style="877" customWidth="1"/>
    <col min="1797" max="1797" width="13.1796875" style="877" customWidth="1"/>
    <col min="1798" max="1800" width="10.81640625" style="877" customWidth="1"/>
    <col min="1801" max="2048" width="8.7265625" style="877"/>
    <col min="2049" max="2049" width="12.453125" style="877" customWidth="1"/>
    <col min="2050" max="2050" width="12" style="877" customWidth="1"/>
    <col min="2051" max="2051" width="16.90625" style="877" customWidth="1"/>
    <col min="2052" max="2052" width="110.90625" style="877" customWidth="1"/>
    <col min="2053" max="2053" width="13.1796875" style="877" customWidth="1"/>
    <col min="2054" max="2056" width="10.81640625" style="877" customWidth="1"/>
    <col min="2057" max="2304" width="8.7265625" style="877"/>
    <col min="2305" max="2305" width="12.453125" style="877" customWidth="1"/>
    <col min="2306" max="2306" width="12" style="877" customWidth="1"/>
    <col min="2307" max="2307" width="16.90625" style="877" customWidth="1"/>
    <col min="2308" max="2308" width="110.90625" style="877" customWidth="1"/>
    <col min="2309" max="2309" width="13.1796875" style="877" customWidth="1"/>
    <col min="2310" max="2312" width="10.81640625" style="877" customWidth="1"/>
    <col min="2313" max="2560" width="8.7265625" style="877"/>
    <col min="2561" max="2561" width="12.453125" style="877" customWidth="1"/>
    <col min="2562" max="2562" width="12" style="877" customWidth="1"/>
    <col min="2563" max="2563" width="16.90625" style="877" customWidth="1"/>
    <col min="2564" max="2564" width="110.90625" style="877" customWidth="1"/>
    <col min="2565" max="2565" width="13.1796875" style="877" customWidth="1"/>
    <col min="2566" max="2568" width="10.81640625" style="877" customWidth="1"/>
    <col min="2569" max="2816" width="8.7265625" style="877"/>
    <col min="2817" max="2817" width="12.453125" style="877" customWidth="1"/>
    <col min="2818" max="2818" width="12" style="877" customWidth="1"/>
    <col min="2819" max="2819" width="16.90625" style="877" customWidth="1"/>
    <col min="2820" max="2820" width="110.90625" style="877" customWidth="1"/>
    <col min="2821" max="2821" width="13.1796875" style="877" customWidth="1"/>
    <col min="2822" max="2824" width="10.81640625" style="877" customWidth="1"/>
    <col min="2825" max="3072" width="8.7265625" style="877"/>
    <col min="3073" max="3073" width="12.453125" style="877" customWidth="1"/>
    <col min="3074" max="3074" width="12" style="877" customWidth="1"/>
    <col min="3075" max="3075" width="16.90625" style="877" customWidth="1"/>
    <col min="3076" max="3076" width="110.90625" style="877" customWidth="1"/>
    <col min="3077" max="3077" width="13.1796875" style="877" customWidth="1"/>
    <col min="3078" max="3080" width="10.81640625" style="877" customWidth="1"/>
    <col min="3081" max="3328" width="8.7265625" style="877"/>
    <col min="3329" max="3329" width="12.453125" style="877" customWidth="1"/>
    <col min="3330" max="3330" width="12" style="877" customWidth="1"/>
    <col min="3331" max="3331" width="16.90625" style="877" customWidth="1"/>
    <col min="3332" max="3332" width="110.90625" style="877" customWidth="1"/>
    <col min="3333" max="3333" width="13.1796875" style="877" customWidth="1"/>
    <col min="3334" max="3336" width="10.81640625" style="877" customWidth="1"/>
    <col min="3337" max="3584" width="8.7265625" style="877"/>
    <col min="3585" max="3585" width="12.453125" style="877" customWidth="1"/>
    <col min="3586" max="3586" width="12" style="877" customWidth="1"/>
    <col min="3587" max="3587" width="16.90625" style="877" customWidth="1"/>
    <col min="3588" max="3588" width="110.90625" style="877" customWidth="1"/>
    <col min="3589" max="3589" width="13.1796875" style="877" customWidth="1"/>
    <col min="3590" max="3592" width="10.81640625" style="877" customWidth="1"/>
    <col min="3593" max="3840" width="8.7265625" style="877"/>
    <col min="3841" max="3841" width="12.453125" style="877" customWidth="1"/>
    <col min="3842" max="3842" width="12" style="877" customWidth="1"/>
    <col min="3843" max="3843" width="16.90625" style="877" customWidth="1"/>
    <col min="3844" max="3844" width="110.90625" style="877" customWidth="1"/>
    <col min="3845" max="3845" width="13.1796875" style="877" customWidth="1"/>
    <col min="3846" max="3848" width="10.81640625" style="877" customWidth="1"/>
    <col min="3849" max="4096" width="8.7265625" style="877"/>
    <col min="4097" max="4097" width="12.453125" style="877" customWidth="1"/>
    <col min="4098" max="4098" width="12" style="877" customWidth="1"/>
    <col min="4099" max="4099" width="16.90625" style="877" customWidth="1"/>
    <col min="4100" max="4100" width="110.90625" style="877" customWidth="1"/>
    <col min="4101" max="4101" width="13.1796875" style="877" customWidth="1"/>
    <col min="4102" max="4104" width="10.81640625" style="877" customWidth="1"/>
    <col min="4105" max="4352" width="8.7265625" style="877"/>
    <col min="4353" max="4353" width="12.453125" style="877" customWidth="1"/>
    <col min="4354" max="4354" width="12" style="877" customWidth="1"/>
    <col min="4355" max="4355" width="16.90625" style="877" customWidth="1"/>
    <col min="4356" max="4356" width="110.90625" style="877" customWidth="1"/>
    <col min="4357" max="4357" width="13.1796875" style="877" customWidth="1"/>
    <col min="4358" max="4360" width="10.81640625" style="877" customWidth="1"/>
    <col min="4361" max="4608" width="8.7265625" style="877"/>
    <col min="4609" max="4609" width="12.453125" style="877" customWidth="1"/>
    <col min="4610" max="4610" width="12" style="877" customWidth="1"/>
    <col min="4611" max="4611" width="16.90625" style="877" customWidth="1"/>
    <col min="4612" max="4612" width="110.90625" style="877" customWidth="1"/>
    <col min="4613" max="4613" width="13.1796875" style="877" customWidth="1"/>
    <col min="4614" max="4616" width="10.81640625" style="877" customWidth="1"/>
    <col min="4617" max="4864" width="8.7265625" style="877"/>
    <col min="4865" max="4865" width="12.453125" style="877" customWidth="1"/>
    <col min="4866" max="4866" width="12" style="877" customWidth="1"/>
    <col min="4867" max="4867" width="16.90625" style="877" customWidth="1"/>
    <col min="4868" max="4868" width="110.90625" style="877" customWidth="1"/>
    <col min="4869" max="4869" width="13.1796875" style="877" customWidth="1"/>
    <col min="4870" max="4872" width="10.81640625" style="877" customWidth="1"/>
    <col min="4873" max="5120" width="8.7265625" style="877"/>
    <col min="5121" max="5121" width="12.453125" style="877" customWidth="1"/>
    <col min="5122" max="5122" width="12" style="877" customWidth="1"/>
    <col min="5123" max="5123" width="16.90625" style="877" customWidth="1"/>
    <col min="5124" max="5124" width="110.90625" style="877" customWidth="1"/>
    <col min="5125" max="5125" width="13.1796875" style="877" customWidth="1"/>
    <col min="5126" max="5128" width="10.81640625" style="877" customWidth="1"/>
    <col min="5129" max="5376" width="8.7265625" style="877"/>
    <col min="5377" max="5377" width="12.453125" style="877" customWidth="1"/>
    <col min="5378" max="5378" width="12" style="877" customWidth="1"/>
    <col min="5379" max="5379" width="16.90625" style="877" customWidth="1"/>
    <col min="5380" max="5380" width="110.90625" style="877" customWidth="1"/>
    <col min="5381" max="5381" width="13.1796875" style="877" customWidth="1"/>
    <col min="5382" max="5384" width="10.81640625" style="877" customWidth="1"/>
    <col min="5385" max="5632" width="8.7265625" style="877"/>
    <col min="5633" max="5633" width="12.453125" style="877" customWidth="1"/>
    <col min="5634" max="5634" width="12" style="877" customWidth="1"/>
    <col min="5635" max="5635" width="16.90625" style="877" customWidth="1"/>
    <col min="5636" max="5636" width="110.90625" style="877" customWidth="1"/>
    <col min="5637" max="5637" width="13.1796875" style="877" customWidth="1"/>
    <col min="5638" max="5640" width="10.81640625" style="877" customWidth="1"/>
    <col min="5641" max="5888" width="8.7265625" style="877"/>
    <col min="5889" max="5889" width="12.453125" style="877" customWidth="1"/>
    <col min="5890" max="5890" width="12" style="877" customWidth="1"/>
    <col min="5891" max="5891" width="16.90625" style="877" customWidth="1"/>
    <col min="5892" max="5892" width="110.90625" style="877" customWidth="1"/>
    <col min="5893" max="5893" width="13.1796875" style="877" customWidth="1"/>
    <col min="5894" max="5896" width="10.81640625" style="877" customWidth="1"/>
    <col min="5897" max="6144" width="8.7265625" style="877"/>
    <col min="6145" max="6145" width="12.453125" style="877" customWidth="1"/>
    <col min="6146" max="6146" width="12" style="877" customWidth="1"/>
    <col min="6147" max="6147" width="16.90625" style="877" customWidth="1"/>
    <col min="6148" max="6148" width="110.90625" style="877" customWidth="1"/>
    <col min="6149" max="6149" width="13.1796875" style="877" customWidth="1"/>
    <col min="6150" max="6152" width="10.81640625" style="877" customWidth="1"/>
    <col min="6153" max="6400" width="8.7265625" style="877"/>
    <col min="6401" max="6401" width="12.453125" style="877" customWidth="1"/>
    <col min="6402" max="6402" width="12" style="877" customWidth="1"/>
    <col min="6403" max="6403" width="16.90625" style="877" customWidth="1"/>
    <col min="6404" max="6404" width="110.90625" style="877" customWidth="1"/>
    <col min="6405" max="6405" width="13.1796875" style="877" customWidth="1"/>
    <col min="6406" max="6408" width="10.81640625" style="877" customWidth="1"/>
    <col min="6409" max="6656" width="8.7265625" style="877"/>
    <col min="6657" max="6657" width="12.453125" style="877" customWidth="1"/>
    <col min="6658" max="6658" width="12" style="877" customWidth="1"/>
    <col min="6659" max="6659" width="16.90625" style="877" customWidth="1"/>
    <col min="6660" max="6660" width="110.90625" style="877" customWidth="1"/>
    <col min="6661" max="6661" width="13.1796875" style="877" customWidth="1"/>
    <col min="6662" max="6664" width="10.81640625" style="877" customWidth="1"/>
    <col min="6665" max="6912" width="8.7265625" style="877"/>
    <col min="6913" max="6913" width="12.453125" style="877" customWidth="1"/>
    <col min="6914" max="6914" width="12" style="877" customWidth="1"/>
    <col min="6915" max="6915" width="16.90625" style="877" customWidth="1"/>
    <col min="6916" max="6916" width="110.90625" style="877" customWidth="1"/>
    <col min="6917" max="6917" width="13.1796875" style="877" customWidth="1"/>
    <col min="6918" max="6920" width="10.81640625" style="877" customWidth="1"/>
    <col min="6921" max="7168" width="8.7265625" style="877"/>
    <col min="7169" max="7169" width="12.453125" style="877" customWidth="1"/>
    <col min="7170" max="7170" width="12" style="877" customWidth="1"/>
    <col min="7171" max="7171" width="16.90625" style="877" customWidth="1"/>
    <col min="7172" max="7172" width="110.90625" style="877" customWidth="1"/>
    <col min="7173" max="7173" width="13.1796875" style="877" customWidth="1"/>
    <col min="7174" max="7176" width="10.81640625" style="877" customWidth="1"/>
    <col min="7177" max="7424" width="8.7265625" style="877"/>
    <col min="7425" max="7425" width="12.453125" style="877" customWidth="1"/>
    <col min="7426" max="7426" width="12" style="877" customWidth="1"/>
    <col min="7427" max="7427" width="16.90625" style="877" customWidth="1"/>
    <col min="7428" max="7428" width="110.90625" style="877" customWidth="1"/>
    <col min="7429" max="7429" width="13.1796875" style="877" customWidth="1"/>
    <col min="7430" max="7432" width="10.81640625" style="877" customWidth="1"/>
    <col min="7433" max="7680" width="8.7265625" style="877"/>
    <col min="7681" max="7681" width="12.453125" style="877" customWidth="1"/>
    <col min="7682" max="7682" width="12" style="877" customWidth="1"/>
    <col min="7683" max="7683" width="16.90625" style="877" customWidth="1"/>
    <col min="7684" max="7684" width="110.90625" style="877" customWidth="1"/>
    <col min="7685" max="7685" width="13.1796875" style="877" customWidth="1"/>
    <col min="7686" max="7688" width="10.81640625" style="877" customWidth="1"/>
    <col min="7689" max="7936" width="8.7265625" style="877"/>
    <col min="7937" max="7937" width="12.453125" style="877" customWidth="1"/>
    <col min="7938" max="7938" width="12" style="877" customWidth="1"/>
    <col min="7939" max="7939" width="16.90625" style="877" customWidth="1"/>
    <col min="7940" max="7940" width="110.90625" style="877" customWidth="1"/>
    <col min="7941" max="7941" width="13.1796875" style="877" customWidth="1"/>
    <col min="7942" max="7944" width="10.81640625" style="877" customWidth="1"/>
    <col min="7945" max="8192" width="8.7265625" style="877"/>
    <col min="8193" max="8193" width="12.453125" style="877" customWidth="1"/>
    <col min="8194" max="8194" width="12" style="877" customWidth="1"/>
    <col min="8195" max="8195" width="16.90625" style="877" customWidth="1"/>
    <col min="8196" max="8196" width="110.90625" style="877" customWidth="1"/>
    <col min="8197" max="8197" width="13.1796875" style="877" customWidth="1"/>
    <col min="8198" max="8200" width="10.81640625" style="877" customWidth="1"/>
    <col min="8201" max="8448" width="8.7265625" style="877"/>
    <col min="8449" max="8449" width="12.453125" style="877" customWidth="1"/>
    <col min="8450" max="8450" width="12" style="877" customWidth="1"/>
    <col min="8451" max="8451" width="16.90625" style="877" customWidth="1"/>
    <col min="8452" max="8452" width="110.90625" style="877" customWidth="1"/>
    <col min="8453" max="8453" width="13.1796875" style="877" customWidth="1"/>
    <col min="8454" max="8456" width="10.81640625" style="877" customWidth="1"/>
    <col min="8457" max="8704" width="8.7265625" style="877"/>
    <col min="8705" max="8705" width="12.453125" style="877" customWidth="1"/>
    <col min="8706" max="8706" width="12" style="877" customWidth="1"/>
    <col min="8707" max="8707" width="16.90625" style="877" customWidth="1"/>
    <col min="8708" max="8708" width="110.90625" style="877" customWidth="1"/>
    <col min="8709" max="8709" width="13.1796875" style="877" customWidth="1"/>
    <col min="8710" max="8712" width="10.81640625" style="877" customWidth="1"/>
    <col min="8713" max="8960" width="8.7265625" style="877"/>
    <col min="8961" max="8961" width="12.453125" style="877" customWidth="1"/>
    <col min="8962" max="8962" width="12" style="877" customWidth="1"/>
    <col min="8963" max="8963" width="16.90625" style="877" customWidth="1"/>
    <col min="8964" max="8964" width="110.90625" style="877" customWidth="1"/>
    <col min="8965" max="8965" width="13.1796875" style="877" customWidth="1"/>
    <col min="8966" max="8968" width="10.81640625" style="877" customWidth="1"/>
    <col min="8969" max="9216" width="8.7265625" style="877"/>
    <col min="9217" max="9217" width="12.453125" style="877" customWidth="1"/>
    <col min="9218" max="9218" width="12" style="877" customWidth="1"/>
    <col min="9219" max="9219" width="16.90625" style="877" customWidth="1"/>
    <col min="9220" max="9220" width="110.90625" style="877" customWidth="1"/>
    <col min="9221" max="9221" width="13.1796875" style="877" customWidth="1"/>
    <col min="9222" max="9224" width="10.81640625" style="877" customWidth="1"/>
    <col min="9225" max="9472" width="8.7265625" style="877"/>
    <col min="9473" max="9473" width="12.453125" style="877" customWidth="1"/>
    <col min="9474" max="9474" width="12" style="877" customWidth="1"/>
    <col min="9475" max="9475" width="16.90625" style="877" customWidth="1"/>
    <col min="9476" max="9476" width="110.90625" style="877" customWidth="1"/>
    <col min="9477" max="9477" width="13.1796875" style="877" customWidth="1"/>
    <col min="9478" max="9480" width="10.81640625" style="877" customWidth="1"/>
    <col min="9481" max="9728" width="8.7265625" style="877"/>
    <col min="9729" max="9729" width="12.453125" style="877" customWidth="1"/>
    <col min="9730" max="9730" width="12" style="877" customWidth="1"/>
    <col min="9731" max="9731" width="16.90625" style="877" customWidth="1"/>
    <col min="9732" max="9732" width="110.90625" style="877" customWidth="1"/>
    <col min="9733" max="9733" width="13.1796875" style="877" customWidth="1"/>
    <col min="9734" max="9736" width="10.81640625" style="877" customWidth="1"/>
    <col min="9737" max="9984" width="8.7265625" style="877"/>
    <col min="9985" max="9985" width="12.453125" style="877" customWidth="1"/>
    <col min="9986" max="9986" width="12" style="877" customWidth="1"/>
    <col min="9987" max="9987" width="16.90625" style="877" customWidth="1"/>
    <col min="9988" max="9988" width="110.90625" style="877" customWidth="1"/>
    <col min="9989" max="9989" width="13.1796875" style="877" customWidth="1"/>
    <col min="9990" max="9992" width="10.81640625" style="877" customWidth="1"/>
    <col min="9993" max="10240" width="8.7265625" style="877"/>
    <col min="10241" max="10241" width="12.453125" style="877" customWidth="1"/>
    <col min="10242" max="10242" width="12" style="877" customWidth="1"/>
    <col min="10243" max="10243" width="16.90625" style="877" customWidth="1"/>
    <col min="10244" max="10244" width="110.90625" style="877" customWidth="1"/>
    <col min="10245" max="10245" width="13.1796875" style="877" customWidth="1"/>
    <col min="10246" max="10248" width="10.81640625" style="877" customWidth="1"/>
    <col min="10249" max="10496" width="8.7265625" style="877"/>
    <col min="10497" max="10497" width="12.453125" style="877" customWidth="1"/>
    <col min="10498" max="10498" width="12" style="877" customWidth="1"/>
    <col min="10499" max="10499" width="16.90625" style="877" customWidth="1"/>
    <col min="10500" max="10500" width="110.90625" style="877" customWidth="1"/>
    <col min="10501" max="10501" width="13.1796875" style="877" customWidth="1"/>
    <col min="10502" max="10504" width="10.81640625" style="877" customWidth="1"/>
    <col min="10505" max="10752" width="8.7265625" style="877"/>
    <col min="10753" max="10753" width="12.453125" style="877" customWidth="1"/>
    <col min="10754" max="10754" width="12" style="877" customWidth="1"/>
    <col min="10755" max="10755" width="16.90625" style="877" customWidth="1"/>
    <col min="10756" max="10756" width="110.90625" style="877" customWidth="1"/>
    <col min="10757" max="10757" width="13.1796875" style="877" customWidth="1"/>
    <col min="10758" max="10760" width="10.81640625" style="877" customWidth="1"/>
    <col min="10761" max="11008" width="8.7265625" style="877"/>
    <col min="11009" max="11009" width="12.453125" style="877" customWidth="1"/>
    <col min="11010" max="11010" width="12" style="877" customWidth="1"/>
    <col min="11011" max="11011" width="16.90625" style="877" customWidth="1"/>
    <col min="11012" max="11012" width="110.90625" style="877" customWidth="1"/>
    <col min="11013" max="11013" width="13.1796875" style="877" customWidth="1"/>
    <col min="11014" max="11016" width="10.81640625" style="877" customWidth="1"/>
    <col min="11017" max="11264" width="8.7265625" style="877"/>
    <col min="11265" max="11265" width="12.453125" style="877" customWidth="1"/>
    <col min="11266" max="11266" width="12" style="877" customWidth="1"/>
    <col min="11267" max="11267" width="16.90625" style="877" customWidth="1"/>
    <col min="11268" max="11268" width="110.90625" style="877" customWidth="1"/>
    <col min="11269" max="11269" width="13.1796875" style="877" customWidth="1"/>
    <col min="11270" max="11272" width="10.81640625" style="877" customWidth="1"/>
    <col min="11273" max="11520" width="8.7265625" style="877"/>
    <col min="11521" max="11521" width="12.453125" style="877" customWidth="1"/>
    <col min="11522" max="11522" width="12" style="877" customWidth="1"/>
    <col min="11523" max="11523" width="16.90625" style="877" customWidth="1"/>
    <col min="11524" max="11524" width="110.90625" style="877" customWidth="1"/>
    <col min="11525" max="11525" width="13.1796875" style="877" customWidth="1"/>
    <col min="11526" max="11528" width="10.81640625" style="877" customWidth="1"/>
    <col min="11529" max="11776" width="8.7265625" style="877"/>
    <col min="11777" max="11777" width="12.453125" style="877" customWidth="1"/>
    <col min="11778" max="11778" width="12" style="877" customWidth="1"/>
    <col min="11779" max="11779" width="16.90625" style="877" customWidth="1"/>
    <col min="11780" max="11780" width="110.90625" style="877" customWidth="1"/>
    <col min="11781" max="11781" width="13.1796875" style="877" customWidth="1"/>
    <col min="11782" max="11784" width="10.81640625" style="877" customWidth="1"/>
    <col min="11785" max="12032" width="8.7265625" style="877"/>
    <col min="12033" max="12033" width="12.453125" style="877" customWidth="1"/>
    <col min="12034" max="12034" width="12" style="877" customWidth="1"/>
    <col min="12035" max="12035" width="16.90625" style="877" customWidth="1"/>
    <col min="12036" max="12036" width="110.90625" style="877" customWidth="1"/>
    <col min="12037" max="12037" width="13.1796875" style="877" customWidth="1"/>
    <col min="12038" max="12040" width="10.81640625" style="877" customWidth="1"/>
    <col min="12041" max="12288" width="8.7265625" style="877"/>
    <col min="12289" max="12289" width="12.453125" style="877" customWidth="1"/>
    <col min="12290" max="12290" width="12" style="877" customWidth="1"/>
    <col min="12291" max="12291" width="16.90625" style="877" customWidth="1"/>
    <col min="12292" max="12292" width="110.90625" style="877" customWidth="1"/>
    <col min="12293" max="12293" width="13.1796875" style="877" customWidth="1"/>
    <col min="12294" max="12296" width="10.81640625" style="877" customWidth="1"/>
    <col min="12297" max="12544" width="8.7265625" style="877"/>
    <col min="12545" max="12545" width="12.453125" style="877" customWidth="1"/>
    <col min="12546" max="12546" width="12" style="877" customWidth="1"/>
    <col min="12547" max="12547" width="16.90625" style="877" customWidth="1"/>
    <col min="12548" max="12548" width="110.90625" style="877" customWidth="1"/>
    <col min="12549" max="12549" width="13.1796875" style="877" customWidth="1"/>
    <col min="12550" max="12552" width="10.81640625" style="877" customWidth="1"/>
    <col min="12553" max="12800" width="8.7265625" style="877"/>
    <col min="12801" max="12801" width="12.453125" style="877" customWidth="1"/>
    <col min="12802" max="12802" width="12" style="877" customWidth="1"/>
    <col min="12803" max="12803" width="16.90625" style="877" customWidth="1"/>
    <col min="12804" max="12804" width="110.90625" style="877" customWidth="1"/>
    <col min="12805" max="12805" width="13.1796875" style="877" customWidth="1"/>
    <col min="12806" max="12808" width="10.81640625" style="877" customWidth="1"/>
    <col min="12809" max="13056" width="8.7265625" style="877"/>
    <col min="13057" max="13057" width="12.453125" style="877" customWidth="1"/>
    <col min="13058" max="13058" width="12" style="877" customWidth="1"/>
    <col min="13059" max="13059" width="16.90625" style="877" customWidth="1"/>
    <col min="13060" max="13060" width="110.90625" style="877" customWidth="1"/>
    <col min="13061" max="13061" width="13.1796875" style="877" customWidth="1"/>
    <col min="13062" max="13064" width="10.81640625" style="877" customWidth="1"/>
    <col min="13065" max="13312" width="8.7265625" style="877"/>
    <col min="13313" max="13313" width="12.453125" style="877" customWidth="1"/>
    <col min="13314" max="13314" width="12" style="877" customWidth="1"/>
    <col min="13315" max="13315" width="16.90625" style="877" customWidth="1"/>
    <col min="13316" max="13316" width="110.90625" style="877" customWidth="1"/>
    <col min="13317" max="13317" width="13.1796875" style="877" customWidth="1"/>
    <col min="13318" max="13320" width="10.81640625" style="877" customWidth="1"/>
    <col min="13321" max="13568" width="8.7265625" style="877"/>
    <col min="13569" max="13569" width="12.453125" style="877" customWidth="1"/>
    <col min="13570" max="13570" width="12" style="877" customWidth="1"/>
    <col min="13571" max="13571" width="16.90625" style="877" customWidth="1"/>
    <col min="13572" max="13572" width="110.90625" style="877" customWidth="1"/>
    <col min="13573" max="13573" width="13.1796875" style="877" customWidth="1"/>
    <col min="13574" max="13576" width="10.81640625" style="877" customWidth="1"/>
    <col min="13577" max="13824" width="8.7265625" style="877"/>
    <col min="13825" max="13825" width="12.453125" style="877" customWidth="1"/>
    <col min="13826" max="13826" width="12" style="877" customWidth="1"/>
    <col min="13827" max="13827" width="16.90625" style="877" customWidth="1"/>
    <col min="13828" max="13828" width="110.90625" style="877" customWidth="1"/>
    <col min="13829" max="13829" width="13.1796875" style="877" customWidth="1"/>
    <col min="13830" max="13832" width="10.81640625" style="877" customWidth="1"/>
    <col min="13833" max="14080" width="8.7265625" style="877"/>
    <col min="14081" max="14081" width="12.453125" style="877" customWidth="1"/>
    <col min="14082" max="14082" width="12" style="877" customWidth="1"/>
    <col min="14083" max="14083" width="16.90625" style="877" customWidth="1"/>
    <col min="14084" max="14084" width="110.90625" style="877" customWidth="1"/>
    <col min="14085" max="14085" width="13.1796875" style="877" customWidth="1"/>
    <col min="14086" max="14088" width="10.81640625" style="877" customWidth="1"/>
    <col min="14089" max="14336" width="8.7265625" style="877"/>
    <col min="14337" max="14337" width="12.453125" style="877" customWidth="1"/>
    <col min="14338" max="14338" width="12" style="877" customWidth="1"/>
    <col min="14339" max="14339" width="16.90625" style="877" customWidth="1"/>
    <col min="14340" max="14340" width="110.90625" style="877" customWidth="1"/>
    <col min="14341" max="14341" width="13.1796875" style="877" customWidth="1"/>
    <col min="14342" max="14344" width="10.81640625" style="877" customWidth="1"/>
    <col min="14345" max="14592" width="8.7265625" style="877"/>
    <col min="14593" max="14593" width="12.453125" style="877" customWidth="1"/>
    <col min="14594" max="14594" width="12" style="877" customWidth="1"/>
    <col min="14595" max="14595" width="16.90625" style="877" customWidth="1"/>
    <col min="14596" max="14596" width="110.90625" style="877" customWidth="1"/>
    <col min="14597" max="14597" width="13.1796875" style="877" customWidth="1"/>
    <col min="14598" max="14600" width="10.81640625" style="877" customWidth="1"/>
    <col min="14601" max="14848" width="8.7265625" style="877"/>
    <col min="14849" max="14849" width="12.453125" style="877" customWidth="1"/>
    <col min="14850" max="14850" width="12" style="877" customWidth="1"/>
    <col min="14851" max="14851" width="16.90625" style="877" customWidth="1"/>
    <col min="14852" max="14852" width="110.90625" style="877" customWidth="1"/>
    <col min="14853" max="14853" width="13.1796875" style="877" customWidth="1"/>
    <col min="14854" max="14856" width="10.81640625" style="877" customWidth="1"/>
    <col min="14857" max="15104" width="8.7265625" style="877"/>
    <col min="15105" max="15105" width="12.453125" style="877" customWidth="1"/>
    <col min="15106" max="15106" width="12" style="877" customWidth="1"/>
    <col min="15107" max="15107" width="16.90625" style="877" customWidth="1"/>
    <col min="15108" max="15108" width="110.90625" style="877" customWidth="1"/>
    <col min="15109" max="15109" width="13.1796875" style="877" customWidth="1"/>
    <col min="15110" max="15112" width="10.81640625" style="877" customWidth="1"/>
    <col min="15113" max="15360" width="8.7265625" style="877"/>
    <col min="15361" max="15361" width="12.453125" style="877" customWidth="1"/>
    <col min="15362" max="15362" width="12" style="877" customWidth="1"/>
    <col min="15363" max="15363" width="16.90625" style="877" customWidth="1"/>
    <col min="15364" max="15364" width="110.90625" style="877" customWidth="1"/>
    <col min="15365" max="15365" width="13.1796875" style="877" customWidth="1"/>
    <col min="15366" max="15368" width="10.81640625" style="877" customWidth="1"/>
    <col min="15369" max="15616" width="8.7265625" style="877"/>
    <col min="15617" max="15617" width="12.453125" style="877" customWidth="1"/>
    <col min="15618" max="15618" width="12" style="877" customWidth="1"/>
    <col min="15619" max="15619" width="16.90625" style="877" customWidth="1"/>
    <col min="15620" max="15620" width="110.90625" style="877" customWidth="1"/>
    <col min="15621" max="15621" width="13.1796875" style="877" customWidth="1"/>
    <col min="15622" max="15624" width="10.81640625" style="877" customWidth="1"/>
    <col min="15625" max="15872" width="8.7265625" style="877"/>
    <col min="15873" max="15873" width="12.453125" style="877" customWidth="1"/>
    <col min="15874" max="15874" width="12" style="877" customWidth="1"/>
    <col min="15875" max="15875" width="16.90625" style="877" customWidth="1"/>
    <col min="15876" max="15876" width="110.90625" style="877" customWidth="1"/>
    <col min="15877" max="15877" width="13.1796875" style="877" customWidth="1"/>
    <col min="15878" max="15880" width="10.81640625" style="877" customWidth="1"/>
    <col min="15881" max="16128" width="8.7265625" style="877"/>
    <col min="16129" max="16129" width="12.453125" style="877" customWidth="1"/>
    <col min="16130" max="16130" width="12" style="877" customWidth="1"/>
    <col min="16131" max="16131" width="16.90625" style="877" customWidth="1"/>
    <col min="16132" max="16132" width="110.90625" style="877" customWidth="1"/>
    <col min="16133" max="16133" width="13.1796875" style="877" customWidth="1"/>
    <col min="16134" max="16136" width="10.81640625" style="877" customWidth="1"/>
    <col min="16137" max="16384" width="8.7265625" style="877"/>
  </cols>
  <sheetData>
    <row r="1" spans="2:8" s="214" customFormat="1" ht="49.25" customHeight="1" x14ac:dyDescent="0.2">
      <c r="B1" s="1410" t="s">
        <v>577</v>
      </c>
      <c r="C1" s="1410"/>
      <c r="D1" s="1410"/>
      <c r="E1" s="213"/>
      <c r="F1" s="213"/>
    </row>
    <row r="2" spans="2:8" ht="21" customHeight="1" thickBot="1" x14ac:dyDescent="0.25">
      <c r="B2" s="875"/>
      <c r="C2" s="875"/>
      <c r="D2" s="1411" t="s">
        <v>578</v>
      </c>
      <c r="E2" s="1411"/>
      <c r="F2" s="1411"/>
    </row>
    <row r="3" spans="2:8" s="881" customFormat="1" ht="37.75" customHeight="1" x14ac:dyDescent="0.2">
      <c r="B3" s="1412" t="s">
        <v>579</v>
      </c>
      <c r="C3" s="1413"/>
      <c r="D3" s="878" t="s">
        <v>580</v>
      </c>
      <c r="E3" s="879" t="s">
        <v>139</v>
      </c>
      <c r="F3" s="880" t="s">
        <v>136</v>
      </c>
      <c r="G3" s="876"/>
      <c r="H3" s="876"/>
    </row>
    <row r="4" spans="2:8" s="885" customFormat="1" ht="27.65" customHeight="1" x14ac:dyDescent="0.2">
      <c r="B4" s="1414" t="s">
        <v>581</v>
      </c>
      <c r="C4" s="1415"/>
      <c r="D4" s="1416"/>
      <c r="E4" s="882"/>
      <c r="F4" s="883"/>
      <c r="G4" s="884"/>
      <c r="H4" s="884"/>
    </row>
    <row r="5" spans="2:8" ht="24" customHeight="1" x14ac:dyDescent="0.2">
      <c r="B5" s="886"/>
      <c r="C5" s="887" t="s">
        <v>582</v>
      </c>
      <c r="D5" s="888" t="s">
        <v>583</v>
      </c>
      <c r="E5" s="889">
        <v>276</v>
      </c>
      <c r="F5" s="890">
        <f>E5/309</f>
        <v>0.89320388349514568</v>
      </c>
    </row>
    <row r="6" spans="2:8" ht="24" customHeight="1" x14ac:dyDescent="0.2">
      <c r="B6" s="886"/>
      <c r="C6" s="887" t="s">
        <v>584</v>
      </c>
      <c r="D6" s="888" t="s">
        <v>585</v>
      </c>
      <c r="E6" s="889">
        <v>296</v>
      </c>
      <c r="F6" s="890">
        <f>E6/309</f>
        <v>0.95792880258899671</v>
      </c>
    </row>
    <row r="7" spans="2:8" ht="24" customHeight="1" x14ac:dyDescent="0.2">
      <c r="B7" s="886"/>
      <c r="C7" s="887" t="s">
        <v>586</v>
      </c>
      <c r="D7" s="891" t="s">
        <v>587</v>
      </c>
      <c r="E7" s="889">
        <v>302</v>
      </c>
      <c r="F7" s="890">
        <f t="shared" ref="F7:F8" si="0">E7/309</f>
        <v>0.97734627831715215</v>
      </c>
    </row>
    <row r="8" spans="2:8" ht="24" customHeight="1" x14ac:dyDescent="0.2">
      <c r="B8" s="886"/>
      <c r="C8" s="887" t="s">
        <v>588</v>
      </c>
      <c r="D8" s="892" t="s">
        <v>589</v>
      </c>
      <c r="E8" s="889">
        <v>292</v>
      </c>
      <c r="F8" s="890">
        <f t="shared" si="0"/>
        <v>0.94498381877022652</v>
      </c>
    </row>
    <row r="9" spans="2:8" ht="24" customHeight="1" x14ac:dyDescent="0.2">
      <c r="B9" s="886"/>
      <c r="C9" s="887" t="s">
        <v>590</v>
      </c>
      <c r="D9" s="888" t="s">
        <v>591</v>
      </c>
      <c r="E9" s="889">
        <v>133</v>
      </c>
      <c r="F9" s="890">
        <f>E9/309</f>
        <v>0.43042071197411003</v>
      </c>
    </row>
    <row r="10" spans="2:8" s="885" customFormat="1" ht="27.65" customHeight="1" x14ac:dyDescent="0.2">
      <c r="B10" s="1414" t="s">
        <v>592</v>
      </c>
      <c r="C10" s="1415"/>
      <c r="D10" s="1416"/>
      <c r="E10" s="893"/>
      <c r="F10" s="894"/>
      <c r="G10" s="884"/>
      <c r="H10" s="884"/>
    </row>
    <row r="11" spans="2:8" ht="24" customHeight="1" x14ac:dyDescent="0.2">
      <c r="B11" s="886"/>
      <c r="C11" s="895" t="s">
        <v>593</v>
      </c>
      <c r="D11" s="888" t="s">
        <v>594</v>
      </c>
      <c r="E11" s="889">
        <v>240</v>
      </c>
      <c r="F11" s="890">
        <f>E11/309</f>
        <v>0.77669902912621358</v>
      </c>
    </row>
    <row r="12" spans="2:8" ht="24" customHeight="1" x14ac:dyDescent="0.2">
      <c r="B12" s="886"/>
      <c r="C12" s="895" t="s">
        <v>595</v>
      </c>
      <c r="D12" s="888" t="s">
        <v>596</v>
      </c>
      <c r="E12" s="889">
        <v>285</v>
      </c>
      <c r="F12" s="890">
        <f t="shared" ref="F12:F14" si="1">E12/309</f>
        <v>0.92233009708737868</v>
      </c>
    </row>
    <row r="13" spans="2:8" ht="24" customHeight="1" x14ac:dyDescent="0.2">
      <c r="B13" s="886"/>
      <c r="C13" s="895" t="s">
        <v>597</v>
      </c>
      <c r="D13" s="888" t="s">
        <v>598</v>
      </c>
      <c r="E13" s="889">
        <v>266</v>
      </c>
      <c r="F13" s="890">
        <f t="shared" si="1"/>
        <v>0.86084142394822005</v>
      </c>
    </row>
    <row r="14" spans="2:8" ht="24" customHeight="1" x14ac:dyDescent="0.2">
      <c r="B14" s="896"/>
      <c r="C14" s="895" t="s">
        <v>599</v>
      </c>
      <c r="D14" s="888" t="s">
        <v>600</v>
      </c>
      <c r="E14" s="889">
        <v>141</v>
      </c>
      <c r="F14" s="890">
        <f t="shared" si="1"/>
        <v>0.4563106796116505</v>
      </c>
    </row>
    <row r="15" spans="2:8" s="885" customFormat="1" ht="27.65" customHeight="1" x14ac:dyDescent="0.2">
      <c r="B15" s="897" t="s">
        <v>601</v>
      </c>
      <c r="C15" s="898"/>
      <c r="D15" s="899"/>
      <c r="E15" s="893"/>
      <c r="F15" s="894"/>
      <c r="G15" s="884"/>
      <c r="H15" s="884"/>
    </row>
    <row r="16" spans="2:8" s="884" customFormat="1" ht="24" customHeight="1" x14ac:dyDescent="0.2">
      <c r="B16" s="1401" t="s">
        <v>602</v>
      </c>
      <c r="C16" s="1402"/>
      <c r="D16" s="1402"/>
      <c r="E16" s="893"/>
      <c r="F16" s="894"/>
    </row>
    <row r="17" spans="2:9" s="876" customFormat="1" ht="24" customHeight="1" x14ac:dyDescent="0.2">
      <c r="B17" s="886"/>
      <c r="C17" s="895" t="s">
        <v>603</v>
      </c>
      <c r="D17" s="888" t="s">
        <v>604</v>
      </c>
      <c r="E17" s="889">
        <v>255</v>
      </c>
      <c r="F17" s="890">
        <f>E17/309</f>
        <v>0.82524271844660191</v>
      </c>
      <c r="I17" s="877"/>
    </row>
    <row r="18" spans="2:9" s="876" customFormat="1" ht="24" customHeight="1" x14ac:dyDescent="0.2">
      <c r="B18" s="886"/>
      <c r="C18" s="895" t="s">
        <v>605</v>
      </c>
      <c r="D18" s="888" t="s">
        <v>606</v>
      </c>
      <c r="E18" s="889">
        <v>159</v>
      </c>
      <c r="F18" s="890">
        <f t="shared" ref="F18:F24" si="2">E18/309</f>
        <v>0.5145631067961165</v>
      </c>
      <c r="I18" s="877"/>
    </row>
    <row r="19" spans="2:9" s="876" customFormat="1" ht="24" customHeight="1" x14ac:dyDescent="0.2">
      <c r="B19" s="886"/>
      <c r="C19" s="895" t="s">
        <v>607</v>
      </c>
      <c r="D19" s="888" t="s">
        <v>608</v>
      </c>
      <c r="E19" s="889">
        <v>278</v>
      </c>
      <c r="F19" s="890">
        <f t="shared" si="2"/>
        <v>0.89967637540453071</v>
      </c>
      <c r="I19" s="877"/>
    </row>
    <row r="20" spans="2:9" s="876" customFormat="1" ht="24" customHeight="1" x14ac:dyDescent="0.2">
      <c r="B20" s="886"/>
      <c r="C20" s="895" t="s">
        <v>609</v>
      </c>
      <c r="D20" s="888" t="s">
        <v>610</v>
      </c>
      <c r="E20" s="889">
        <v>280</v>
      </c>
      <c r="F20" s="890">
        <f t="shared" si="2"/>
        <v>0.90614886731391586</v>
      </c>
      <c r="I20" s="877"/>
    </row>
    <row r="21" spans="2:9" s="876" customFormat="1" ht="24" customHeight="1" x14ac:dyDescent="0.2">
      <c r="B21" s="886"/>
      <c r="C21" s="895" t="s">
        <v>611</v>
      </c>
      <c r="D21" s="888" t="s">
        <v>612</v>
      </c>
      <c r="E21" s="889">
        <v>94</v>
      </c>
      <c r="F21" s="890">
        <f t="shared" si="2"/>
        <v>0.30420711974110032</v>
      </c>
      <c r="I21" s="877"/>
    </row>
    <row r="22" spans="2:9" s="876" customFormat="1" ht="24" customHeight="1" x14ac:dyDescent="0.2">
      <c r="B22" s="886"/>
      <c r="C22" s="895" t="s">
        <v>613</v>
      </c>
      <c r="D22" s="888" t="s">
        <v>614</v>
      </c>
      <c r="E22" s="889">
        <v>286</v>
      </c>
      <c r="F22" s="890">
        <f t="shared" si="2"/>
        <v>0.92556634304207119</v>
      </c>
      <c r="I22" s="877"/>
    </row>
    <row r="23" spans="2:9" s="876" customFormat="1" ht="24" customHeight="1" x14ac:dyDescent="0.2">
      <c r="B23" s="886"/>
      <c r="C23" s="895" t="s">
        <v>615</v>
      </c>
      <c r="D23" s="888" t="s">
        <v>616</v>
      </c>
      <c r="E23" s="889">
        <v>254</v>
      </c>
      <c r="F23" s="890">
        <f t="shared" si="2"/>
        <v>0.82200647249190939</v>
      </c>
      <c r="I23" s="877"/>
    </row>
    <row r="24" spans="2:9" s="876" customFormat="1" ht="24" customHeight="1" x14ac:dyDescent="0.2">
      <c r="B24" s="896"/>
      <c r="C24" s="895" t="s">
        <v>617</v>
      </c>
      <c r="D24" s="888" t="s">
        <v>618</v>
      </c>
      <c r="E24" s="889">
        <v>275</v>
      </c>
      <c r="F24" s="890">
        <f t="shared" si="2"/>
        <v>0.88996763754045305</v>
      </c>
      <c r="I24" s="877"/>
    </row>
    <row r="25" spans="2:9" s="884" customFormat="1" ht="24" customHeight="1" x14ac:dyDescent="0.2">
      <c r="B25" s="1401" t="s">
        <v>619</v>
      </c>
      <c r="C25" s="1402"/>
      <c r="D25" s="1402"/>
      <c r="E25" s="893"/>
      <c r="F25" s="894"/>
    </row>
    <row r="26" spans="2:9" s="876" customFormat="1" ht="24" customHeight="1" x14ac:dyDescent="0.2">
      <c r="B26" s="886"/>
      <c r="C26" s="895" t="s">
        <v>620</v>
      </c>
      <c r="D26" s="888" t="s">
        <v>621</v>
      </c>
      <c r="E26" s="889">
        <v>237</v>
      </c>
      <c r="F26" s="890">
        <f>E26/309</f>
        <v>0.76699029126213591</v>
      </c>
      <c r="I26" s="877"/>
    </row>
    <row r="27" spans="2:9" s="876" customFormat="1" ht="24" customHeight="1" x14ac:dyDescent="0.2">
      <c r="B27" s="886"/>
      <c r="C27" s="895" t="s">
        <v>622</v>
      </c>
      <c r="D27" s="888" t="s">
        <v>623</v>
      </c>
      <c r="E27" s="889">
        <v>190</v>
      </c>
      <c r="F27" s="890">
        <f t="shared" ref="F27:F31" si="3">E27/309</f>
        <v>0.61488673139158578</v>
      </c>
      <c r="I27" s="877"/>
    </row>
    <row r="28" spans="2:9" s="876" customFormat="1" ht="24" customHeight="1" x14ac:dyDescent="0.2">
      <c r="B28" s="886"/>
      <c r="C28" s="895" t="s">
        <v>624</v>
      </c>
      <c r="D28" s="888" t="s">
        <v>625</v>
      </c>
      <c r="E28" s="889">
        <v>144</v>
      </c>
      <c r="F28" s="890">
        <f t="shared" si="3"/>
        <v>0.46601941747572817</v>
      </c>
      <c r="I28" s="877"/>
    </row>
    <row r="29" spans="2:9" s="876" customFormat="1" ht="24" customHeight="1" x14ac:dyDescent="0.2">
      <c r="B29" s="886"/>
      <c r="C29" s="895" t="s">
        <v>626</v>
      </c>
      <c r="D29" s="888" t="s">
        <v>627</v>
      </c>
      <c r="E29" s="889">
        <v>163</v>
      </c>
      <c r="F29" s="890">
        <f t="shared" si="3"/>
        <v>0.52750809061488668</v>
      </c>
      <c r="I29" s="877"/>
    </row>
    <row r="30" spans="2:9" s="876" customFormat="1" ht="24" customHeight="1" x14ac:dyDescent="0.2">
      <c r="B30" s="886"/>
      <c r="C30" s="895" t="s">
        <v>628</v>
      </c>
      <c r="D30" s="888" t="s">
        <v>629</v>
      </c>
      <c r="E30" s="889">
        <v>300</v>
      </c>
      <c r="F30" s="890">
        <f t="shared" si="3"/>
        <v>0.970873786407767</v>
      </c>
      <c r="I30" s="877"/>
    </row>
    <row r="31" spans="2:9" s="876" customFormat="1" ht="24" customHeight="1" x14ac:dyDescent="0.2">
      <c r="B31" s="896"/>
      <c r="C31" s="895" t="s">
        <v>630</v>
      </c>
      <c r="D31" s="888" t="s">
        <v>631</v>
      </c>
      <c r="E31" s="889">
        <v>163</v>
      </c>
      <c r="F31" s="890">
        <f t="shared" si="3"/>
        <v>0.52750809061488668</v>
      </c>
      <c r="I31" s="877"/>
    </row>
    <row r="32" spans="2:9" s="884" customFormat="1" ht="24" customHeight="1" x14ac:dyDescent="0.2">
      <c r="B32" s="1403" t="s">
        <v>632</v>
      </c>
      <c r="C32" s="1404"/>
      <c r="D32" s="1405"/>
      <c r="E32" s="893"/>
      <c r="F32" s="894"/>
    </row>
    <row r="33" spans="2:9" s="876" customFormat="1" ht="24" customHeight="1" x14ac:dyDescent="0.2">
      <c r="B33" s="886"/>
      <c r="C33" s="895" t="s">
        <v>633</v>
      </c>
      <c r="D33" s="888" t="s">
        <v>634</v>
      </c>
      <c r="E33" s="889">
        <v>265</v>
      </c>
      <c r="F33" s="890">
        <f>E33/309</f>
        <v>0.85760517799352753</v>
      </c>
      <c r="I33" s="877"/>
    </row>
    <row r="34" spans="2:9" s="876" customFormat="1" ht="24" customHeight="1" x14ac:dyDescent="0.2">
      <c r="B34" s="886"/>
      <c r="C34" s="895" t="s">
        <v>635</v>
      </c>
      <c r="D34" s="888" t="s">
        <v>636</v>
      </c>
      <c r="E34" s="889">
        <v>70</v>
      </c>
      <c r="F34" s="890">
        <f t="shared" ref="F34:F36" si="4">E34/309</f>
        <v>0.22653721682847897</v>
      </c>
      <c r="I34" s="877"/>
    </row>
    <row r="35" spans="2:9" s="876" customFormat="1" ht="24" customHeight="1" x14ac:dyDescent="0.2">
      <c r="B35" s="886"/>
      <c r="C35" s="895" t="s">
        <v>637</v>
      </c>
      <c r="D35" s="888" t="s">
        <v>638</v>
      </c>
      <c r="E35" s="889">
        <v>242</v>
      </c>
      <c r="F35" s="890">
        <f t="shared" si="4"/>
        <v>0.78317152103559873</v>
      </c>
      <c r="I35" s="877"/>
    </row>
    <row r="36" spans="2:9" s="876" customFormat="1" ht="24" customHeight="1" thickBot="1" x14ac:dyDescent="0.25">
      <c r="B36" s="900"/>
      <c r="C36" s="901" t="s">
        <v>639</v>
      </c>
      <c r="D36" s="902" t="s">
        <v>640</v>
      </c>
      <c r="E36" s="903">
        <v>157</v>
      </c>
      <c r="F36" s="890">
        <f t="shared" si="4"/>
        <v>0.50809061488673135</v>
      </c>
      <c r="I36" s="877"/>
    </row>
    <row r="37" spans="2:9" s="876" customFormat="1" ht="39" customHeight="1" thickTop="1" thickBot="1" x14ac:dyDescent="0.25">
      <c r="B37" s="1406" t="s">
        <v>641</v>
      </c>
      <c r="C37" s="1407"/>
      <c r="D37" s="1408"/>
      <c r="E37" s="904">
        <f>SUM(E5:E36)</f>
        <v>6043</v>
      </c>
      <c r="F37" s="905"/>
      <c r="I37" s="877"/>
    </row>
    <row r="38" spans="2:9" s="876" customFormat="1" ht="64.75" customHeight="1" x14ac:dyDescent="0.2">
      <c r="B38" s="1409" t="s">
        <v>642</v>
      </c>
      <c r="C38" s="1409"/>
      <c r="D38" s="1409"/>
      <c r="E38" s="1409"/>
      <c r="F38" s="1409"/>
      <c r="I38" s="877"/>
    </row>
    <row r="39" spans="2:9" s="876" customFormat="1" ht="18" customHeight="1" x14ac:dyDescent="0.2">
      <c r="B39" s="906"/>
      <c r="C39" s="906"/>
      <c r="D39" s="907"/>
      <c r="E39" s="908"/>
      <c r="F39" s="909"/>
      <c r="I39" s="877"/>
    </row>
    <row r="40" spans="2:9" s="876" customFormat="1" ht="18" customHeight="1" x14ac:dyDescent="0.2">
      <c r="B40" s="906"/>
      <c r="C40" s="906"/>
      <c r="D40" s="907"/>
      <c r="E40" s="908"/>
      <c r="F40" s="909"/>
      <c r="I40" s="877"/>
    </row>
    <row r="41" spans="2:9" s="876" customFormat="1" ht="18" customHeight="1" x14ac:dyDescent="0.2">
      <c r="B41" s="906"/>
      <c r="C41" s="906"/>
      <c r="D41" s="907"/>
      <c r="E41" s="908"/>
      <c r="F41" s="909"/>
      <c r="I41" s="877"/>
    </row>
    <row r="42" spans="2:9" s="876" customFormat="1" ht="18" customHeight="1" x14ac:dyDescent="0.2">
      <c r="B42" s="906"/>
      <c r="C42" s="906"/>
      <c r="D42" s="907"/>
      <c r="E42" s="908"/>
      <c r="F42" s="909"/>
      <c r="I42" s="877"/>
    </row>
    <row r="43" spans="2:9" s="876" customFormat="1" ht="18" customHeight="1" x14ac:dyDescent="0.2">
      <c r="B43" s="906"/>
      <c r="C43" s="906"/>
      <c r="D43" s="907"/>
      <c r="E43" s="908"/>
      <c r="F43" s="909"/>
      <c r="I43" s="877"/>
    </row>
    <row r="44" spans="2:9" s="876" customFormat="1" ht="18" customHeight="1" x14ac:dyDescent="0.2">
      <c r="B44" s="906"/>
      <c r="C44" s="906"/>
      <c r="D44" s="907"/>
      <c r="E44" s="908"/>
      <c r="F44" s="909"/>
      <c r="I44" s="877"/>
    </row>
    <row r="45" spans="2:9" s="876" customFormat="1" ht="18" customHeight="1" x14ac:dyDescent="0.2">
      <c r="B45" s="906"/>
      <c r="C45" s="906"/>
      <c r="D45" s="907"/>
      <c r="E45" s="908"/>
      <c r="F45" s="909"/>
      <c r="I45" s="877"/>
    </row>
    <row r="46" spans="2:9" s="876" customFormat="1" ht="18" customHeight="1" x14ac:dyDescent="0.2">
      <c r="B46" s="906"/>
      <c r="C46" s="906"/>
      <c r="D46" s="907"/>
      <c r="E46" s="908"/>
      <c r="F46" s="909"/>
      <c r="I46" s="877"/>
    </row>
    <row r="47" spans="2:9" s="876" customFormat="1" ht="18" customHeight="1" x14ac:dyDescent="0.2">
      <c r="B47" s="906"/>
      <c r="C47" s="906"/>
      <c r="D47" s="907"/>
      <c r="E47" s="908"/>
      <c r="F47" s="909"/>
      <c r="I47" s="877"/>
    </row>
    <row r="48" spans="2:9" s="876" customFormat="1" ht="18" customHeight="1" x14ac:dyDescent="0.2">
      <c r="B48" s="906"/>
      <c r="C48" s="906"/>
      <c r="D48" s="907"/>
      <c r="E48" s="908"/>
      <c r="F48" s="909"/>
      <c r="I48" s="877"/>
    </row>
    <row r="49" spans="2:9" s="876" customFormat="1" ht="18" customHeight="1" x14ac:dyDescent="0.2">
      <c r="B49" s="906"/>
      <c r="C49" s="906"/>
      <c r="D49" s="907"/>
      <c r="E49" s="908"/>
      <c r="F49" s="909"/>
      <c r="I49" s="877"/>
    </row>
    <row r="50" spans="2:9" s="876" customFormat="1" ht="18" customHeight="1" x14ac:dyDescent="0.2">
      <c r="B50" s="906"/>
      <c r="C50" s="906"/>
      <c r="D50" s="907"/>
      <c r="E50" s="908"/>
      <c r="F50" s="909"/>
      <c r="I50" s="877"/>
    </row>
    <row r="51" spans="2:9" s="876" customFormat="1" ht="18" customHeight="1" x14ac:dyDescent="0.2">
      <c r="B51" s="906"/>
      <c r="C51" s="906"/>
      <c r="D51" s="907"/>
      <c r="E51" s="908"/>
      <c r="F51" s="909"/>
      <c r="I51" s="877"/>
    </row>
    <row r="52" spans="2:9" s="876" customFormat="1" ht="19.5" customHeight="1" x14ac:dyDescent="0.2">
      <c r="B52" s="906"/>
      <c r="C52" s="906"/>
      <c r="D52" s="907"/>
      <c r="E52" s="908"/>
      <c r="F52" s="909"/>
      <c r="I52" s="877"/>
    </row>
    <row r="53" spans="2:9" s="876" customFormat="1" ht="19.5" customHeight="1" x14ac:dyDescent="0.2">
      <c r="B53" s="906"/>
      <c r="C53" s="906"/>
      <c r="D53" s="907"/>
      <c r="E53" s="908"/>
      <c r="F53" s="909"/>
      <c r="I53" s="877"/>
    </row>
    <row r="54" spans="2:9" s="876" customFormat="1" ht="19.5" customHeight="1" x14ac:dyDescent="0.2">
      <c r="B54" s="906"/>
      <c r="C54" s="906"/>
      <c r="D54" s="907"/>
      <c r="E54" s="908"/>
      <c r="F54" s="909"/>
      <c r="I54" s="877"/>
    </row>
    <row r="55" spans="2:9" s="876" customFormat="1" ht="19.5" customHeight="1" x14ac:dyDescent="0.2">
      <c r="B55" s="906"/>
      <c r="C55" s="906"/>
      <c r="D55" s="907"/>
      <c r="E55" s="908"/>
      <c r="F55" s="909"/>
      <c r="I55" s="877"/>
    </row>
    <row r="56" spans="2:9" s="876" customFormat="1" ht="19.5" customHeight="1" x14ac:dyDescent="0.2">
      <c r="B56" s="906"/>
      <c r="C56" s="906"/>
      <c r="D56" s="907"/>
      <c r="E56" s="908"/>
      <c r="F56" s="909"/>
      <c r="I56" s="877"/>
    </row>
    <row r="57" spans="2:9" s="876" customFormat="1" ht="19.5" customHeight="1" x14ac:dyDescent="0.2">
      <c r="B57" s="910"/>
      <c r="C57" s="910"/>
      <c r="D57" s="911"/>
      <c r="E57" s="912"/>
      <c r="F57" s="909"/>
      <c r="I57" s="877"/>
    </row>
    <row r="58" spans="2:9" s="876" customFormat="1" ht="19.5" customHeight="1" x14ac:dyDescent="0.2">
      <c r="B58" s="910"/>
      <c r="C58" s="910"/>
      <c r="D58" s="911"/>
      <c r="E58" s="912"/>
      <c r="F58" s="909"/>
      <c r="I58" s="877"/>
    </row>
    <row r="59" spans="2:9" s="876" customFormat="1" ht="19.5" customHeight="1" x14ac:dyDescent="0.2">
      <c r="B59" s="910"/>
      <c r="C59" s="910"/>
      <c r="D59" s="911"/>
      <c r="E59" s="912"/>
      <c r="F59" s="909"/>
      <c r="I59" s="877"/>
    </row>
    <row r="60" spans="2:9" s="876" customFormat="1" ht="19.5" customHeight="1" x14ac:dyDescent="0.2">
      <c r="B60" s="910"/>
      <c r="C60" s="910"/>
      <c r="D60" s="911"/>
      <c r="E60" s="912"/>
      <c r="F60" s="909"/>
      <c r="I60" s="877"/>
    </row>
    <row r="61" spans="2:9" s="876" customFormat="1" ht="19.5" customHeight="1" x14ac:dyDescent="0.2">
      <c r="B61" s="906"/>
      <c r="C61" s="906"/>
      <c r="D61" s="907"/>
      <c r="E61" s="908"/>
      <c r="F61" s="909"/>
      <c r="I61" s="877"/>
    </row>
    <row r="62" spans="2:9" s="876" customFormat="1" ht="19.5" customHeight="1" x14ac:dyDescent="0.2">
      <c r="B62" s="906"/>
      <c r="C62" s="906"/>
      <c r="D62" s="907"/>
      <c r="E62" s="908"/>
      <c r="F62" s="909"/>
      <c r="I62" s="877"/>
    </row>
    <row r="63" spans="2:9" s="876" customFormat="1" ht="19.5" customHeight="1" x14ac:dyDescent="0.2">
      <c r="B63" s="906"/>
      <c r="C63" s="906"/>
      <c r="D63" s="907"/>
      <c r="E63" s="908"/>
      <c r="F63" s="909"/>
      <c r="I63" s="877"/>
    </row>
    <row r="64" spans="2:9" ht="19.5" customHeight="1" x14ac:dyDescent="0.2"/>
    <row r="65" ht="19.5" customHeight="1" x14ac:dyDescent="0.2"/>
    <row r="66" ht="19.5" customHeight="1" x14ac:dyDescent="0.2"/>
  </sheetData>
  <mergeCells count="10">
    <mergeCell ref="B25:D25"/>
    <mergeCell ref="B32:D32"/>
    <mergeCell ref="B37:D37"/>
    <mergeCell ref="B38:F38"/>
    <mergeCell ref="B1:D1"/>
    <mergeCell ref="D2:F2"/>
    <mergeCell ref="B3:C3"/>
    <mergeCell ref="B4:D4"/>
    <mergeCell ref="B10:D10"/>
    <mergeCell ref="B16:D16"/>
  </mergeCells>
  <phoneticPr fontId="1"/>
  <printOptions horizontalCentered="1"/>
  <pageMargins left="0.53" right="0.23622047244094491" top="0.68" bottom="0.55118110236220474" header="0.31496062992125984" footer="0.31496062992125984"/>
  <pageSetup paperSize="9" scale="55" orientation="portrait"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37734-0BDC-42DC-9F65-3446A61CDBE9}">
  <sheetPr>
    <tabColor rgb="FFFFFF00"/>
    <pageSetUpPr fitToPage="1"/>
  </sheetPr>
  <dimension ref="A1:K1041"/>
  <sheetViews>
    <sheetView view="pageBreakPreview" zoomScale="115" zoomScaleNormal="85" zoomScaleSheetLayoutView="115" workbookViewId="0">
      <selection activeCell="D10" sqref="D10:G10"/>
    </sheetView>
  </sheetViews>
  <sheetFormatPr defaultColWidth="9" defaultRowHeight="12" x14ac:dyDescent="0.2"/>
  <cols>
    <col min="1" max="1" width="5.08984375" style="679" customWidth="1"/>
    <col min="2" max="2" width="7.1796875" style="679" customWidth="1"/>
    <col min="3" max="3" width="31.54296875" style="679" customWidth="1"/>
    <col min="4" max="7" width="8.90625" style="679" customWidth="1"/>
    <col min="8" max="8" width="23.81640625" style="243" customWidth="1"/>
    <col min="9" max="9" width="20.36328125" style="679" customWidth="1"/>
    <col min="10" max="10" width="66.26953125" style="24" customWidth="1"/>
    <col min="11" max="11" width="39.08984375" style="15" bestFit="1" customWidth="1"/>
    <col min="12" max="16384" width="9" style="15"/>
  </cols>
  <sheetData>
    <row r="1" spans="1:10" ht="18" customHeight="1" x14ac:dyDescent="0.2">
      <c r="A1" s="1464" t="s">
        <v>643</v>
      </c>
      <c r="B1" s="1464"/>
      <c r="C1" s="1464"/>
      <c r="D1" s="1465"/>
      <c r="E1" s="1465"/>
      <c r="F1" s="1465"/>
      <c r="G1" s="1465"/>
    </row>
    <row r="2" spans="1:10" ht="14.25" customHeight="1" x14ac:dyDescent="0.2"/>
    <row r="3" spans="1:10" s="679" customFormat="1" ht="14.25" customHeight="1" x14ac:dyDescent="0.2">
      <c r="A3" s="1466" t="s">
        <v>644</v>
      </c>
      <c r="B3" s="1467"/>
      <c r="C3" s="1453" t="s">
        <v>645</v>
      </c>
      <c r="D3" s="1466" t="s">
        <v>646</v>
      </c>
      <c r="E3" s="1470"/>
      <c r="F3" s="1470"/>
      <c r="G3" s="1467"/>
      <c r="H3" s="1463" t="s">
        <v>647</v>
      </c>
      <c r="I3" s="1453" t="s">
        <v>648</v>
      </c>
      <c r="J3" s="215"/>
    </row>
    <row r="4" spans="1:10" s="216" customFormat="1" ht="14.25" customHeight="1" x14ac:dyDescent="0.2">
      <c r="A4" s="1468"/>
      <c r="B4" s="1469"/>
      <c r="C4" s="1454"/>
      <c r="D4" s="1468"/>
      <c r="E4" s="1471"/>
      <c r="F4" s="1471"/>
      <c r="G4" s="1469"/>
      <c r="H4" s="1463"/>
      <c r="I4" s="1454"/>
      <c r="J4" s="215"/>
    </row>
    <row r="5" spans="1:10" s="679" customFormat="1" ht="30" customHeight="1" x14ac:dyDescent="0.2">
      <c r="A5" s="1455" t="s">
        <v>649</v>
      </c>
      <c r="B5" s="1456"/>
      <c r="C5" s="217" t="s">
        <v>650</v>
      </c>
      <c r="D5" s="1457" t="s">
        <v>651</v>
      </c>
      <c r="E5" s="1458"/>
      <c r="F5" s="1458"/>
      <c r="G5" s="1459"/>
      <c r="H5" s="218" t="s">
        <v>652</v>
      </c>
      <c r="I5" s="219">
        <v>23590</v>
      </c>
      <c r="J5" s="220"/>
    </row>
    <row r="6" spans="1:10" s="679" customFormat="1" ht="30" customHeight="1" x14ac:dyDescent="0.2">
      <c r="A6" s="1432" t="s">
        <v>653</v>
      </c>
      <c r="B6" s="1443" t="s">
        <v>654</v>
      </c>
      <c r="C6" s="221" t="s">
        <v>655</v>
      </c>
      <c r="D6" s="1437" t="s">
        <v>656</v>
      </c>
      <c r="E6" s="1438"/>
      <c r="F6" s="1438"/>
      <c r="G6" s="1439"/>
      <c r="H6" s="222" t="s">
        <v>657</v>
      </c>
      <c r="I6" s="223">
        <v>20180</v>
      </c>
      <c r="J6" s="220"/>
    </row>
    <row r="7" spans="1:10" s="679" customFormat="1" ht="30" customHeight="1" x14ac:dyDescent="0.2">
      <c r="A7" s="1433"/>
      <c r="B7" s="1443"/>
      <c r="C7" s="686" t="s">
        <v>658</v>
      </c>
      <c r="D7" s="1428" t="s">
        <v>656</v>
      </c>
      <c r="E7" s="1429"/>
      <c r="F7" s="1429"/>
      <c r="G7" s="1430"/>
      <c r="H7" s="686" t="s">
        <v>659</v>
      </c>
      <c r="I7" s="224">
        <v>20180</v>
      </c>
      <c r="J7" s="220"/>
    </row>
    <row r="8" spans="1:10" s="679" customFormat="1" ht="30" customHeight="1" x14ac:dyDescent="0.2">
      <c r="A8" s="1433"/>
      <c r="B8" s="1443"/>
      <c r="C8" s="682" t="s">
        <v>660</v>
      </c>
      <c r="D8" s="1428" t="s">
        <v>656</v>
      </c>
      <c r="E8" s="1429"/>
      <c r="F8" s="1429"/>
      <c r="G8" s="1430"/>
      <c r="H8" s="686" t="s">
        <v>661</v>
      </c>
      <c r="I8" s="224">
        <v>20180</v>
      </c>
      <c r="J8" s="220"/>
    </row>
    <row r="9" spans="1:10" s="679" customFormat="1" ht="30" customHeight="1" x14ac:dyDescent="0.2">
      <c r="A9" s="1433"/>
      <c r="B9" s="1443"/>
      <c r="C9" s="225" t="s">
        <v>662</v>
      </c>
      <c r="D9" s="1460" t="s">
        <v>656</v>
      </c>
      <c r="E9" s="1461"/>
      <c r="F9" s="1461"/>
      <c r="G9" s="1462"/>
      <c r="H9" s="226" t="s">
        <v>663</v>
      </c>
      <c r="I9" s="227">
        <v>21276</v>
      </c>
      <c r="J9" s="220"/>
    </row>
    <row r="10" spans="1:10" s="679" customFormat="1" ht="30" customHeight="1" x14ac:dyDescent="0.2">
      <c r="A10" s="1433"/>
      <c r="B10" s="1432" t="s">
        <v>664</v>
      </c>
      <c r="C10" s="228" t="s">
        <v>665</v>
      </c>
      <c r="D10" s="1437" t="s">
        <v>666</v>
      </c>
      <c r="E10" s="1438"/>
      <c r="F10" s="1438"/>
      <c r="G10" s="1439"/>
      <c r="H10" s="222" t="s">
        <v>667</v>
      </c>
      <c r="I10" s="223">
        <v>32070</v>
      </c>
      <c r="J10" s="220"/>
    </row>
    <row r="11" spans="1:10" s="679" customFormat="1" ht="30" customHeight="1" x14ac:dyDescent="0.2">
      <c r="A11" s="1433"/>
      <c r="B11" s="1433"/>
      <c r="C11" s="229" t="s">
        <v>668</v>
      </c>
      <c r="D11" s="1428" t="s">
        <v>666</v>
      </c>
      <c r="E11" s="1429"/>
      <c r="F11" s="1429"/>
      <c r="G11" s="1430"/>
      <c r="H11" s="686" t="s">
        <v>667</v>
      </c>
      <c r="I11" s="224">
        <v>30512</v>
      </c>
      <c r="J11" s="220"/>
    </row>
    <row r="12" spans="1:10" s="679" customFormat="1" ht="30" customHeight="1" x14ac:dyDescent="0.2">
      <c r="A12" s="1433"/>
      <c r="B12" s="1433"/>
      <c r="C12" s="229" t="s">
        <v>669</v>
      </c>
      <c r="D12" s="1428" t="s">
        <v>666</v>
      </c>
      <c r="E12" s="1429"/>
      <c r="F12" s="1429"/>
      <c r="G12" s="1430"/>
      <c r="H12" s="686" t="s">
        <v>670</v>
      </c>
      <c r="I12" s="224">
        <v>32436</v>
      </c>
      <c r="J12" s="220"/>
    </row>
    <row r="13" spans="1:10" s="679" customFormat="1" ht="30" customHeight="1" x14ac:dyDescent="0.2">
      <c r="A13" s="1433"/>
      <c r="B13" s="1433"/>
      <c r="C13" s="229" t="s">
        <v>671</v>
      </c>
      <c r="D13" s="1428" t="s">
        <v>672</v>
      </c>
      <c r="E13" s="1429"/>
      <c r="F13" s="1429"/>
      <c r="G13" s="1430"/>
      <c r="H13" s="686" t="s">
        <v>673</v>
      </c>
      <c r="I13" s="224">
        <v>33329</v>
      </c>
      <c r="J13" s="220"/>
    </row>
    <row r="14" spans="1:10" s="679" customFormat="1" ht="30" customHeight="1" x14ac:dyDescent="0.2">
      <c r="A14" s="1433"/>
      <c r="B14" s="1433"/>
      <c r="C14" s="686" t="s">
        <v>674</v>
      </c>
      <c r="D14" s="1428" t="s">
        <v>675</v>
      </c>
      <c r="E14" s="1429"/>
      <c r="F14" s="1429"/>
      <c r="G14" s="1430"/>
      <c r="H14" s="686" t="s">
        <v>676</v>
      </c>
      <c r="I14" s="224">
        <v>25659</v>
      </c>
      <c r="J14" s="220"/>
    </row>
    <row r="15" spans="1:10" s="679" customFormat="1" ht="30" customHeight="1" x14ac:dyDescent="0.2">
      <c r="A15" s="1433"/>
      <c r="B15" s="1433"/>
      <c r="C15" s="686" t="s">
        <v>677</v>
      </c>
      <c r="D15" s="1425" t="s">
        <v>678</v>
      </c>
      <c r="E15" s="1426"/>
      <c r="F15" s="1426"/>
      <c r="G15" s="1427"/>
      <c r="H15" s="686" t="s">
        <v>676</v>
      </c>
      <c r="I15" s="224">
        <v>42826</v>
      </c>
      <c r="J15" s="220"/>
    </row>
    <row r="16" spans="1:10" s="679" customFormat="1" ht="30" customHeight="1" x14ac:dyDescent="0.2">
      <c r="A16" s="1433"/>
      <c r="B16" s="1433"/>
      <c r="C16" s="686" t="s">
        <v>679</v>
      </c>
      <c r="D16" s="1425" t="s">
        <v>680</v>
      </c>
      <c r="E16" s="1426"/>
      <c r="F16" s="1426"/>
      <c r="G16" s="1427"/>
      <c r="H16" s="686" t="s">
        <v>681</v>
      </c>
      <c r="I16" s="224">
        <v>41516</v>
      </c>
      <c r="J16" s="220"/>
    </row>
    <row r="17" spans="1:11" s="679" customFormat="1" ht="30" customHeight="1" x14ac:dyDescent="0.2">
      <c r="A17" s="1433"/>
      <c r="B17" s="1433"/>
      <c r="C17" s="686" t="s">
        <v>682</v>
      </c>
      <c r="D17" s="1425" t="s">
        <v>2786</v>
      </c>
      <c r="E17" s="1426"/>
      <c r="F17" s="1426"/>
      <c r="G17" s="1427"/>
      <c r="H17" s="230" t="s">
        <v>683</v>
      </c>
      <c r="I17" s="231">
        <v>44225</v>
      </c>
      <c r="J17" s="220"/>
    </row>
    <row r="18" spans="1:11" s="679" customFormat="1" ht="30" customHeight="1" x14ac:dyDescent="0.2">
      <c r="A18" s="1433"/>
      <c r="B18" s="1433"/>
      <c r="C18" s="686" t="s">
        <v>684</v>
      </c>
      <c r="D18" s="1425" t="s">
        <v>685</v>
      </c>
      <c r="E18" s="1426"/>
      <c r="F18" s="1426"/>
      <c r="G18" s="1427"/>
      <c r="H18" s="230" t="s">
        <v>686</v>
      </c>
      <c r="I18" s="231">
        <v>43154</v>
      </c>
      <c r="J18" s="220"/>
    </row>
    <row r="19" spans="1:11" s="679" customFormat="1" ht="30" customHeight="1" x14ac:dyDescent="0.2">
      <c r="A19" s="1433"/>
      <c r="B19" s="1433"/>
      <c r="C19" s="686" t="s">
        <v>687</v>
      </c>
      <c r="D19" s="1428" t="s">
        <v>688</v>
      </c>
      <c r="E19" s="1429"/>
      <c r="F19" s="1429"/>
      <c r="G19" s="1430"/>
      <c r="H19" s="226" t="s">
        <v>689</v>
      </c>
      <c r="I19" s="231">
        <v>40904</v>
      </c>
      <c r="J19" s="220"/>
    </row>
    <row r="20" spans="1:11" s="679" customFormat="1" ht="30" customHeight="1" x14ac:dyDescent="0.2">
      <c r="A20" s="1432" t="s">
        <v>690</v>
      </c>
      <c r="B20" s="1435" t="s">
        <v>691</v>
      </c>
      <c r="C20" s="222" t="s">
        <v>692</v>
      </c>
      <c r="D20" s="1437" t="s">
        <v>693</v>
      </c>
      <c r="E20" s="1438"/>
      <c r="F20" s="1438"/>
      <c r="G20" s="1439"/>
      <c r="H20" s="232" t="s">
        <v>694</v>
      </c>
      <c r="I20" s="223">
        <v>40630</v>
      </c>
      <c r="J20" s="233"/>
    </row>
    <row r="21" spans="1:11" s="679" customFormat="1" ht="30" customHeight="1" x14ac:dyDescent="0.2">
      <c r="A21" s="1433"/>
      <c r="B21" s="1436"/>
      <c r="C21" s="683" t="s">
        <v>695</v>
      </c>
      <c r="D21" s="1440" t="s">
        <v>696</v>
      </c>
      <c r="E21" s="1441"/>
      <c r="F21" s="1441"/>
      <c r="G21" s="1442"/>
      <c r="H21" s="226" t="s">
        <v>697</v>
      </c>
      <c r="I21" s="227">
        <v>38396</v>
      </c>
      <c r="J21" s="233"/>
    </row>
    <row r="22" spans="1:11" s="679" customFormat="1" ht="29.4" customHeight="1" x14ac:dyDescent="0.2">
      <c r="A22" s="1433"/>
      <c r="B22" s="1443" t="s">
        <v>664</v>
      </c>
      <c r="C22" s="234" t="s">
        <v>698</v>
      </c>
      <c r="D22" s="1431" t="s">
        <v>699</v>
      </c>
      <c r="E22" s="1431"/>
      <c r="F22" s="1431" t="s">
        <v>700</v>
      </c>
      <c r="G22" s="1431"/>
      <c r="H22" s="1431" t="s">
        <v>701</v>
      </c>
      <c r="I22" s="1431"/>
      <c r="J22" s="235"/>
    </row>
    <row r="23" spans="1:11" s="679" customFormat="1" ht="54" customHeight="1" x14ac:dyDescent="0.2">
      <c r="A23" s="1433"/>
      <c r="B23" s="1443"/>
      <c r="C23" s="682" t="s">
        <v>702</v>
      </c>
      <c r="D23" s="1421">
        <v>24</v>
      </c>
      <c r="E23" s="1422"/>
      <c r="F23" s="1423">
        <v>115</v>
      </c>
      <c r="G23" s="1422"/>
      <c r="H23" s="1424" t="s">
        <v>2783</v>
      </c>
      <c r="I23" s="1424"/>
      <c r="J23" s="236"/>
      <c r="K23" s="237"/>
    </row>
    <row r="24" spans="1:11" s="679" customFormat="1" ht="30" customHeight="1" x14ac:dyDescent="0.2">
      <c r="A24" s="1433"/>
      <c r="B24" s="1443"/>
      <c r="C24" s="238" t="s">
        <v>703</v>
      </c>
      <c r="D24" s="1421">
        <v>12</v>
      </c>
      <c r="E24" s="1422"/>
      <c r="F24" s="1423">
        <v>33</v>
      </c>
      <c r="G24" s="1422"/>
      <c r="H24" s="1424" t="s">
        <v>704</v>
      </c>
      <c r="I24" s="1424"/>
      <c r="J24" s="236"/>
      <c r="K24" s="237"/>
    </row>
    <row r="25" spans="1:11" s="679" customFormat="1" ht="30" customHeight="1" x14ac:dyDescent="0.2">
      <c r="A25" s="1433"/>
      <c r="B25" s="1443"/>
      <c r="C25" s="238" t="s">
        <v>705</v>
      </c>
      <c r="D25" s="1444">
        <v>2</v>
      </c>
      <c r="E25" s="1445"/>
      <c r="F25" s="1446">
        <v>7</v>
      </c>
      <c r="G25" s="1447"/>
      <c r="H25" s="1451" t="s">
        <v>706</v>
      </c>
      <c r="I25" s="1452"/>
      <c r="J25" s="236"/>
    </row>
    <row r="26" spans="1:11" s="679" customFormat="1" ht="42" customHeight="1" x14ac:dyDescent="0.2">
      <c r="A26" s="1433"/>
      <c r="B26" s="1443"/>
      <c r="C26" s="682" t="s">
        <v>707</v>
      </c>
      <c r="D26" s="1421">
        <v>16</v>
      </c>
      <c r="E26" s="1422"/>
      <c r="F26" s="1423">
        <v>85</v>
      </c>
      <c r="G26" s="1422"/>
      <c r="H26" s="1424" t="s">
        <v>708</v>
      </c>
      <c r="I26" s="1424"/>
      <c r="J26" s="236"/>
      <c r="K26" s="239"/>
    </row>
    <row r="27" spans="1:11" s="679" customFormat="1" ht="42" customHeight="1" x14ac:dyDescent="0.2">
      <c r="A27" s="1433"/>
      <c r="B27" s="1443"/>
      <c r="C27" s="682" t="s">
        <v>709</v>
      </c>
      <c r="D27" s="1421">
        <v>16</v>
      </c>
      <c r="E27" s="1422"/>
      <c r="F27" s="1423">
        <v>94</v>
      </c>
      <c r="G27" s="1422"/>
      <c r="H27" s="1424" t="s">
        <v>2784</v>
      </c>
      <c r="I27" s="1424"/>
      <c r="J27" s="236"/>
      <c r="K27" s="239"/>
    </row>
    <row r="28" spans="1:11" s="679" customFormat="1" ht="66" customHeight="1" x14ac:dyDescent="0.2">
      <c r="A28" s="1433"/>
      <c r="B28" s="1443"/>
      <c r="C28" s="682" t="s">
        <v>710</v>
      </c>
      <c r="D28" s="1421">
        <v>40</v>
      </c>
      <c r="E28" s="1422"/>
      <c r="F28" s="1423">
        <v>200</v>
      </c>
      <c r="G28" s="1422"/>
      <c r="H28" s="1424" t="s">
        <v>2830</v>
      </c>
      <c r="I28" s="1424"/>
      <c r="J28" s="236"/>
      <c r="K28" s="239"/>
    </row>
    <row r="29" spans="1:11" s="679" customFormat="1" ht="30" customHeight="1" x14ac:dyDescent="0.2">
      <c r="A29" s="1433"/>
      <c r="B29" s="1443"/>
      <c r="C29" s="682" t="s">
        <v>711</v>
      </c>
      <c r="D29" s="1421">
        <v>3</v>
      </c>
      <c r="E29" s="1422"/>
      <c r="F29" s="1423">
        <v>6</v>
      </c>
      <c r="G29" s="1422"/>
      <c r="H29" s="1424" t="s">
        <v>712</v>
      </c>
      <c r="I29" s="1424"/>
      <c r="J29" s="236"/>
      <c r="K29" s="239"/>
    </row>
    <row r="30" spans="1:11" s="679" customFormat="1" ht="65.400000000000006" customHeight="1" x14ac:dyDescent="0.2">
      <c r="A30" s="1433"/>
      <c r="B30" s="1443"/>
      <c r="C30" s="682" t="s">
        <v>713</v>
      </c>
      <c r="D30" s="1421">
        <v>53</v>
      </c>
      <c r="E30" s="1422"/>
      <c r="F30" s="1423">
        <v>238</v>
      </c>
      <c r="G30" s="1422"/>
      <c r="H30" s="1424" t="s">
        <v>714</v>
      </c>
      <c r="I30" s="1424"/>
      <c r="J30" s="236"/>
      <c r="K30" s="239"/>
    </row>
    <row r="31" spans="1:11" s="679" customFormat="1" ht="54" customHeight="1" x14ac:dyDescent="0.2">
      <c r="A31" s="1433"/>
      <c r="B31" s="1443"/>
      <c r="C31" s="682" t="s">
        <v>715</v>
      </c>
      <c r="D31" s="1421">
        <v>28</v>
      </c>
      <c r="E31" s="1422"/>
      <c r="F31" s="1423">
        <v>107</v>
      </c>
      <c r="G31" s="1422"/>
      <c r="H31" s="1424" t="s">
        <v>2785</v>
      </c>
      <c r="I31" s="1424"/>
      <c r="J31" s="236"/>
      <c r="K31" s="239"/>
    </row>
    <row r="32" spans="1:11" s="679" customFormat="1" ht="30" customHeight="1" x14ac:dyDescent="0.2">
      <c r="A32" s="1433"/>
      <c r="B32" s="1443"/>
      <c r="C32" s="240" t="s">
        <v>10</v>
      </c>
      <c r="D32" s="1421">
        <f>SUM(D23:E31)</f>
        <v>194</v>
      </c>
      <c r="E32" s="1422"/>
      <c r="F32" s="1423">
        <f>SUM(F23:G31)</f>
        <v>885</v>
      </c>
      <c r="G32" s="1422"/>
      <c r="H32" s="1424"/>
      <c r="I32" s="1424"/>
      <c r="J32" s="236"/>
      <c r="K32" s="241"/>
    </row>
    <row r="33" spans="1:11" s="679" customFormat="1" ht="30" customHeight="1" x14ac:dyDescent="0.2">
      <c r="A33" s="1434"/>
      <c r="B33" s="1443"/>
      <c r="C33" s="1448" t="s">
        <v>716</v>
      </c>
      <c r="D33" s="1449"/>
      <c r="E33" s="1449"/>
      <c r="F33" s="1449"/>
      <c r="G33" s="1449"/>
      <c r="H33" s="1449"/>
      <c r="I33" s="1450"/>
      <c r="J33" s="236"/>
      <c r="K33" s="241"/>
    </row>
    <row r="34" spans="1:11" s="679" customFormat="1" ht="30" customHeight="1" x14ac:dyDescent="0.2">
      <c r="A34" s="680"/>
      <c r="B34" s="242"/>
      <c r="C34" s="681" t="s">
        <v>717</v>
      </c>
      <c r="D34" s="1417">
        <v>211</v>
      </c>
      <c r="E34" s="1418"/>
      <c r="F34" s="1417">
        <v>1083</v>
      </c>
      <c r="G34" s="1418"/>
      <c r="H34" s="1419"/>
      <c r="I34" s="1420"/>
      <c r="J34" s="236"/>
    </row>
    <row r="35" spans="1:11" s="679" customFormat="1" ht="30" customHeight="1" x14ac:dyDescent="0.2">
      <c r="A35" s="679" t="s">
        <v>718</v>
      </c>
      <c r="H35" s="243"/>
      <c r="J35" s="216"/>
    </row>
    <row r="36" spans="1:11" s="140" customFormat="1" ht="30" customHeight="1" x14ac:dyDescent="0.2">
      <c r="A36" s="14" t="s">
        <v>719</v>
      </c>
      <c r="B36" s="14"/>
      <c r="C36" s="14"/>
      <c r="D36" s="14"/>
      <c r="E36" s="14"/>
      <c r="F36" s="14"/>
      <c r="G36" s="14"/>
      <c r="H36" s="571"/>
      <c r="I36" s="14"/>
      <c r="J36" s="244"/>
    </row>
    <row r="37" spans="1:11" s="140" customFormat="1" ht="26.4" customHeight="1" x14ac:dyDescent="0.2">
      <c r="A37" s="14" t="s">
        <v>720</v>
      </c>
      <c r="B37" s="14"/>
      <c r="C37" s="14"/>
      <c r="D37" s="14"/>
      <c r="E37" s="14"/>
      <c r="F37" s="14"/>
      <c r="G37" s="14"/>
      <c r="H37" s="571"/>
      <c r="I37" s="14"/>
      <c r="J37" s="244"/>
    </row>
    <row r="38" spans="1:11" s="140" customFormat="1" ht="26.4" customHeight="1" x14ac:dyDescent="0.2">
      <c r="A38" s="14" t="s">
        <v>721</v>
      </c>
      <c r="B38" s="14"/>
      <c r="C38" s="14"/>
      <c r="D38" s="14"/>
      <c r="E38" s="14"/>
      <c r="F38" s="14"/>
      <c r="G38" s="14"/>
      <c r="H38" s="571"/>
      <c r="I38" s="14"/>
      <c r="J38" s="244"/>
    </row>
    <row r="39" spans="1:11" s="140" customFormat="1" ht="26.4" customHeight="1" x14ac:dyDescent="0.2">
      <c r="A39" s="14" t="s">
        <v>722</v>
      </c>
      <c r="B39" s="14"/>
      <c r="C39" s="14"/>
      <c r="D39" s="14"/>
      <c r="E39" s="14"/>
      <c r="F39" s="14"/>
      <c r="G39" s="14"/>
      <c r="H39" s="571"/>
      <c r="I39" s="14"/>
      <c r="J39" s="244"/>
    </row>
    <row r="40" spans="1:11" s="140" customFormat="1" ht="30" customHeight="1" x14ac:dyDescent="0.2">
      <c r="A40" s="14"/>
      <c r="B40" s="14" t="s">
        <v>723</v>
      </c>
      <c r="C40" s="14"/>
      <c r="D40" s="14"/>
      <c r="E40" s="14"/>
      <c r="F40" s="14"/>
      <c r="G40" s="14"/>
      <c r="H40" s="571"/>
      <c r="I40" s="14"/>
      <c r="J40" s="244"/>
    </row>
    <row r="41" spans="1:11" s="140" customFormat="1" ht="30" customHeight="1" x14ac:dyDescent="0.2">
      <c r="A41" s="14"/>
      <c r="B41" s="14" t="s">
        <v>724</v>
      </c>
      <c r="C41" s="14"/>
      <c r="D41" s="14"/>
      <c r="E41" s="14"/>
      <c r="F41" s="14"/>
      <c r="G41" s="14"/>
      <c r="H41" s="571"/>
      <c r="I41" s="14"/>
      <c r="J41" s="244"/>
    </row>
    <row r="42" spans="1:11" ht="30" customHeight="1" x14ac:dyDescent="0.2"/>
    <row r="43" spans="1:11" ht="30" customHeight="1" x14ac:dyDescent="0.2"/>
    <row r="44" spans="1:11" ht="30" customHeight="1" x14ac:dyDescent="0.2"/>
    <row r="45" spans="1:11" ht="30" customHeight="1" x14ac:dyDescent="0.2"/>
    <row r="46" spans="1:11" ht="30" customHeight="1" x14ac:dyDescent="0.2"/>
    <row r="47" spans="1:11" ht="30" customHeight="1" x14ac:dyDescent="0.2"/>
    <row r="48" spans="1:11"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row r="87" ht="30" customHeight="1" x14ac:dyDescent="0.2"/>
    <row r="88" ht="30" customHeight="1" x14ac:dyDescent="0.2"/>
    <row r="89" ht="30" customHeight="1" x14ac:dyDescent="0.2"/>
    <row r="90" ht="30" customHeight="1" x14ac:dyDescent="0.2"/>
    <row r="91" ht="30" customHeight="1" x14ac:dyDescent="0.2"/>
    <row r="92" ht="30" customHeight="1" x14ac:dyDescent="0.2"/>
    <row r="93" ht="30" customHeight="1" x14ac:dyDescent="0.2"/>
    <row r="94" ht="30" customHeight="1" x14ac:dyDescent="0.2"/>
    <row r="95" ht="30" customHeight="1" x14ac:dyDescent="0.2"/>
    <row r="96" ht="30" customHeight="1" x14ac:dyDescent="0.2"/>
    <row r="97" ht="30" customHeight="1" x14ac:dyDescent="0.2"/>
    <row r="98" ht="30" customHeight="1" x14ac:dyDescent="0.2"/>
    <row r="99" ht="30" customHeight="1" x14ac:dyDescent="0.2"/>
    <row r="100" ht="30" customHeight="1" x14ac:dyDescent="0.2"/>
    <row r="101" ht="30" customHeight="1" x14ac:dyDescent="0.2"/>
    <row r="102" ht="30" customHeight="1" x14ac:dyDescent="0.2"/>
    <row r="103" ht="30" customHeight="1" x14ac:dyDescent="0.2"/>
    <row r="104" ht="30" customHeight="1" x14ac:dyDescent="0.2"/>
    <row r="105" ht="30" customHeight="1" x14ac:dyDescent="0.2"/>
    <row r="106" ht="30" customHeight="1" x14ac:dyDescent="0.2"/>
    <row r="107" ht="30" customHeight="1" x14ac:dyDescent="0.2"/>
    <row r="108" ht="30" customHeight="1" x14ac:dyDescent="0.2"/>
    <row r="109" ht="30" customHeight="1" x14ac:dyDescent="0.2"/>
    <row r="110" ht="30" customHeight="1" x14ac:dyDescent="0.2"/>
    <row r="111" ht="30" customHeight="1" x14ac:dyDescent="0.2"/>
    <row r="112" ht="30" customHeight="1" x14ac:dyDescent="0.2"/>
    <row r="113" ht="30" customHeight="1" x14ac:dyDescent="0.2"/>
    <row r="114" ht="30" customHeight="1" x14ac:dyDescent="0.2"/>
    <row r="115" ht="30" customHeight="1" x14ac:dyDescent="0.2"/>
    <row r="116" ht="30" customHeight="1" x14ac:dyDescent="0.2"/>
    <row r="117" ht="30" customHeight="1" x14ac:dyDescent="0.2"/>
    <row r="118" ht="30" customHeight="1" x14ac:dyDescent="0.2"/>
    <row r="119" ht="30" customHeight="1" x14ac:dyDescent="0.2"/>
    <row r="120" ht="30" customHeight="1" x14ac:dyDescent="0.2"/>
    <row r="121" ht="30" customHeight="1" x14ac:dyDescent="0.2"/>
    <row r="122" ht="30" customHeight="1" x14ac:dyDescent="0.2"/>
    <row r="123" ht="30" customHeight="1" x14ac:dyDescent="0.2"/>
    <row r="124" ht="30" customHeight="1" x14ac:dyDescent="0.2"/>
    <row r="125" ht="30" customHeight="1" x14ac:dyDescent="0.2"/>
    <row r="126" ht="30" customHeight="1" x14ac:dyDescent="0.2"/>
    <row r="127" ht="30" customHeight="1" x14ac:dyDescent="0.2"/>
    <row r="128" ht="30" customHeight="1" x14ac:dyDescent="0.2"/>
    <row r="129" ht="30" customHeight="1" x14ac:dyDescent="0.2"/>
    <row r="130" ht="30" customHeight="1" x14ac:dyDescent="0.2"/>
    <row r="131" ht="30" customHeight="1" x14ac:dyDescent="0.2"/>
    <row r="132" ht="30" customHeight="1" x14ac:dyDescent="0.2"/>
    <row r="133" ht="30" customHeight="1" x14ac:dyDescent="0.2"/>
    <row r="134" ht="30" customHeight="1" x14ac:dyDescent="0.2"/>
    <row r="135" ht="30" customHeight="1" x14ac:dyDescent="0.2"/>
    <row r="136" ht="30" customHeight="1" x14ac:dyDescent="0.2"/>
    <row r="137" ht="30" customHeight="1" x14ac:dyDescent="0.2"/>
    <row r="138" ht="30" customHeight="1" x14ac:dyDescent="0.2"/>
    <row r="139" ht="30" customHeight="1" x14ac:dyDescent="0.2"/>
    <row r="140" ht="30" customHeight="1" x14ac:dyDescent="0.2"/>
    <row r="141" ht="30" customHeight="1" x14ac:dyDescent="0.2"/>
    <row r="142" ht="30" customHeight="1" x14ac:dyDescent="0.2"/>
    <row r="143" ht="30" customHeight="1" x14ac:dyDescent="0.2"/>
    <row r="144" ht="30" customHeight="1" x14ac:dyDescent="0.2"/>
    <row r="145" ht="30" customHeight="1" x14ac:dyDescent="0.2"/>
    <row r="146" ht="30" customHeight="1" x14ac:dyDescent="0.2"/>
    <row r="147" ht="30" customHeight="1" x14ac:dyDescent="0.2"/>
    <row r="148" ht="30" customHeight="1" x14ac:dyDescent="0.2"/>
    <row r="149" ht="30" customHeight="1" x14ac:dyDescent="0.2"/>
    <row r="150" ht="30" customHeight="1" x14ac:dyDescent="0.2"/>
    <row r="151" ht="30" customHeight="1" x14ac:dyDescent="0.2"/>
    <row r="152" ht="30" customHeight="1" x14ac:dyDescent="0.2"/>
    <row r="153" ht="30" customHeight="1" x14ac:dyDescent="0.2"/>
    <row r="154" ht="30" customHeight="1" x14ac:dyDescent="0.2"/>
    <row r="155" ht="30" customHeight="1" x14ac:dyDescent="0.2"/>
    <row r="156" ht="30" customHeight="1" x14ac:dyDescent="0.2"/>
    <row r="157" ht="30" customHeight="1" x14ac:dyDescent="0.2"/>
    <row r="158" ht="30" customHeight="1" x14ac:dyDescent="0.2"/>
    <row r="159" ht="30" customHeight="1" x14ac:dyDescent="0.2"/>
    <row r="160" ht="30" customHeight="1" x14ac:dyDescent="0.2"/>
    <row r="161" ht="30" customHeight="1" x14ac:dyDescent="0.2"/>
    <row r="162" ht="30" customHeight="1" x14ac:dyDescent="0.2"/>
    <row r="163" ht="30" customHeight="1" x14ac:dyDescent="0.2"/>
    <row r="164" ht="30" customHeight="1" x14ac:dyDescent="0.2"/>
    <row r="165" ht="30" customHeight="1" x14ac:dyDescent="0.2"/>
    <row r="166" ht="30" customHeight="1" x14ac:dyDescent="0.2"/>
    <row r="167" ht="30" customHeight="1" x14ac:dyDescent="0.2"/>
    <row r="168" ht="30" customHeight="1" x14ac:dyDescent="0.2"/>
    <row r="169" ht="30" customHeight="1" x14ac:dyDescent="0.2"/>
    <row r="170" ht="30" customHeight="1" x14ac:dyDescent="0.2"/>
    <row r="171" ht="30" customHeight="1" x14ac:dyDescent="0.2"/>
    <row r="172" ht="30" customHeight="1" x14ac:dyDescent="0.2"/>
    <row r="173" ht="30" customHeight="1" x14ac:dyDescent="0.2"/>
    <row r="174" ht="30" customHeight="1" x14ac:dyDescent="0.2"/>
    <row r="175" ht="30" customHeight="1" x14ac:dyDescent="0.2"/>
    <row r="176" ht="30" customHeight="1" x14ac:dyDescent="0.2"/>
    <row r="177" ht="30" customHeight="1" x14ac:dyDescent="0.2"/>
    <row r="178" ht="30" customHeight="1" x14ac:dyDescent="0.2"/>
    <row r="179" ht="30" customHeight="1" x14ac:dyDescent="0.2"/>
    <row r="180" ht="30" customHeight="1" x14ac:dyDescent="0.2"/>
    <row r="181" ht="30" customHeight="1" x14ac:dyDescent="0.2"/>
    <row r="182" ht="30" customHeight="1" x14ac:dyDescent="0.2"/>
    <row r="183" ht="30" customHeight="1" x14ac:dyDescent="0.2"/>
    <row r="184" ht="30" customHeight="1" x14ac:dyDescent="0.2"/>
    <row r="185" ht="30" customHeight="1" x14ac:dyDescent="0.2"/>
    <row r="186" ht="30" customHeight="1" x14ac:dyDescent="0.2"/>
    <row r="187" ht="30" customHeight="1" x14ac:dyDescent="0.2"/>
    <row r="188" ht="30" customHeight="1" x14ac:dyDescent="0.2"/>
    <row r="189" ht="30" customHeight="1" x14ac:dyDescent="0.2"/>
    <row r="190" ht="30" customHeight="1" x14ac:dyDescent="0.2"/>
    <row r="191" ht="30" customHeight="1" x14ac:dyDescent="0.2"/>
    <row r="192" ht="30" customHeight="1" x14ac:dyDescent="0.2"/>
    <row r="193" ht="30" customHeight="1" x14ac:dyDescent="0.2"/>
    <row r="194" ht="30" customHeight="1" x14ac:dyDescent="0.2"/>
    <row r="195" ht="30" customHeight="1" x14ac:dyDescent="0.2"/>
    <row r="196" ht="30" customHeight="1" x14ac:dyDescent="0.2"/>
    <row r="197" ht="30" customHeight="1" x14ac:dyDescent="0.2"/>
    <row r="198" ht="30" customHeight="1" x14ac:dyDescent="0.2"/>
    <row r="199" ht="30" customHeight="1" x14ac:dyDescent="0.2"/>
    <row r="200" ht="30" customHeight="1" x14ac:dyDescent="0.2"/>
    <row r="201" ht="30" customHeight="1" x14ac:dyDescent="0.2"/>
    <row r="202" ht="30" customHeight="1" x14ac:dyDescent="0.2"/>
    <row r="203" ht="30" customHeight="1" x14ac:dyDescent="0.2"/>
    <row r="204" ht="30" customHeight="1" x14ac:dyDescent="0.2"/>
    <row r="205" ht="30" customHeight="1" x14ac:dyDescent="0.2"/>
    <row r="206" ht="30" customHeight="1" x14ac:dyDescent="0.2"/>
    <row r="207" ht="30" customHeight="1" x14ac:dyDescent="0.2"/>
    <row r="208" ht="30" customHeight="1" x14ac:dyDescent="0.2"/>
    <row r="209" ht="30" customHeight="1" x14ac:dyDescent="0.2"/>
    <row r="210" ht="30" customHeight="1" x14ac:dyDescent="0.2"/>
    <row r="211" ht="30" customHeight="1" x14ac:dyDescent="0.2"/>
    <row r="212" ht="30" customHeight="1" x14ac:dyDescent="0.2"/>
    <row r="213" ht="30" customHeight="1" x14ac:dyDescent="0.2"/>
    <row r="214" ht="30" customHeight="1" x14ac:dyDescent="0.2"/>
    <row r="215" ht="30" customHeight="1" x14ac:dyDescent="0.2"/>
    <row r="216" ht="30" customHeight="1" x14ac:dyDescent="0.2"/>
    <row r="217" ht="30" customHeight="1" x14ac:dyDescent="0.2"/>
    <row r="218" ht="30" customHeight="1" x14ac:dyDescent="0.2"/>
    <row r="219" ht="30" customHeight="1" x14ac:dyDescent="0.2"/>
    <row r="220" ht="30" customHeight="1" x14ac:dyDescent="0.2"/>
    <row r="221" ht="30" customHeight="1" x14ac:dyDescent="0.2"/>
    <row r="222" ht="30" customHeight="1" x14ac:dyDescent="0.2"/>
    <row r="223" ht="30" customHeight="1" x14ac:dyDescent="0.2"/>
    <row r="224" ht="30" customHeight="1" x14ac:dyDescent="0.2"/>
    <row r="225" ht="30" customHeight="1" x14ac:dyDescent="0.2"/>
    <row r="226" ht="30" customHeight="1" x14ac:dyDescent="0.2"/>
    <row r="227" ht="30" customHeight="1" x14ac:dyDescent="0.2"/>
    <row r="228" ht="30" customHeight="1" x14ac:dyDescent="0.2"/>
    <row r="229" ht="30" customHeight="1" x14ac:dyDescent="0.2"/>
    <row r="230" ht="30" customHeight="1" x14ac:dyDescent="0.2"/>
    <row r="231" ht="30" customHeight="1" x14ac:dyDescent="0.2"/>
    <row r="232" ht="30" customHeight="1" x14ac:dyDescent="0.2"/>
    <row r="233" ht="30" customHeight="1" x14ac:dyDescent="0.2"/>
    <row r="234" ht="30" customHeight="1" x14ac:dyDescent="0.2"/>
    <row r="235" ht="30" customHeight="1" x14ac:dyDescent="0.2"/>
    <row r="236" ht="30" customHeight="1" x14ac:dyDescent="0.2"/>
    <row r="237" ht="30" customHeight="1" x14ac:dyDescent="0.2"/>
    <row r="238" ht="30" customHeight="1" x14ac:dyDescent="0.2"/>
    <row r="239" ht="30" customHeight="1" x14ac:dyDescent="0.2"/>
    <row r="240" ht="30" customHeight="1" x14ac:dyDescent="0.2"/>
    <row r="241" ht="30" customHeight="1" x14ac:dyDescent="0.2"/>
    <row r="242" ht="30" customHeight="1" x14ac:dyDescent="0.2"/>
    <row r="243" ht="30" customHeight="1" x14ac:dyDescent="0.2"/>
    <row r="244" ht="30" customHeight="1" x14ac:dyDescent="0.2"/>
    <row r="245" ht="30" customHeight="1" x14ac:dyDescent="0.2"/>
    <row r="246" ht="30" customHeight="1" x14ac:dyDescent="0.2"/>
    <row r="247" ht="30" customHeight="1" x14ac:dyDescent="0.2"/>
    <row r="248" ht="30" customHeight="1" x14ac:dyDescent="0.2"/>
    <row r="249" ht="30" customHeight="1" x14ac:dyDescent="0.2"/>
    <row r="250" ht="30" customHeight="1" x14ac:dyDescent="0.2"/>
    <row r="251" ht="30" customHeight="1" x14ac:dyDescent="0.2"/>
    <row r="252" ht="30" customHeight="1" x14ac:dyDescent="0.2"/>
    <row r="253" ht="30" customHeight="1" x14ac:dyDescent="0.2"/>
    <row r="254" ht="30" customHeight="1" x14ac:dyDescent="0.2"/>
    <row r="255" ht="30" customHeight="1" x14ac:dyDescent="0.2"/>
    <row r="256" ht="30" customHeight="1" x14ac:dyDescent="0.2"/>
    <row r="257" ht="30" customHeight="1" x14ac:dyDescent="0.2"/>
    <row r="258" ht="30" customHeight="1" x14ac:dyDescent="0.2"/>
    <row r="259" ht="30" customHeight="1" x14ac:dyDescent="0.2"/>
    <row r="260" ht="30" customHeight="1" x14ac:dyDescent="0.2"/>
    <row r="261" ht="30" customHeight="1" x14ac:dyDescent="0.2"/>
    <row r="262" ht="30" customHeight="1" x14ac:dyDescent="0.2"/>
    <row r="263" ht="30" customHeight="1" x14ac:dyDescent="0.2"/>
    <row r="264" ht="30" customHeight="1" x14ac:dyDescent="0.2"/>
    <row r="265" ht="30" customHeight="1" x14ac:dyDescent="0.2"/>
    <row r="266" ht="30" customHeight="1" x14ac:dyDescent="0.2"/>
    <row r="267" ht="30" customHeight="1" x14ac:dyDescent="0.2"/>
    <row r="268" ht="30" customHeight="1" x14ac:dyDescent="0.2"/>
    <row r="269" ht="30" customHeight="1" x14ac:dyDescent="0.2"/>
    <row r="270" ht="30" customHeight="1" x14ac:dyDescent="0.2"/>
    <row r="271" ht="30" customHeight="1" x14ac:dyDescent="0.2"/>
    <row r="272" ht="30" customHeight="1" x14ac:dyDescent="0.2"/>
    <row r="273" ht="30" customHeight="1" x14ac:dyDescent="0.2"/>
    <row r="274" ht="30" customHeight="1" x14ac:dyDescent="0.2"/>
    <row r="275" ht="30" customHeight="1" x14ac:dyDescent="0.2"/>
    <row r="276" ht="30" customHeight="1" x14ac:dyDescent="0.2"/>
    <row r="277" ht="30" customHeight="1" x14ac:dyDescent="0.2"/>
    <row r="278" ht="30" customHeight="1" x14ac:dyDescent="0.2"/>
    <row r="279" ht="30" customHeight="1" x14ac:dyDescent="0.2"/>
    <row r="280" ht="30" customHeight="1" x14ac:dyDescent="0.2"/>
    <row r="281" ht="30" customHeight="1" x14ac:dyDescent="0.2"/>
    <row r="282" ht="30" customHeight="1" x14ac:dyDescent="0.2"/>
    <row r="283" ht="30" customHeight="1" x14ac:dyDescent="0.2"/>
    <row r="284" ht="30" customHeight="1" x14ac:dyDescent="0.2"/>
    <row r="285" ht="30" customHeight="1" x14ac:dyDescent="0.2"/>
    <row r="286" ht="30" customHeight="1" x14ac:dyDescent="0.2"/>
    <row r="287" ht="30" customHeight="1" x14ac:dyDescent="0.2"/>
    <row r="288" ht="30" customHeight="1" x14ac:dyDescent="0.2"/>
    <row r="289" ht="30" customHeight="1" x14ac:dyDescent="0.2"/>
    <row r="290" ht="30" customHeight="1" x14ac:dyDescent="0.2"/>
    <row r="291" ht="30" customHeight="1" x14ac:dyDescent="0.2"/>
    <row r="292" ht="30" customHeight="1" x14ac:dyDescent="0.2"/>
    <row r="293" ht="30" customHeight="1" x14ac:dyDescent="0.2"/>
    <row r="294" ht="30" customHeight="1" x14ac:dyDescent="0.2"/>
    <row r="295" ht="30" customHeight="1" x14ac:dyDescent="0.2"/>
    <row r="296" ht="30" customHeight="1" x14ac:dyDescent="0.2"/>
    <row r="297" ht="30" customHeight="1" x14ac:dyDescent="0.2"/>
    <row r="298" ht="30" customHeight="1" x14ac:dyDescent="0.2"/>
    <row r="299" ht="30" customHeight="1" x14ac:dyDescent="0.2"/>
    <row r="300" ht="30" customHeight="1" x14ac:dyDescent="0.2"/>
    <row r="301" ht="30" customHeight="1" x14ac:dyDescent="0.2"/>
    <row r="302" ht="30" customHeight="1" x14ac:dyDescent="0.2"/>
    <row r="303" ht="30" customHeight="1" x14ac:dyDescent="0.2"/>
    <row r="304" ht="30" customHeight="1" x14ac:dyDescent="0.2"/>
    <row r="305" ht="30" customHeight="1" x14ac:dyDescent="0.2"/>
    <row r="306" ht="30" customHeight="1" x14ac:dyDescent="0.2"/>
    <row r="307" ht="30" customHeight="1" x14ac:dyDescent="0.2"/>
    <row r="308" ht="30" customHeight="1" x14ac:dyDescent="0.2"/>
    <row r="309" ht="30" customHeight="1" x14ac:dyDescent="0.2"/>
    <row r="310" ht="30" customHeight="1" x14ac:dyDescent="0.2"/>
    <row r="311" ht="30" customHeight="1" x14ac:dyDescent="0.2"/>
    <row r="312" ht="30" customHeight="1" x14ac:dyDescent="0.2"/>
    <row r="313" ht="30" customHeight="1" x14ac:dyDescent="0.2"/>
    <row r="314" ht="30" customHeight="1" x14ac:dyDescent="0.2"/>
    <row r="315" ht="30" customHeight="1" x14ac:dyDescent="0.2"/>
    <row r="316" ht="30" customHeight="1" x14ac:dyDescent="0.2"/>
    <row r="317" ht="30" customHeight="1" x14ac:dyDescent="0.2"/>
    <row r="318" ht="30" customHeight="1" x14ac:dyDescent="0.2"/>
    <row r="319" ht="30" customHeight="1" x14ac:dyDescent="0.2"/>
    <row r="32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30" customHeight="1" x14ac:dyDescent="0.2"/>
    <row r="573" ht="30" customHeight="1" x14ac:dyDescent="0.2"/>
    <row r="574" ht="30" customHeight="1" x14ac:dyDescent="0.2"/>
    <row r="575" ht="30" customHeight="1" x14ac:dyDescent="0.2"/>
    <row r="576" ht="30" customHeight="1" x14ac:dyDescent="0.2"/>
    <row r="577" ht="30" customHeight="1" x14ac:dyDescent="0.2"/>
    <row r="578" ht="30" customHeight="1" x14ac:dyDescent="0.2"/>
    <row r="579" ht="30" customHeight="1" x14ac:dyDescent="0.2"/>
    <row r="580" ht="30" customHeight="1" x14ac:dyDescent="0.2"/>
    <row r="581" ht="30" customHeight="1" x14ac:dyDescent="0.2"/>
    <row r="582" ht="30" customHeight="1" x14ac:dyDescent="0.2"/>
    <row r="583" ht="30" customHeight="1" x14ac:dyDescent="0.2"/>
    <row r="584" ht="30" customHeight="1" x14ac:dyDescent="0.2"/>
    <row r="585" ht="30" customHeight="1" x14ac:dyDescent="0.2"/>
    <row r="586" ht="30" customHeight="1" x14ac:dyDescent="0.2"/>
    <row r="587" ht="30" customHeight="1" x14ac:dyDescent="0.2"/>
    <row r="588" ht="30" customHeight="1" x14ac:dyDescent="0.2"/>
    <row r="589" ht="30" customHeight="1" x14ac:dyDescent="0.2"/>
    <row r="590" ht="30" customHeight="1" x14ac:dyDescent="0.2"/>
    <row r="591" ht="30" customHeight="1" x14ac:dyDescent="0.2"/>
    <row r="592" ht="30" customHeight="1" x14ac:dyDescent="0.2"/>
    <row r="593" ht="30" customHeight="1" x14ac:dyDescent="0.2"/>
    <row r="594" ht="30" customHeight="1" x14ac:dyDescent="0.2"/>
    <row r="595" ht="30" customHeight="1" x14ac:dyDescent="0.2"/>
    <row r="596" ht="30" customHeight="1" x14ac:dyDescent="0.2"/>
    <row r="597" ht="30" customHeight="1" x14ac:dyDescent="0.2"/>
    <row r="598" ht="30" customHeight="1" x14ac:dyDescent="0.2"/>
    <row r="599" ht="30" customHeight="1" x14ac:dyDescent="0.2"/>
    <row r="600" ht="30" customHeight="1" x14ac:dyDescent="0.2"/>
    <row r="601" ht="30" customHeight="1" x14ac:dyDescent="0.2"/>
    <row r="602" ht="30" customHeight="1" x14ac:dyDescent="0.2"/>
    <row r="603" ht="30" customHeight="1" x14ac:dyDescent="0.2"/>
    <row r="604" ht="30" customHeight="1" x14ac:dyDescent="0.2"/>
    <row r="605" ht="30" customHeight="1" x14ac:dyDescent="0.2"/>
    <row r="606" ht="30" customHeight="1" x14ac:dyDescent="0.2"/>
    <row r="607" ht="30" customHeight="1" x14ac:dyDescent="0.2"/>
    <row r="608" ht="30" customHeight="1" x14ac:dyDescent="0.2"/>
    <row r="609" ht="30" customHeight="1" x14ac:dyDescent="0.2"/>
    <row r="610" ht="30" customHeight="1" x14ac:dyDescent="0.2"/>
    <row r="611" ht="30" customHeight="1" x14ac:dyDescent="0.2"/>
    <row r="612" ht="30" customHeight="1" x14ac:dyDescent="0.2"/>
    <row r="613" ht="30" customHeight="1" x14ac:dyDescent="0.2"/>
    <row r="614" ht="30" customHeight="1" x14ac:dyDescent="0.2"/>
    <row r="615" ht="30" customHeight="1" x14ac:dyDescent="0.2"/>
    <row r="616" ht="30" customHeight="1" x14ac:dyDescent="0.2"/>
    <row r="617" ht="30" customHeight="1" x14ac:dyDescent="0.2"/>
    <row r="618" ht="30" customHeight="1" x14ac:dyDescent="0.2"/>
    <row r="619" ht="30" customHeight="1" x14ac:dyDescent="0.2"/>
    <row r="620" ht="30" customHeight="1" x14ac:dyDescent="0.2"/>
    <row r="621" ht="30" customHeight="1" x14ac:dyDescent="0.2"/>
    <row r="622" ht="30" customHeight="1" x14ac:dyDescent="0.2"/>
    <row r="623" ht="30" customHeight="1" x14ac:dyDescent="0.2"/>
    <row r="624" ht="30" customHeight="1" x14ac:dyDescent="0.2"/>
    <row r="625" ht="30" customHeight="1" x14ac:dyDescent="0.2"/>
    <row r="626" ht="30" customHeight="1" x14ac:dyDescent="0.2"/>
    <row r="627" ht="30" customHeight="1" x14ac:dyDescent="0.2"/>
    <row r="628" ht="30" customHeight="1" x14ac:dyDescent="0.2"/>
    <row r="629" ht="30" customHeight="1" x14ac:dyDescent="0.2"/>
    <row r="630" ht="30" customHeight="1" x14ac:dyDescent="0.2"/>
    <row r="631" ht="30" customHeight="1" x14ac:dyDescent="0.2"/>
    <row r="632" ht="30" customHeight="1" x14ac:dyDescent="0.2"/>
    <row r="633" ht="30" customHeight="1" x14ac:dyDescent="0.2"/>
    <row r="634" ht="30" customHeight="1" x14ac:dyDescent="0.2"/>
    <row r="635" ht="30" customHeight="1" x14ac:dyDescent="0.2"/>
    <row r="636" ht="30" customHeight="1" x14ac:dyDescent="0.2"/>
    <row r="637" ht="30" customHeight="1" x14ac:dyDescent="0.2"/>
    <row r="638" ht="30" customHeight="1" x14ac:dyDescent="0.2"/>
    <row r="639" ht="30" customHeight="1" x14ac:dyDescent="0.2"/>
    <row r="640" ht="30" customHeight="1" x14ac:dyDescent="0.2"/>
    <row r="641" ht="30" customHeight="1" x14ac:dyDescent="0.2"/>
    <row r="642" ht="30" customHeight="1" x14ac:dyDescent="0.2"/>
    <row r="643" ht="30" customHeight="1" x14ac:dyDescent="0.2"/>
    <row r="644" ht="30" customHeight="1" x14ac:dyDescent="0.2"/>
    <row r="645" ht="30" customHeight="1" x14ac:dyDescent="0.2"/>
    <row r="646" ht="30" customHeight="1" x14ac:dyDescent="0.2"/>
    <row r="647" ht="30" customHeight="1" x14ac:dyDescent="0.2"/>
    <row r="648" ht="30" customHeight="1" x14ac:dyDescent="0.2"/>
    <row r="649" ht="30" customHeight="1" x14ac:dyDescent="0.2"/>
    <row r="650" ht="30" customHeight="1" x14ac:dyDescent="0.2"/>
    <row r="651" ht="30" customHeight="1" x14ac:dyDescent="0.2"/>
    <row r="652" ht="30" customHeight="1" x14ac:dyDescent="0.2"/>
    <row r="653" ht="30" customHeight="1" x14ac:dyDescent="0.2"/>
    <row r="654" ht="30" customHeight="1" x14ac:dyDescent="0.2"/>
    <row r="655" ht="30" customHeight="1" x14ac:dyDescent="0.2"/>
    <row r="656" ht="30" customHeight="1" x14ac:dyDescent="0.2"/>
    <row r="657" ht="30" customHeight="1" x14ac:dyDescent="0.2"/>
    <row r="658" ht="30" customHeight="1" x14ac:dyDescent="0.2"/>
    <row r="659" ht="30" customHeight="1" x14ac:dyDescent="0.2"/>
    <row r="660" ht="30" customHeight="1" x14ac:dyDescent="0.2"/>
    <row r="661" ht="30" customHeight="1" x14ac:dyDescent="0.2"/>
    <row r="662" ht="30" customHeight="1" x14ac:dyDescent="0.2"/>
    <row r="663" ht="30" customHeight="1" x14ac:dyDescent="0.2"/>
    <row r="664" ht="30" customHeight="1" x14ac:dyDescent="0.2"/>
    <row r="665" ht="30" customHeight="1" x14ac:dyDescent="0.2"/>
    <row r="666" ht="30" customHeight="1" x14ac:dyDescent="0.2"/>
    <row r="667" ht="30" customHeight="1" x14ac:dyDescent="0.2"/>
    <row r="668" ht="30" customHeight="1" x14ac:dyDescent="0.2"/>
    <row r="669" ht="30" customHeight="1" x14ac:dyDescent="0.2"/>
    <row r="670" ht="30" customHeight="1" x14ac:dyDescent="0.2"/>
    <row r="671" ht="30" customHeight="1" x14ac:dyDescent="0.2"/>
    <row r="672" ht="30" customHeight="1" x14ac:dyDescent="0.2"/>
    <row r="673" ht="30" customHeight="1" x14ac:dyDescent="0.2"/>
    <row r="674" ht="30" customHeight="1" x14ac:dyDescent="0.2"/>
    <row r="675" ht="30" customHeight="1" x14ac:dyDescent="0.2"/>
    <row r="676" ht="30" customHeight="1" x14ac:dyDescent="0.2"/>
    <row r="677" ht="30" customHeight="1" x14ac:dyDescent="0.2"/>
    <row r="678" ht="30" customHeight="1" x14ac:dyDescent="0.2"/>
    <row r="679" ht="30" customHeight="1" x14ac:dyDescent="0.2"/>
    <row r="680" ht="30" customHeight="1" x14ac:dyDescent="0.2"/>
    <row r="681" ht="30" customHeight="1" x14ac:dyDescent="0.2"/>
    <row r="682" ht="30" customHeight="1" x14ac:dyDescent="0.2"/>
    <row r="683" ht="30" customHeight="1" x14ac:dyDescent="0.2"/>
    <row r="684" ht="30" customHeight="1" x14ac:dyDescent="0.2"/>
    <row r="685" ht="30" customHeight="1" x14ac:dyDescent="0.2"/>
    <row r="686" ht="30" customHeight="1" x14ac:dyDescent="0.2"/>
    <row r="687" ht="30" customHeight="1" x14ac:dyDescent="0.2"/>
    <row r="688" ht="30" customHeight="1" x14ac:dyDescent="0.2"/>
    <row r="689" ht="30" customHeight="1" x14ac:dyDescent="0.2"/>
    <row r="690" ht="30" customHeight="1" x14ac:dyDescent="0.2"/>
    <row r="691" ht="30" customHeight="1" x14ac:dyDescent="0.2"/>
    <row r="692" ht="30" customHeight="1" x14ac:dyDescent="0.2"/>
    <row r="693" ht="30" customHeight="1" x14ac:dyDescent="0.2"/>
    <row r="694" ht="30" customHeight="1" x14ac:dyDescent="0.2"/>
    <row r="695" ht="30" customHeight="1" x14ac:dyDescent="0.2"/>
    <row r="696" ht="30" customHeight="1" x14ac:dyDescent="0.2"/>
    <row r="697" ht="30" customHeight="1" x14ac:dyDescent="0.2"/>
    <row r="698" ht="30" customHeight="1" x14ac:dyDescent="0.2"/>
    <row r="699" ht="30" customHeight="1" x14ac:dyDescent="0.2"/>
    <row r="700" ht="30" customHeight="1" x14ac:dyDescent="0.2"/>
    <row r="701" ht="30" customHeight="1" x14ac:dyDescent="0.2"/>
    <row r="702" ht="30" customHeight="1" x14ac:dyDescent="0.2"/>
    <row r="703" ht="30" customHeight="1" x14ac:dyDescent="0.2"/>
    <row r="704" ht="30" customHeight="1" x14ac:dyDescent="0.2"/>
    <row r="705" ht="30" customHeight="1" x14ac:dyDescent="0.2"/>
    <row r="706" ht="30" customHeight="1" x14ac:dyDescent="0.2"/>
    <row r="707" ht="30" customHeight="1" x14ac:dyDescent="0.2"/>
    <row r="708" ht="30" customHeight="1" x14ac:dyDescent="0.2"/>
    <row r="709" ht="30" customHeight="1" x14ac:dyDescent="0.2"/>
    <row r="710" ht="30" customHeight="1" x14ac:dyDescent="0.2"/>
    <row r="711" ht="30" customHeight="1" x14ac:dyDescent="0.2"/>
    <row r="712" ht="30" customHeight="1" x14ac:dyDescent="0.2"/>
    <row r="713" ht="30" customHeight="1" x14ac:dyDescent="0.2"/>
    <row r="714" ht="30" customHeight="1" x14ac:dyDescent="0.2"/>
    <row r="715" ht="30" customHeight="1" x14ac:dyDescent="0.2"/>
    <row r="716" ht="30" customHeight="1" x14ac:dyDescent="0.2"/>
    <row r="717" ht="30" customHeight="1" x14ac:dyDescent="0.2"/>
    <row r="718" ht="30" customHeight="1" x14ac:dyDescent="0.2"/>
    <row r="719" ht="30" customHeight="1" x14ac:dyDescent="0.2"/>
    <row r="720" ht="30" customHeight="1" x14ac:dyDescent="0.2"/>
    <row r="721" ht="30" customHeight="1" x14ac:dyDescent="0.2"/>
    <row r="722" ht="30" customHeight="1" x14ac:dyDescent="0.2"/>
    <row r="723" ht="30" customHeight="1" x14ac:dyDescent="0.2"/>
    <row r="724" ht="30" customHeight="1" x14ac:dyDescent="0.2"/>
    <row r="725" ht="30" customHeight="1" x14ac:dyDescent="0.2"/>
    <row r="726" ht="30" customHeight="1" x14ac:dyDescent="0.2"/>
    <row r="727" ht="30" customHeight="1" x14ac:dyDescent="0.2"/>
    <row r="728" ht="30" customHeight="1" x14ac:dyDescent="0.2"/>
    <row r="729" ht="30" customHeight="1" x14ac:dyDescent="0.2"/>
    <row r="730" ht="30" customHeight="1" x14ac:dyDescent="0.2"/>
    <row r="731" ht="30" customHeight="1" x14ac:dyDescent="0.2"/>
    <row r="732" ht="30" customHeight="1" x14ac:dyDescent="0.2"/>
    <row r="733" ht="30" customHeight="1" x14ac:dyDescent="0.2"/>
    <row r="734" ht="30" customHeight="1" x14ac:dyDescent="0.2"/>
    <row r="735" ht="30" customHeight="1" x14ac:dyDescent="0.2"/>
    <row r="736" ht="30" customHeight="1" x14ac:dyDescent="0.2"/>
    <row r="737" ht="30" customHeight="1" x14ac:dyDescent="0.2"/>
    <row r="738" ht="30" customHeight="1" x14ac:dyDescent="0.2"/>
    <row r="739" ht="30" customHeight="1" x14ac:dyDescent="0.2"/>
    <row r="740" ht="30" customHeight="1" x14ac:dyDescent="0.2"/>
    <row r="741" ht="30" customHeight="1" x14ac:dyDescent="0.2"/>
    <row r="742" ht="30" customHeight="1" x14ac:dyDescent="0.2"/>
    <row r="743" ht="30" customHeight="1" x14ac:dyDescent="0.2"/>
    <row r="744" ht="30" customHeight="1" x14ac:dyDescent="0.2"/>
    <row r="745" ht="30" customHeight="1" x14ac:dyDescent="0.2"/>
    <row r="746" ht="30" customHeight="1" x14ac:dyDescent="0.2"/>
    <row r="747" ht="30" customHeight="1" x14ac:dyDescent="0.2"/>
    <row r="748" ht="30" customHeight="1" x14ac:dyDescent="0.2"/>
    <row r="749" ht="30" customHeight="1" x14ac:dyDescent="0.2"/>
    <row r="750" ht="30" customHeight="1" x14ac:dyDescent="0.2"/>
    <row r="751" ht="30" customHeight="1" x14ac:dyDescent="0.2"/>
    <row r="752" ht="30" customHeight="1" x14ac:dyDescent="0.2"/>
    <row r="753" ht="30" customHeight="1" x14ac:dyDescent="0.2"/>
    <row r="754" ht="30" customHeight="1" x14ac:dyDescent="0.2"/>
    <row r="755" ht="30" customHeight="1" x14ac:dyDescent="0.2"/>
    <row r="756" ht="30" customHeight="1" x14ac:dyDescent="0.2"/>
    <row r="757" ht="30" customHeight="1" x14ac:dyDescent="0.2"/>
    <row r="758" ht="30" customHeight="1" x14ac:dyDescent="0.2"/>
    <row r="759" ht="30" customHeight="1" x14ac:dyDescent="0.2"/>
    <row r="760" ht="30" customHeight="1" x14ac:dyDescent="0.2"/>
    <row r="761" ht="30" customHeight="1" x14ac:dyDescent="0.2"/>
    <row r="762" ht="30" customHeight="1" x14ac:dyDescent="0.2"/>
    <row r="763" ht="30" customHeight="1" x14ac:dyDescent="0.2"/>
    <row r="764" ht="30" customHeight="1" x14ac:dyDescent="0.2"/>
    <row r="765" ht="30" customHeight="1" x14ac:dyDescent="0.2"/>
    <row r="766" ht="30" customHeight="1" x14ac:dyDescent="0.2"/>
    <row r="767" ht="30" customHeight="1" x14ac:dyDescent="0.2"/>
    <row r="768" ht="30" customHeight="1" x14ac:dyDescent="0.2"/>
    <row r="769" ht="30" customHeight="1" x14ac:dyDescent="0.2"/>
    <row r="770" ht="30" customHeight="1" x14ac:dyDescent="0.2"/>
    <row r="771" ht="30" customHeight="1" x14ac:dyDescent="0.2"/>
    <row r="772" ht="30" customHeight="1" x14ac:dyDescent="0.2"/>
    <row r="773" ht="30" customHeight="1" x14ac:dyDescent="0.2"/>
    <row r="774" ht="30" customHeight="1" x14ac:dyDescent="0.2"/>
    <row r="775" ht="30" customHeight="1" x14ac:dyDescent="0.2"/>
    <row r="776" ht="30" customHeight="1" x14ac:dyDescent="0.2"/>
    <row r="777" ht="30" customHeight="1" x14ac:dyDescent="0.2"/>
    <row r="778" ht="30" customHeight="1" x14ac:dyDescent="0.2"/>
    <row r="779" ht="30" customHeight="1" x14ac:dyDescent="0.2"/>
    <row r="780" ht="30" customHeight="1" x14ac:dyDescent="0.2"/>
    <row r="781" ht="30" customHeight="1" x14ac:dyDescent="0.2"/>
    <row r="782" ht="30" customHeight="1" x14ac:dyDescent="0.2"/>
    <row r="783" ht="30" customHeight="1" x14ac:dyDescent="0.2"/>
    <row r="784" ht="30" customHeight="1" x14ac:dyDescent="0.2"/>
    <row r="785" ht="30" customHeight="1" x14ac:dyDescent="0.2"/>
    <row r="786" ht="30" customHeight="1" x14ac:dyDescent="0.2"/>
    <row r="787" ht="30" customHeight="1" x14ac:dyDescent="0.2"/>
    <row r="788" ht="30" customHeight="1" x14ac:dyDescent="0.2"/>
    <row r="789" ht="30" customHeight="1" x14ac:dyDescent="0.2"/>
    <row r="790" ht="30" customHeight="1" x14ac:dyDescent="0.2"/>
    <row r="791" ht="30" customHeight="1" x14ac:dyDescent="0.2"/>
    <row r="792" ht="30" customHeight="1" x14ac:dyDescent="0.2"/>
    <row r="793" ht="30" customHeight="1" x14ac:dyDescent="0.2"/>
    <row r="794" ht="30" customHeight="1" x14ac:dyDescent="0.2"/>
    <row r="795" ht="30" customHeight="1" x14ac:dyDescent="0.2"/>
    <row r="796" ht="30" customHeight="1" x14ac:dyDescent="0.2"/>
    <row r="797" ht="30" customHeight="1" x14ac:dyDescent="0.2"/>
    <row r="798" ht="30" customHeight="1" x14ac:dyDescent="0.2"/>
    <row r="799" ht="30" customHeight="1" x14ac:dyDescent="0.2"/>
    <row r="800" ht="30" customHeight="1" x14ac:dyDescent="0.2"/>
    <row r="801" ht="30" customHeight="1" x14ac:dyDescent="0.2"/>
    <row r="802" ht="30" customHeight="1" x14ac:dyDescent="0.2"/>
    <row r="803" ht="30" customHeight="1" x14ac:dyDescent="0.2"/>
    <row r="804" ht="30" customHeight="1" x14ac:dyDescent="0.2"/>
    <row r="805" ht="30" customHeight="1" x14ac:dyDescent="0.2"/>
    <row r="806" ht="30" customHeight="1" x14ac:dyDescent="0.2"/>
    <row r="807" ht="30" customHeight="1" x14ac:dyDescent="0.2"/>
    <row r="808" ht="30" customHeight="1" x14ac:dyDescent="0.2"/>
    <row r="809" ht="30" customHeight="1" x14ac:dyDescent="0.2"/>
    <row r="810" ht="30" customHeight="1" x14ac:dyDescent="0.2"/>
    <row r="811" ht="30" customHeight="1" x14ac:dyDescent="0.2"/>
    <row r="812" ht="30" customHeight="1" x14ac:dyDescent="0.2"/>
    <row r="813" ht="30" customHeight="1" x14ac:dyDescent="0.2"/>
    <row r="814" ht="30" customHeight="1" x14ac:dyDescent="0.2"/>
    <row r="815" ht="30" customHeight="1" x14ac:dyDescent="0.2"/>
    <row r="816" ht="30" customHeight="1" x14ac:dyDescent="0.2"/>
    <row r="817" ht="30" customHeight="1" x14ac:dyDescent="0.2"/>
    <row r="818" ht="30" customHeight="1" x14ac:dyDescent="0.2"/>
    <row r="819" ht="30" customHeight="1" x14ac:dyDescent="0.2"/>
    <row r="820" ht="30" customHeight="1" x14ac:dyDescent="0.2"/>
    <row r="821" ht="30" customHeight="1" x14ac:dyDescent="0.2"/>
    <row r="822" ht="30" customHeight="1" x14ac:dyDescent="0.2"/>
    <row r="823" ht="30" customHeight="1" x14ac:dyDescent="0.2"/>
    <row r="824" ht="30" customHeight="1" x14ac:dyDescent="0.2"/>
    <row r="825" ht="30" customHeight="1" x14ac:dyDescent="0.2"/>
    <row r="826" ht="30" customHeight="1" x14ac:dyDescent="0.2"/>
    <row r="827" ht="30" customHeight="1" x14ac:dyDescent="0.2"/>
    <row r="828" ht="30" customHeight="1" x14ac:dyDescent="0.2"/>
    <row r="829" ht="30" customHeight="1" x14ac:dyDescent="0.2"/>
    <row r="830" ht="30" customHeight="1" x14ac:dyDescent="0.2"/>
    <row r="831" ht="30" customHeight="1" x14ac:dyDescent="0.2"/>
    <row r="832" ht="30" customHeight="1" x14ac:dyDescent="0.2"/>
    <row r="833" ht="30" customHeight="1" x14ac:dyDescent="0.2"/>
    <row r="834" ht="30" customHeight="1" x14ac:dyDescent="0.2"/>
    <row r="835" ht="30" customHeight="1" x14ac:dyDescent="0.2"/>
    <row r="836" ht="30" customHeight="1" x14ac:dyDescent="0.2"/>
    <row r="837" ht="30" customHeight="1" x14ac:dyDescent="0.2"/>
    <row r="838" ht="30" customHeight="1" x14ac:dyDescent="0.2"/>
    <row r="839" ht="30" customHeight="1" x14ac:dyDescent="0.2"/>
    <row r="840" ht="30" customHeight="1" x14ac:dyDescent="0.2"/>
    <row r="841" ht="30" customHeight="1" x14ac:dyDescent="0.2"/>
    <row r="842" ht="30" customHeight="1" x14ac:dyDescent="0.2"/>
    <row r="843" ht="30" customHeight="1" x14ac:dyDescent="0.2"/>
    <row r="844" ht="30" customHeight="1" x14ac:dyDescent="0.2"/>
    <row r="845" ht="30" customHeight="1" x14ac:dyDescent="0.2"/>
    <row r="846" ht="30" customHeight="1" x14ac:dyDescent="0.2"/>
    <row r="847" ht="30" customHeight="1" x14ac:dyDescent="0.2"/>
    <row r="848" ht="30" customHeight="1" x14ac:dyDescent="0.2"/>
    <row r="849" ht="30" customHeight="1" x14ac:dyDescent="0.2"/>
    <row r="850" ht="30" customHeight="1" x14ac:dyDescent="0.2"/>
    <row r="851" ht="30" customHeight="1" x14ac:dyDescent="0.2"/>
    <row r="852" ht="30" customHeight="1" x14ac:dyDescent="0.2"/>
    <row r="853" ht="30" customHeight="1" x14ac:dyDescent="0.2"/>
    <row r="854" ht="30" customHeight="1" x14ac:dyDescent="0.2"/>
    <row r="855" ht="30" customHeight="1" x14ac:dyDescent="0.2"/>
    <row r="856" ht="30" customHeight="1" x14ac:dyDescent="0.2"/>
    <row r="857" ht="30" customHeight="1" x14ac:dyDescent="0.2"/>
    <row r="858" ht="30" customHeight="1" x14ac:dyDescent="0.2"/>
    <row r="859" ht="30" customHeight="1" x14ac:dyDescent="0.2"/>
    <row r="860" ht="30" customHeight="1" x14ac:dyDescent="0.2"/>
    <row r="861" ht="30" customHeight="1" x14ac:dyDescent="0.2"/>
    <row r="862" ht="30" customHeight="1" x14ac:dyDescent="0.2"/>
    <row r="863" ht="30" customHeight="1" x14ac:dyDescent="0.2"/>
    <row r="864" ht="30" customHeight="1" x14ac:dyDescent="0.2"/>
    <row r="865" ht="30" customHeight="1" x14ac:dyDescent="0.2"/>
    <row r="866" ht="30" customHeight="1" x14ac:dyDescent="0.2"/>
    <row r="867" ht="30" customHeight="1" x14ac:dyDescent="0.2"/>
    <row r="868" ht="30" customHeight="1" x14ac:dyDescent="0.2"/>
    <row r="869" ht="30" customHeight="1" x14ac:dyDescent="0.2"/>
    <row r="870" ht="30" customHeight="1" x14ac:dyDescent="0.2"/>
    <row r="871" ht="30" customHeight="1" x14ac:dyDescent="0.2"/>
    <row r="872" ht="30" customHeight="1" x14ac:dyDescent="0.2"/>
    <row r="873" ht="30" customHeight="1" x14ac:dyDescent="0.2"/>
    <row r="874" ht="30" customHeight="1" x14ac:dyDescent="0.2"/>
    <row r="875" ht="30" customHeight="1" x14ac:dyDescent="0.2"/>
    <row r="876" ht="30" customHeight="1" x14ac:dyDescent="0.2"/>
    <row r="877" ht="30" customHeight="1" x14ac:dyDescent="0.2"/>
    <row r="878" ht="30" customHeight="1" x14ac:dyDescent="0.2"/>
    <row r="879" ht="30" customHeight="1" x14ac:dyDescent="0.2"/>
    <row r="880" ht="30" customHeight="1" x14ac:dyDescent="0.2"/>
    <row r="881" ht="30" customHeight="1" x14ac:dyDescent="0.2"/>
    <row r="882" ht="30" customHeight="1" x14ac:dyDescent="0.2"/>
    <row r="883" ht="30" customHeight="1" x14ac:dyDescent="0.2"/>
    <row r="884" ht="30" customHeight="1" x14ac:dyDescent="0.2"/>
    <row r="885" ht="30" customHeight="1" x14ac:dyDescent="0.2"/>
    <row r="886" ht="30" customHeight="1" x14ac:dyDescent="0.2"/>
    <row r="887" ht="30" customHeight="1" x14ac:dyDescent="0.2"/>
    <row r="888" ht="30" customHeight="1" x14ac:dyDescent="0.2"/>
    <row r="889" ht="30" customHeight="1" x14ac:dyDescent="0.2"/>
    <row r="890" ht="30" customHeight="1" x14ac:dyDescent="0.2"/>
    <row r="891" ht="30" customHeight="1" x14ac:dyDescent="0.2"/>
    <row r="892" ht="30" customHeight="1" x14ac:dyDescent="0.2"/>
    <row r="893" ht="30" customHeight="1" x14ac:dyDescent="0.2"/>
    <row r="894" ht="30" customHeight="1" x14ac:dyDescent="0.2"/>
    <row r="895" ht="30" customHeight="1" x14ac:dyDescent="0.2"/>
    <row r="896"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row r="903" ht="30" customHeight="1" x14ac:dyDescent="0.2"/>
    <row r="904" ht="30" customHeight="1" x14ac:dyDescent="0.2"/>
    <row r="905" ht="30" customHeight="1" x14ac:dyDescent="0.2"/>
    <row r="906" ht="30" customHeight="1" x14ac:dyDescent="0.2"/>
    <row r="907" ht="30" customHeight="1" x14ac:dyDescent="0.2"/>
    <row r="908" ht="30" customHeight="1" x14ac:dyDescent="0.2"/>
    <row r="909" ht="30" customHeight="1" x14ac:dyDescent="0.2"/>
    <row r="910" ht="30" customHeight="1" x14ac:dyDescent="0.2"/>
    <row r="911" ht="30" customHeight="1" x14ac:dyDescent="0.2"/>
    <row r="912" ht="30" customHeight="1" x14ac:dyDescent="0.2"/>
    <row r="913" ht="30" customHeight="1" x14ac:dyDescent="0.2"/>
    <row r="914" ht="30" customHeight="1" x14ac:dyDescent="0.2"/>
    <row r="915" ht="30" customHeight="1" x14ac:dyDescent="0.2"/>
    <row r="916" ht="30" customHeight="1" x14ac:dyDescent="0.2"/>
    <row r="917" ht="30" customHeight="1" x14ac:dyDescent="0.2"/>
    <row r="918" ht="30" customHeight="1" x14ac:dyDescent="0.2"/>
    <row r="919" ht="30" customHeight="1" x14ac:dyDescent="0.2"/>
    <row r="920" ht="30" customHeight="1" x14ac:dyDescent="0.2"/>
    <row r="921" ht="30" customHeight="1" x14ac:dyDescent="0.2"/>
    <row r="922" ht="30" customHeight="1" x14ac:dyDescent="0.2"/>
    <row r="923" ht="30" customHeight="1" x14ac:dyDescent="0.2"/>
    <row r="924" ht="30" customHeight="1" x14ac:dyDescent="0.2"/>
    <row r="925" ht="30" customHeight="1" x14ac:dyDescent="0.2"/>
    <row r="926" ht="30" customHeight="1" x14ac:dyDescent="0.2"/>
    <row r="927" ht="30" customHeight="1" x14ac:dyDescent="0.2"/>
    <row r="928" ht="30" customHeight="1" x14ac:dyDescent="0.2"/>
    <row r="929" ht="30" customHeight="1" x14ac:dyDescent="0.2"/>
    <row r="930" ht="30" customHeight="1" x14ac:dyDescent="0.2"/>
    <row r="931" ht="30" customHeight="1" x14ac:dyDescent="0.2"/>
    <row r="932" ht="30" customHeight="1" x14ac:dyDescent="0.2"/>
    <row r="933" ht="30" customHeight="1" x14ac:dyDescent="0.2"/>
    <row r="934" ht="30" customHeight="1" x14ac:dyDescent="0.2"/>
    <row r="935" ht="30" customHeight="1" x14ac:dyDescent="0.2"/>
    <row r="936" ht="30" customHeight="1" x14ac:dyDescent="0.2"/>
    <row r="937" ht="30" customHeight="1" x14ac:dyDescent="0.2"/>
    <row r="938" ht="30" customHeight="1" x14ac:dyDescent="0.2"/>
    <row r="939" ht="30" customHeight="1" x14ac:dyDescent="0.2"/>
    <row r="940" ht="30" customHeight="1" x14ac:dyDescent="0.2"/>
    <row r="941" ht="30" customHeight="1" x14ac:dyDescent="0.2"/>
    <row r="942" ht="30" customHeight="1" x14ac:dyDescent="0.2"/>
    <row r="943" ht="30" customHeight="1" x14ac:dyDescent="0.2"/>
    <row r="944" ht="30" customHeight="1" x14ac:dyDescent="0.2"/>
    <row r="945" ht="30" customHeight="1" x14ac:dyDescent="0.2"/>
    <row r="946" ht="30" customHeight="1" x14ac:dyDescent="0.2"/>
    <row r="947" ht="30" customHeight="1" x14ac:dyDescent="0.2"/>
    <row r="948" ht="30" customHeight="1" x14ac:dyDescent="0.2"/>
    <row r="949" ht="30" customHeight="1" x14ac:dyDescent="0.2"/>
    <row r="950" ht="30" customHeight="1" x14ac:dyDescent="0.2"/>
    <row r="951" ht="30" customHeight="1" x14ac:dyDescent="0.2"/>
    <row r="952" ht="30" customHeight="1" x14ac:dyDescent="0.2"/>
    <row r="953" ht="30" customHeight="1" x14ac:dyDescent="0.2"/>
    <row r="954" ht="30" customHeight="1" x14ac:dyDescent="0.2"/>
    <row r="955" ht="30" customHeight="1" x14ac:dyDescent="0.2"/>
    <row r="956" ht="30" customHeight="1" x14ac:dyDescent="0.2"/>
    <row r="957" ht="30" customHeight="1" x14ac:dyDescent="0.2"/>
    <row r="958" ht="30" customHeight="1" x14ac:dyDescent="0.2"/>
    <row r="959" ht="30" customHeight="1" x14ac:dyDescent="0.2"/>
    <row r="960" ht="30" customHeight="1" x14ac:dyDescent="0.2"/>
    <row r="961" ht="30" customHeight="1" x14ac:dyDescent="0.2"/>
    <row r="962" ht="30" customHeight="1" x14ac:dyDescent="0.2"/>
    <row r="963" ht="30" customHeight="1" x14ac:dyDescent="0.2"/>
    <row r="964" ht="30" customHeight="1" x14ac:dyDescent="0.2"/>
    <row r="965" ht="30" customHeight="1" x14ac:dyDescent="0.2"/>
    <row r="966" ht="30" customHeight="1" x14ac:dyDescent="0.2"/>
    <row r="967" ht="30" customHeight="1" x14ac:dyDescent="0.2"/>
    <row r="968" ht="30" customHeight="1" x14ac:dyDescent="0.2"/>
    <row r="969" ht="30" customHeight="1" x14ac:dyDescent="0.2"/>
    <row r="970" ht="30" customHeight="1" x14ac:dyDescent="0.2"/>
    <row r="971" ht="30" customHeight="1" x14ac:dyDescent="0.2"/>
    <row r="972" ht="30" customHeight="1" x14ac:dyDescent="0.2"/>
    <row r="973" ht="30" customHeight="1" x14ac:dyDescent="0.2"/>
    <row r="974" ht="30" customHeight="1" x14ac:dyDescent="0.2"/>
    <row r="975" ht="30" customHeight="1" x14ac:dyDescent="0.2"/>
    <row r="976" ht="30" customHeight="1" x14ac:dyDescent="0.2"/>
    <row r="977" ht="30" customHeight="1" x14ac:dyDescent="0.2"/>
    <row r="978" ht="30" customHeight="1" x14ac:dyDescent="0.2"/>
    <row r="979" ht="30" customHeight="1" x14ac:dyDescent="0.2"/>
    <row r="980" ht="30" customHeight="1" x14ac:dyDescent="0.2"/>
    <row r="981" ht="30" customHeight="1" x14ac:dyDescent="0.2"/>
    <row r="982" ht="30" customHeight="1" x14ac:dyDescent="0.2"/>
    <row r="983" ht="30" customHeight="1" x14ac:dyDescent="0.2"/>
    <row r="984" ht="30" customHeight="1" x14ac:dyDescent="0.2"/>
    <row r="985" ht="30" customHeight="1" x14ac:dyDescent="0.2"/>
    <row r="986" ht="30" customHeight="1" x14ac:dyDescent="0.2"/>
    <row r="987" ht="30" customHeight="1" x14ac:dyDescent="0.2"/>
    <row r="988" ht="30" customHeight="1" x14ac:dyDescent="0.2"/>
    <row r="989" ht="30" customHeight="1" x14ac:dyDescent="0.2"/>
    <row r="990" ht="30" customHeight="1" x14ac:dyDescent="0.2"/>
    <row r="991" ht="30" customHeight="1" x14ac:dyDescent="0.2"/>
    <row r="992" ht="30" customHeight="1" x14ac:dyDescent="0.2"/>
    <row r="993" ht="30" customHeight="1" x14ac:dyDescent="0.2"/>
    <row r="994" ht="30" customHeight="1" x14ac:dyDescent="0.2"/>
    <row r="995" ht="30" customHeight="1" x14ac:dyDescent="0.2"/>
    <row r="996" ht="30" customHeight="1" x14ac:dyDescent="0.2"/>
    <row r="997" ht="30" customHeight="1" x14ac:dyDescent="0.2"/>
    <row r="998" ht="30" customHeight="1" x14ac:dyDescent="0.2"/>
    <row r="999" ht="30" customHeight="1" x14ac:dyDescent="0.2"/>
    <row r="1000" ht="30" customHeight="1" x14ac:dyDescent="0.2"/>
    <row r="1001" ht="30" customHeight="1" x14ac:dyDescent="0.2"/>
    <row r="1002" ht="30" customHeight="1" x14ac:dyDescent="0.2"/>
    <row r="1003" ht="30" customHeight="1" x14ac:dyDescent="0.2"/>
    <row r="1004" ht="30" customHeight="1" x14ac:dyDescent="0.2"/>
    <row r="1005" ht="30" customHeight="1" x14ac:dyDescent="0.2"/>
    <row r="1006" ht="30" customHeight="1" x14ac:dyDescent="0.2"/>
    <row r="1007" ht="30" customHeight="1" x14ac:dyDescent="0.2"/>
    <row r="1008" ht="30" customHeight="1" x14ac:dyDescent="0.2"/>
    <row r="1009" ht="30" customHeight="1" x14ac:dyDescent="0.2"/>
    <row r="1010" ht="30" customHeight="1" x14ac:dyDescent="0.2"/>
    <row r="1011" ht="30" customHeight="1" x14ac:dyDescent="0.2"/>
    <row r="1012" ht="30" customHeight="1" x14ac:dyDescent="0.2"/>
    <row r="1013" ht="30" customHeight="1" x14ac:dyDescent="0.2"/>
    <row r="1014" ht="30" customHeight="1" x14ac:dyDescent="0.2"/>
    <row r="1015" ht="30" customHeight="1" x14ac:dyDescent="0.2"/>
    <row r="1016" ht="30" customHeight="1" x14ac:dyDescent="0.2"/>
    <row r="1017" ht="30" customHeight="1" x14ac:dyDescent="0.2"/>
    <row r="1018" ht="30" customHeight="1" x14ac:dyDescent="0.2"/>
    <row r="1019" ht="30" customHeight="1" x14ac:dyDescent="0.2"/>
    <row r="1020" ht="30" customHeight="1" x14ac:dyDescent="0.2"/>
    <row r="1021" ht="30" customHeight="1" x14ac:dyDescent="0.2"/>
    <row r="1022" ht="30" customHeight="1" x14ac:dyDescent="0.2"/>
    <row r="1023" ht="30" customHeight="1" x14ac:dyDescent="0.2"/>
    <row r="1024" ht="30" customHeight="1" x14ac:dyDescent="0.2"/>
    <row r="1025" ht="30" customHeight="1" x14ac:dyDescent="0.2"/>
    <row r="1026" ht="30" customHeight="1" x14ac:dyDescent="0.2"/>
    <row r="1027" ht="30" customHeight="1" x14ac:dyDescent="0.2"/>
    <row r="1028" ht="30" customHeight="1" x14ac:dyDescent="0.2"/>
    <row r="1029" ht="30" customHeight="1" x14ac:dyDescent="0.2"/>
    <row r="1030" ht="30" customHeight="1" x14ac:dyDescent="0.2"/>
    <row r="1031" ht="30" customHeight="1" x14ac:dyDescent="0.2"/>
    <row r="1032" ht="30" customHeight="1" x14ac:dyDescent="0.2"/>
    <row r="1033" ht="30" customHeight="1" x14ac:dyDescent="0.2"/>
    <row r="1034" ht="30" customHeight="1" x14ac:dyDescent="0.2"/>
    <row r="1035" ht="30" customHeight="1" x14ac:dyDescent="0.2"/>
    <row r="1036" ht="30" customHeight="1" x14ac:dyDescent="0.2"/>
    <row r="1037" ht="30" customHeight="1" x14ac:dyDescent="0.2"/>
    <row r="1038" ht="30" customHeight="1" x14ac:dyDescent="0.2"/>
    <row r="1039" ht="30" customHeight="1" x14ac:dyDescent="0.2"/>
    <row r="1040" ht="30" customHeight="1" x14ac:dyDescent="0.2"/>
    <row r="1041" ht="30" customHeight="1" x14ac:dyDescent="0.2"/>
  </sheetData>
  <mergeCells count="68">
    <mergeCell ref="A1:C1"/>
    <mergeCell ref="D1:G1"/>
    <mergeCell ref="A3:B4"/>
    <mergeCell ref="C3:C4"/>
    <mergeCell ref="D3:G4"/>
    <mergeCell ref="I3:I4"/>
    <mergeCell ref="A5:B5"/>
    <mergeCell ref="D5:G5"/>
    <mergeCell ref="A6:A19"/>
    <mergeCell ref="B6:B9"/>
    <mergeCell ref="D6:G6"/>
    <mergeCell ref="D7:G7"/>
    <mergeCell ref="D8:G8"/>
    <mergeCell ref="D9:G9"/>
    <mergeCell ref="B10:B19"/>
    <mergeCell ref="H3:H4"/>
    <mergeCell ref="D10:G10"/>
    <mergeCell ref="D11:G11"/>
    <mergeCell ref="D12:G12"/>
    <mergeCell ref="D13:G13"/>
    <mergeCell ref="D14:G14"/>
    <mergeCell ref="A20:A33"/>
    <mergeCell ref="B20:B21"/>
    <mergeCell ref="D20:G20"/>
    <mergeCell ref="D21:G21"/>
    <mergeCell ref="B22:B33"/>
    <mergeCell ref="D22:E22"/>
    <mergeCell ref="D24:E24"/>
    <mergeCell ref="F24:G24"/>
    <mergeCell ref="D25:E25"/>
    <mergeCell ref="F25:G25"/>
    <mergeCell ref="D28:E28"/>
    <mergeCell ref="F28:G28"/>
    <mergeCell ref="C33:I33"/>
    <mergeCell ref="H25:I25"/>
    <mergeCell ref="D26:E26"/>
    <mergeCell ref="F26:G26"/>
    <mergeCell ref="D15:G15"/>
    <mergeCell ref="H24:I24"/>
    <mergeCell ref="D16:G16"/>
    <mergeCell ref="D17:G17"/>
    <mergeCell ref="D18:G18"/>
    <mergeCell ref="D19:G19"/>
    <mergeCell ref="F22:G22"/>
    <mergeCell ref="H22:I22"/>
    <mergeCell ref="D23:E23"/>
    <mergeCell ref="F23:G23"/>
    <mergeCell ref="H23:I23"/>
    <mergeCell ref="H26:I26"/>
    <mergeCell ref="D27:E27"/>
    <mergeCell ref="F27:G27"/>
    <mergeCell ref="H27:I27"/>
    <mergeCell ref="H28:I28"/>
    <mergeCell ref="D29:E29"/>
    <mergeCell ref="F29:G29"/>
    <mergeCell ref="H29:I29"/>
    <mergeCell ref="D30:E30"/>
    <mergeCell ref="F30:G30"/>
    <mergeCell ref="H30:I30"/>
    <mergeCell ref="D34:E34"/>
    <mergeCell ref="F34:G34"/>
    <mergeCell ref="H34:I34"/>
    <mergeCell ref="D31:E31"/>
    <mergeCell ref="F31:G31"/>
    <mergeCell ref="H31:I31"/>
    <mergeCell ref="D32:E32"/>
    <mergeCell ref="F32:G32"/>
    <mergeCell ref="H32:I32"/>
  </mergeCells>
  <phoneticPr fontId="1"/>
  <pageMargins left="0.93" right="0.59055118110236227" top="0.6692913385826772" bottom="0.47244094488188981" header="0.51181102362204722" footer="0.35433070866141736"/>
  <pageSetup paperSize="9" scale="5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7C7D5-E682-485E-B11B-7038AABEF3BB}">
  <sheetPr>
    <tabColor rgb="FFFFFF00"/>
    <pageSetUpPr fitToPage="1"/>
  </sheetPr>
  <dimension ref="A1:O41"/>
  <sheetViews>
    <sheetView view="pageBreakPreview" zoomScaleNormal="100" zoomScaleSheetLayoutView="100" workbookViewId="0">
      <selection activeCell="D18" sqref="D18"/>
    </sheetView>
  </sheetViews>
  <sheetFormatPr defaultColWidth="9" defaultRowHeight="12" x14ac:dyDescent="0.2"/>
  <cols>
    <col min="1" max="1" width="2.90625" style="679" customWidth="1"/>
    <col min="2" max="2" width="4.90625" style="679" bestFit="1" customWidth="1"/>
    <col min="3" max="3" width="7.81640625" style="679" customWidth="1"/>
    <col min="4" max="4" width="28.90625" style="679" customWidth="1"/>
    <col min="5" max="6" width="15" style="679" customWidth="1"/>
    <col min="7" max="7" width="20.6328125" style="679" customWidth="1"/>
    <col min="8" max="8" width="10" style="679" customWidth="1"/>
    <col min="9" max="9" width="18.7265625" style="140" customWidth="1"/>
    <col min="10" max="16384" width="9" style="15"/>
  </cols>
  <sheetData>
    <row r="1" spans="1:15" ht="18" customHeight="1" x14ac:dyDescent="0.2">
      <c r="A1" s="1503" t="s">
        <v>725</v>
      </c>
      <c r="B1" s="1503"/>
      <c r="C1" s="1503"/>
      <c r="D1" s="1503"/>
      <c r="E1" s="1503"/>
      <c r="F1" s="678"/>
      <c r="G1" s="678"/>
    </row>
    <row r="2" spans="1:15" ht="15" customHeight="1" x14ac:dyDescent="0.2"/>
    <row r="3" spans="1:15" ht="17.399999999999999" customHeight="1" x14ac:dyDescent="0.2">
      <c r="B3" s="1504"/>
      <c r="C3" s="1504"/>
      <c r="D3" s="1463" t="s">
        <v>726</v>
      </c>
      <c r="E3" s="1505" t="s">
        <v>727</v>
      </c>
      <c r="F3" s="1506"/>
      <c r="G3" s="1463" t="s">
        <v>728</v>
      </c>
      <c r="H3" s="1463" t="s">
        <v>729</v>
      </c>
    </row>
    <row r="4" spans="1:15" s="24" customFormat="1" ht="17.399999999999999" customHeight="1" x14ac:dyDescent="0.2">
      <c r="A4" s="216"/>
      <c r="B4" s="1504"/>
      <c r="C4" s="1504"/>
      <c r="D4" s="1463"/>
      <c r="E4" s="1507"/>
      <c r="F4" s="1508"/>
      <c r="G4" s="1463"/>
      <c r="H4" s="1463"/>
      <c r="I4" s="244"/>
    </row>
    <row r="5" spans="1:15" ht="36.65" customHeight="1" x14ac:dyDescent="0.2">
      <c r="B5" s="1493" t="s">
        <v>730</v>
      </c>
      <c r="C5" s="1494"/>
      <c r="D5" s="1479" t="s">
        <v>731</v>
      </c>
      <c r="E5" s="1479"/>
      <c r="F5" s="1479"/>
      <c r="G5" s="1479"/>
      <c r="H5" s="1479"/>
    </row>
    <row r="6" spans="1:15" ht="40" customHeight="1" x14ac:dyDescent="0.2">
      <c r="B6" s="1495" t="s">
        <v>732</v>
      </c>
      <c r="C6" s="1496"/>
      <c r="D6" s="246" t="s">
        <v>733</v>
      </c>
      <c r="E6" s="1487" t="s">
        <v>734</v>
      </c>
      <c r="F6" s="1488"/>
      <c r="G6" s="247" t="s">
        <v>735</v>
      </c>
      <c r="H6" s="248">
        <v>3</v>
      </c>
    </row>
    <row r="7" spans="1:15" ht="40" customHeight="1" x14ac:dyDescent="0.2">
      <c r="B7" s="1497"/>
      <c r="C7" s="1498"/>
      <c r="D7" s="246" t="s">
        <v>736</v>
      </c>
      <c r="E7" s="1487" t="s">
        <v>734</v>
      </c>
      <c r="F7" s="1488"/>
      <c r="G7" s="247" t="s">
        <v>735</v>
      </c>
      <c r="H7" s="248">
        <v>3</v>
      </c>
    </row>
    <row r="8" spans="1:15" ht="40" customHeight="1" x14ac:dyDescent="0.2">
      <c r="B8" s="1497"/>
      <c r="C8" s="1498"/>
      <c r="D8" s="246" t="s">
        <v>737</v>
      </c>
      <c r="E8" s="1487" t="s">
        <v>734</v>
      </c>
      <c r="F8" s="1488"/>
      <c r="G8" s="247" t="s">
        <v>735</v>
      </c>
      <c r="H8" s="248">
        <v>5</v>
      </c>
    </row>
    <row r="9" spans="1:15" ht="40" customHeight="1" x14ac:dyDescent="0.2">
      <c r="B9" s="1497"/>
      <c r="C9" s="1498"/>
      <c r="D9" s="259" t="s">
        <v>738</v>
      </c>
      <c r="E9" s="1501" t="s">
        <v>739</v>
      </c>
      <c r="F9" s="1502"/>
      <c r="G9" s="684" t="s">
        <v>67</v>
      </c>
      <c r="H9" s="684">
        <v>11</v>
      </c>
    </row>
    <row r="10" spans="1:15" ht="40" customHeight="1" x14ac:dyDescent="0.2">
      <c r="B10" s="1497"/>
      <c r="C10" s="1498"/>
      <c r="D10" s="249" t="s">
        <v>740</v>
      </c>
      <c r="E10" s="1487" t="s">
        <v>741</v>
      </c>
      <c r="F10" s="1488"/>
      <c r="G10" s="684" t="s">
        <v>742</v>
      </c>
      <c r="H10" s="684">
        <v>4</v>
      </c>
    </row>
    <row r="11" spans="1:15" ht="40" customHeight="1" x14ac:dyDescent="0.2">
      <c r="B11" s="1497"/>
      <c r="C11" s="1498"/>
      <c r="D11" s="246" t="s">
        <v>743</v>
      </c>
      <c r="E11" s="1487" t="s">
        <v>744</v>
      </c>
      <c r="F11" s="1488"/>
      <c r="G11" s="684" t="s">
        <v>74</v>
      </c>
      <c r="H11" s="684">
        <v>1</v>
      </c>
      <c r="I11" s="250"/>
      <c r="J11" s="251"/>
      <c r="K11" s="251"/>
      <c r="L11" s="251"/>
      <c r="M11" s="251"/>
    </row>
    <row r="12" spans="1:15" ht="40" customHeight="1" x14ac:dyDescent="0.2">
      <c r="B12" s="1497"/>
      <c r="C12" s="1498"/>
      <c r="D12" s="252" t="s">
        <v>745</v>
      </c>
      <c r="E12" s="1255" t="s">
        <v>746</v>
      </c>
      <c r="F12" s="1473"/>
      <c r="G12" s="684" t="s">
        <v>79</v>
      </c>
      <c r="H12" s="684">
        <v>6</v>
      </c>
      <c r="I12" s="253"/>
      <c r="J12" s="254"/>
      <c r="K12" s="254"/>
      <c r="L12" s="254"/>
      <c r="M12" s="254"/>
      <c r="N12" s="134"/>
      <c r="O12" s="134"/>
    </row>
    <row r="13" spans="1:15" ht="40" customHeight="1" x14ac:dyDescent="0.2">
      <c r="B13" s="1497"/>
      <c r="C13" s="1498"/>
      <c r="D13" s="252" t="s">
        <v>747</v>
      </c>
      <c r="E13" s="1255" t="s">
        <v>746</v>
      </c>
      <c r="F13" s="1473"/>
      <c r="G13" s="684" t="s">
        <v>748</v>
      </c>
      <c r="H13" s="684">
        <v>7</v>
      </c>
      <c r="I13" s="255"/>
      <c r="J13" s="254"/>
      <c r="K13" s="254"/>
      <c r="L13" s="254"/>
      <c r="M13" s="254"/>
      <c r="N13" s="134"/>
      <c r="O13" s="134"/>
    </row>
    <row r="14" spans="1:15" ht="40" customHeight="1" x14ac:dyDescent="0.2">
      <c r="B14" s="1497"/>
      <c r="C14" s="1498"/>
      <c r="D14" s="252" t="s">
        <v>749</v>
      </c>
      <c r="E14" s="1255" t="s">
        <v>746</v>
      </c>
      <c r="F14" s="1473"/>
      <c r="G14" s="684" t="s">
        <v>750</v>
      </c>
      <c r="H14" s="684">
        <v>8</v>
      </c>
      <c r="I14" s="255"/>
      <c r="J14" s="256"/>
      <c r="K14" s="254"/>
      <c r="L14" s="254"/>
      <c r="M14" s="254"/>
      <c r="N14" s="134"/>
      <c r="O14" s="134"/>
    </row>
    <row r="15" spans="1:15" ht="40" customHeight="1" x14ac:dyDescent="0.2">
      <c r="B15" s="1497"/>
      <c r="C15" s="1498"/>
      <c r="D15" s="252" t="s">
        <v>751</v>
      </c>
      <c r="E15" s="1255" t="s">
        <v>746</v>
      </c>
      <c r="F15" s="1473"/>
      <c r="G15" s="684" t="s">
        <v>79</v>
      </c>
      <c r="H15" s="684">
        <v>9</v>
      </c>
      <c r="I15" s="253"/>
      <c r="J15" s="254"/>
      <c r="K15" s="254"/>
      <c r="L15" s="254"/>
      <c r="M15" s="254"/>
      <c r="N15" s="134"/>
      <c r="O15" s="134"/>
    </row>
    <row r="16" spans="1:15" ht="40" customHeight="1" x14ac:dyDescent="0.2">
      <c r="B16" s="1497"/>
      <c r="C16" s="1498"/>
      <c r="D16" s="252" t="s">
        <v>752</v>
      </c>
      <c r="E16" s="1255" t="s">
        <v>746</v>
      </c>
      <c r="F16" s="1473"/>
      <c r="G16" s="684" t="s">
        <v>750</v>
      </c>
      <c r="H16" s="684">
        <v>43</v>
      </c>
      <c r="I16" s="255"/>
      <c r="J16" s="254"/>
      <c r="K16" s="254"/>
      <c r="L16" s="254"/>
      <c r="M16" s="254"/>
      <c r="N16" s="134"/>
      <c r="O16" s="134"/>
    </row>
    <row r="17" spans="2:15" ht="40" customHeight="1" x14ac:dyDescent="0.2">
      <c r="B17" s="1497"/>
      <c r="C17" s="1498"/>
      <c r="D17" s="252" t="s">
        <v>2846</v>
      </c>
      <c r="E17" s="1255" t="s">
        <v>753</v>
      </c>
      <c r="F17" s="1473"/>
      <c r="G17" s="684" t="s">
        <v>79</v>
      </c>
      <c r="H17" s="684">
        <v>4</v>
      </c>
      <c r="I17" s="253"/>
      <c r="J17" s="254"/>
      <c r="K17" s="254"/>
      <c r="L17" s="254"/>
      <c r="M17" s="254"/>
      <c r="N17" s="134"/>
      <c r="O17" s="134"/>
    </row>
    <row r="18" spans="2:15" ht="40" customHeight="1" x14ac:dyDescent="0.2">
      <c r="B18" s="1497"/>
      <c r="C18" s="1498"/>
      <c r="D18" s="252" t="s">
        <v>754</v>
      </c>
      <c r="E18" s="1255" t="s">
        <v>753</v>
      </c>
      <c r="F18" s="1473"/>
      <c r="G18" s="684" t="s">
        <v>79</v>
      </c>
      <c r="H18" s="684">
        <v>44</v>
      </c>
      <c r="I18" s="255"/>
      <c r="J18" s="254"/>
      <c r="K18" s="254"/>
      <c r="L18" s="254"/>
      <c r="M18" s="254"/>
      <c r="N18" s="134"/>
      <c r="O18" s="134"/>
    </row>
    <row r="19" spans="2:15" ht="40" customHeight="1" x14ac:dyDescent="0.2">
      <c r="B19" s="1497"/>
      <c r="C19" s="1498"/>
      <c r="D19" s="252" t="s">
        <v>755</v>
      </c>
      <c r="E19" s="1255" t="s">
        <v>753</v>
      </c>
      <c r="F19" s="1473"/>
      <c r="G19" s="684" t="s">
        <v>79</v>
      </c>
      <c r="H19" s="684">
        <v>8</v>
      </c>
      <c r="I19" s="255"/>
      <c r="J19" s="254"/>
      <c r="K19" s="254"/>
      <c r="L19" s="254"/>
      <c r="M19" s="254"/>
      <c r="N19" s="134"/>
      <c r="O19" s="134"/>
    </row>
    <row r="20" spans="2:15" ht="40" customHeight="1" x14ac:dyDescent="0.2">
      <c r="B20" s="1497"/>
      <c r="C20" s="1498"/>
      <c r="D20" s="252" t="s">
        <v>756</v>
      </c>
      <c r="E20" s="1255" t="s">
        <v>757</v>
      </c>
      <c r="F20" s="1473"/>
      <c r="G20" s="684" t="s">
        <v>79</v>
      </c>
      <c r="H20" s="684">
        <v>7</v>
      </c>
      <c r="I20" s="257"/>
      <c r="J20" s="254"/>
      <c r="K20" s="254"/>
      <c r="L20" s="254"/>
      <c r="M20" s="254"/>
      <c r="N20" s="134"/>
      <c r="O20" s="134"/>
    </row>
    <row r="21" spans="2:15" ht="40" customHeight="1" x14ac:dyDescent="0.2">
      <c r="B21" s="1497"/>
      <c r="C21" s="1498"/>
      <c r="D21" s="252" t="s">
        <v>758</v>
      </c>
      <c r="E21" s="1255" t="s">
        <v>757</v>
      </c>
      <c r="F21" s="1473"/>
      <c r="G21" s="684" t="s">
        <v>79</v>
      </c>
      <c r="H21" s="684">
        <v>8</v>
      </c>
      <c r="I21" s="257"/>
      <c r="J21" s="254"/>
      <c r="K21" s="254"/>
      <c r="L21" s="254"/>
      <c r="M21" s="254"/>
      <c r="N21" s="134"/>
      <c r="O21" s="134"/>
    </row>
    <row r="22" spans="2:15" ht="40" customHeight="1" x14ac:dyDescent="0.2">
      <c r="B22" s="1497"/>
      <c r="C22" s="1498"/>
      <c r="D22" s="252" t="s">
        <v>759</v>
      </c>
      <c r="E22" s="1255" t="s">
        <v>757</v>
      </c>
      <c r="F22" s="1473"/>
      <c r="G22" s="684" t="s">
        <v>750</v>
      </c>
      <c r="H22" s="684">
        <v>678</v>
      </c>
      <c r="I22" s="258"/>
      <c r="J22" s="254"/>
      <c r="K22" s="254"/>
      <c r="L22" s="254"/>
      <c r="M22" s="254"/>
      <c r="N22" s="134"/>
      <c r="O22" s="134"/>
    </row>
    <row r="23" spans="2:15" ht="40" customHeight="1" x14ac:dyDescent="0.2">
      <c r="B23" s="1497"/>
      <c r="C23" s="1498"/>
      <c r="D23" s="259" t="s">
        <v>760</v>
      </c>
      <c r="E23" s="1487" t="s">
        <v>761</v>
      </c>
      <c r="F23" s="1488"/>
      <c r="G23" s="246" t="s">
        <v>83</v>
      </c>
      <c r="H23" s="684">
        <v>3</v>
      </c>
      <c r="I23" s="260"/>
      <c r="J23" s="251"/>
      <c r="K23" s="251"/>
      <c r="L23" s="251"/>
      <c r="M23" s="251"/>
      <c r="N23" s="134"/>
      <c r="O23" s="134"/>
    </row>
    <row r="24" spans="2:15" ht="40" customHeight="1" x14ac:dyDescent="0.2">
      <c r="B24" s="1499"/>
      <c r="C24" s="1500"/>
      <c r="D24" s="572" t="s">
        <v>762</v>
      </c>
      <c r="E24" s="1487" t="s">
        <v>763</v>
      </c>
      <c r="F24" s="1488"/>
      <c r="G24" s="573" t="s">
        <v>764</v>
      </c>
      <c r="H24" s="262">
        <v>54</v>
      </c>
      <c r="I24" s="260"/>
      <c r="J24" s="251"/>
      <c r="K24" s="251"/>
      <c r="L24" s="251"/>
      <c r="M24" s="251"/>
      <c r="N24" s="134"/>
      <c r="O24" s="134"/>
    </row>
    <row r="25" spans="2:15" ht="40" customHeight="1" x14ac:dyDescent="0.2">
      <c r="B25" s="1483" t="s">
        <v>765</v>
      </c>
      <c r="C25" s="1485" t="s">
        <v>766</v>
      </c>
      <c r="D25" s="572" t="s">
        <v>767</v>
      </c>
      <c r="E25" s="1487" t="s">
        <v>2782</v>
      </c>
      <c r="F25" s="1488"/>
      <c r="G25" s="573" t="s">
        <v>768</v>
      </c>
      <c r="H25" s="262">
        <v>2</v>
      </c>
      <c r="I25" s="260"/>
      <c r="J25" s="251"/>
      <c r="K25" s="251"/>
      <c r="L25" s="251"/>
      <c r="M25" s="251"/>
      <c r="N25" s="134"/>
      <c r="O25" s="134"/>
    </row>
    <row r="26" spans="2:15" ht="40" customHeight="1" x14ac:dyDescent="0.2">
      <c r="B26" s="1484"/>
      <c r="C26" s="1486"/>
      <c r="D26" s="261" t="s">
        <v>769</v>
      </c>
      <c r="E26" s="1489" t="s">
        <v>770</v>
      </c>
      <c r="F26" s="1490"/>
      <c r="G26" s="262" t="s">
        <v>771</v>
      </c>
      <c r="H26" s="262">
        <v>6</v>
      </c>
      <c r="I26" s="263"/>
      <c r="J26" s="251"/>
      <c r="K26" s="251"/>
      <c r="L26" s="251"/>
      <c r="M26" s="251"/>
      <c r="N26" s="134"/>
      <c r="O26" s="134"/>
    </row>
    <row r="27" spans="2:15" ht="36" customHeight="1" x14ac:dyDescent="0.2">
      <c r="B27" s="1484"/>
      <c r="C27" s="1491" t="s">
        <v>664</v>
      </c>
      <c r="D27" s="246" t="s">
        <v>772</v>
      </c>
      <c r="E27" s="574" t="s">
        <v>773</v>
      </c>
      <c r="F27" s="702" t="s">
        <v>774</v>
      </c>
      <c r="G27" s="1479" t="s">
        <v>775</v>
      </c>
      <c r="H27" s="1479"/>
      <c r="I27" s="263"/>
      <c r="J27" s="251"/>
      <c r="K27" s="251"/>
      <c r="L27" s="251"/>
      <c r="M27" s="251"/>
      <c r="N27" s="134"/>
      <c r="O27" s="134"/>
    </row>
    <row r="28" spans="2:15" ht="135.75" customHeight="1" x14ac:dyDescent="0.2">
      <c r="B28" s="1484"/>
      <c r="C28" s="1492"/>
      <c r="D28" s="685" t="s">
        <v>776</v>
      </c>
      <c r="E28" s="575">
        <v>127</v>
      </c>
      <c r="F28" s="576">
        <v>391</v>
      </c>
      <c r="G28" s="1481" t="s">
        <v>777</v>
      </c>
      <c r="H28" s="1481"/>
      <c r="I28" s="263"/>
      <c r="J28" s="251"/>
      <c r="K28" s="251"/>
      <c r="L28" s="251"/>
      <c r="M28" s="251"/>
      <c r="N28" s="134"/>
      <c r="O28" s="134"/>
    </row>
    <row r="29" spans="2:15" ht="93.75" customHeight="1" x14ac:dyDescent="0.2">
      <c r="B29" s="1484"/>
      <c r="C29" s="1492"/>
      <c r="D29" s="686" t="s">
        <v>778</v>
      </c>
      <c r="E29" s="264">
        <v>108</v>
      </c>
      <c r="F29" s="577">
        <v>759</v>
      </c>
      <c r="G29" s="1428" t="s">
        <v>779</v>
      </c>
      <c r="H29" s="1430"/>
      <c r="I29" s="263"/>
      <c r="J29" s="251"/>
      <c r="K29" s="251"/>
      <c r="L29" s="251"/>
      <c r="M29" s="251"/>
      <c r="N29" s="134"/>
      <c r="O29" s="134"/>
    </row>
    <row r="30" spans="2:15" ht="119.25" customHeight="1" x14ac:dyDescent="0.2">
      <c r="B30" s="1484"/>
      <c r="C30" s="1492"/>
      <c r="D30" s="686" t="s">
        <v>780</v>
      </c>
      <c r="E30" s="264">
        <v>104</v>
      </c>
      <c r="F30" s="577">
        <v>359</v>
      </c>
      <c r="G30" s="1428" t="s">
        <v>781</v>
      </c>
      <c r="H30" s="1430"/>
      <c r="I30" s="263"/>
      <c r="J30" s="251"/>
      <c r="K30" s="251"/>
      <c r="L30" s="251"/>
      <c r="M30" s="251"/>
      <c r="N30" s="134"/>
      <c r="O30" s="134"/>
    </row>
    <row r="31" spans="2:15" ht="50.5" customHeight="1" x14ac:dyDescent="0.2">
      <c r="B31" s="1484"/>
      <c r="C31" s="1492"/>
      <c r="D31" s="686" t="s">
        <v>782</v>
      </c>
      <c r="E31" s="264">
        <v>12</v>
      </c>
      <c r="F31" s="577">
        <v>91</v>
      </c>
      <c r="G31" s="1482" t="s">
        <v>783</v>
      </c>
      <c r="H31" s="1482"/>
    </row>
    <row r="32" spans="2:15" ht="36" customHeight="1" x14ac:dyDescent="0.2">
      <c r="B32" s="1484"/>
      <c r="C32" s="1492"/>
      <c r="D32" s="686" t="s">
        <v>784</v>
      </c>
      <c r="E32" s="264">
        <v>7</v>
      </c>
      <c r="F32" s="577">
        <v>17</v>
      </c>
      <c r="G32" s="1482" t="s">
        <v>785</v>
      </c>
      <c r="H32" s="1482"/>
    </row>
    <row r="33" spans="1:15" ht="36" customHeight="1" x14ac:dyDescent="0.2">
      <c r="B33" s="1484"/>
      <c r="C33" s="1492"/>
      <c r="D33" s="238" t="s">
        <v>786</v>
      </c>
      <c r="E33" s="264">
        <v>8</v>
      </c>
      <c r="F33" s="577">
        <v>33</v>
      </c>
      <c r="G33" s="682" t="s">
        <v>787</v>
      </c>
      <c r="H33" s="682"/>
      <c r="I33" s="265"/>
    </row>
    <row r="34" spans="1:15" ht="36" customHeight="1" x14ac:dyDescent="0.2">
      <c r="B34" s="1484"/>
      <c r="C34" s="1492"/>
      <c r="D34" s="238" t="s">
        <v>402</v>
      </c>
      <c r="E34" s="264">
        <v>63</v>
      </c>
      <c r="F34" s="578">
        <v>361</v>
      </c>
      <c r="G34" s="1474"/>
      <c r="H34" s="1474"/>
    </row>
    <row r="35" spans="1:15" ht="36" customHeight="1" x14ac:dyDescent="0.2">
      <c r="B35" s="1484"/>
      <c r="C35" s="1492"/>
      <c r="D35" s="579" t="s">
        <v>788</v>
      </c>
      <c r="E35" s="580">
        <f>SUM(E28:E34)</f>
        <v>429</v>
      </c>
      <c r="F35" s="581">
        <f>SUM(F28:F34)</f>
        <v>2011</v>
      </c>
      <c r="G35" s="1475"/>
      <c r="H35" s="1475"/>
    </row>
    <row r="36" spans="1:15" s="140" customFormat="1" ht="36" customHeight="1" x14ac:dyDescent="0.2">
      <c r="A36" s="679"/>
      <c r="B36" s="687"/>
      <c r="C36" s="687"/>
      <c r="D36" s="1476" t="s">
        <v>789</v>
      </c>
      <c r="E36" s="1477"/>
      <c r="F36" s="1477"/>
      <c r="G36" s="1477"/>
      <c r="H36" s="1478"/>
      <c r="J36" s="15"/>
      <c r="K36" s="15"/>
      <c r="L36" s="15"/>
      <c r="M36" s="15"/>
      <c r="N36" s="15"/>
      <c r="O36" s="15"/>
    </row>
    <row r="37" spans="1:15" s="140" customFormat="1" ht="36" customHeight="1" x14ac:dyDescent="0.2">
      <c r="A37" s="679"/>
      <c r="B37" s="1479" t="s">
        <v>790</v>
      </c>
      <c r="C37" s="1479"/>
      <c r="D37" s="1479"/>
      <c r="E37" s="582">
        <v>450</v>
      </c>
      <c r="F37" s="583">
        <v>2099</v>
      </c>
      <c r="G37" s="1480"/>
      <c r="H37" s="1480"/>
      <c r="J37" s="15"/>
      <c r="K37" s="15"/>
      <c r="L37" s="15"/>
      <c r="M37" s="15"/>
      <c r="N37" s="15"/>
      <c r="O37" s="15"/>
    </row>
    <row r="38" spans="1:15" s="140" customFormat="1" ht="35.4" customHeight="1" x14ac:dyDescent="0.2">
      <c r="A38" s="679"/>
      <c r="B38" s="584"/>
      <c r="C38" s="679"/>
      <c r="D38" s="243"/>
      <c r="E38" s="243"/>
      <c r="F38" s="679"/>
      <c r="G38" s="585"/>
      <c r="H38" s="585"/>
      <c r="J38" s="15"/>
      <c r="K38" s="15"/>
      <c r="L38" s="15"/>
      <c r="M38" s="15"/>
      <c r="N38" s="15"/>
      <c r="O38" s="15"/>
    </row>
    <row r="39" spans="1:15" s="140" customFormat="1" x14ac:dyDescent="0.2">
      <c r="A39" s="679"/>
      <c r="B39" s="679"/>
      <c r="C39" s="679"/>
      <c r="D39" s="243"/>
      <c r="E39" s="243"/>
      <c r="F39" s="679"/>
      <c r="G39" s="1472"/>
      <c r="H39" s="1472"/>
      <c r="J39" s="15"/>
      <c r="K39" s="15"/>
      <c r="L39" s="15"/>
      <c r="M39" s="15"/>
      <c r="N39" s="15"/>
      <c r="O39" s="15"/>
    </row>
    <row r="40" spans="1:15" s="140" customFormat="1" x14ac:dyDescent="0.2">
      <c r="A40" s="679"/>
      <c r="B40" s="679"/>
      <c r="C40" s="679"/>
      <c r="D40" s="243"/>
      <c r="E40" s="243"/>
      <c r="F40" s="679"/>
      <c r="G40" s="1472"/>
      <c r="H40" s="1472"/>
      <c r="J40" s="15"/>
      <c r="K40" s="15"/>
      <c r="L40" s="15"/>
      <c r="M40" s="15"/>
      <c r="N40" s="15"/>
      <c r="O40" s="15"/>
    </row>
    <row r="41" spans="1:15" s="140" customFormat="1" x14ac:dyDescent="0.2">
      <c r="A41" s="679"/>
      <c r="B41" s="679"/>
      <c r="C41" s="679"/>
      <c r="D41" s="243"/>
      <c r="E41" s="243"/>
      <c r="F41" s="679"/>
      <c r="G41" s="1472"/>
      <c r="H41" s="1472"/>
      <c r="J41" s="15"/>
      <c r="K41" s="15"/>
      <c r="L41" s="15"/>
      <c r="M41" s="15"/>
      <c r="N41" s="15"/>
      <c r="O41" s="15"/>
    </row>
  </sheetData>
  <mergeCells count="47">
    <mergeCell ref="H3:H4"/>
    <mergeCell ref="A1:E1"/>
    <mergeCell ref="B3:C4"/>
    <mergeCell ref="D3:D4"/>
    <mergeCell ref="E3:F4"/>
    <mergeCell ref="G3:G4"/>
    <mergeCell ref="B5:C5"/>
    <mergeCell ref="D5:H5"/>
    <mergeCell ref="B6:C24"/>
    <mergeCell ref="E6:F6"/>
    <mergeCell ref="E7:F7"/>
    <mergeCell ref="E8:F8"/>
    <mergeCell ref="E9:F9"/>
    <mergeCell ref="E10:F10"/>
    <mergeCell ref="E11:F11"/>
    <mergeCell ref="E12:F12"/>
    <mergeCell ref="C25:C26"/>
    <mergeCell ref="E25:F25"/>
    <mergeCell ref="E26:F26"/>
    <mergeCell ref="C27:C35"/>
    <mergeCell ref="E13:F13"/>
    <mergeCell ref="E14:F14"/>
    <mergeCell ref="E15:F15"/>
    <mergeCell ref="E16:F16"/>
    <mergeCell ref="E17:F17"/>
    <mergeCell ref="E18:F18"/>
    <mergeCell ref="E19:F19"/>
    <mergeCell ref="E20:F20"/>
    <mergeCell ref="E21:F21"/>
    <mergeCell ref="E23:F23"/>
    <mergeCell ref="E24:F24"/>
    <mergeCell ref="G40:H40"/>
    <mergeCell ref="G41:H41"/>
    <mergeCell ref="E22:F22"/>
    <mergeCell ref="G34:H34"/>
    <mergeCell ref="G35:H35"/>
    <mergeCell ref="D36:H36"/>
    <mergeCell ref="B37:D37"/>
    <mergeCell ref="G37:H37"/>
    <mergeCell ref="G39:H39"/>
    <mergeCell ref="G27:H27"/>
    <mergeCell ref="G28:H28"/>
    <mergeCell ref="G29:H29"/>
    <mergeCell ref="G30:H30"/>
    <mergeCell ref="G31:H31"/>
    <mergeCell ref="G32:H32"/>
    <mergeCell ref="B25:B35"/>
  </mergeCells>
  <phoneticPr fontId="1"/>
  <dataValidations count="2">
    <dataValidation imeMode="hiragana" allowBlank="1" showInputMessage="1" showErrorMessage="1" sqref="D11:D13 D15:D22 J12:J13 J15:M22 I23:M30 K11:M13 I11:J11 G23:G25" xr:uid="{6E7288BF-6209-44DD-839D-CBE745FE88BD}"/>
    <dataValidation imeMode="halfAlpha" allowBlank="1" showInputMessage="1" showErrorMessage="1" sqref="I12:I22" xr:uid="{5E345AF4-1FC9-4F34-808E-6046026D2E8B}"/>
  </dataValidations>
  <printOptions horizontalCentered="1"/>
  <pageMargins left="0.25" right="0.25" top="0.75" bottom="0.75" header="0.3" footer="0.3"/>
  <pageSetup paperSize="9" scale="47"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8F28B-DC34-4785-A1C0-E8EC49B9512B}">
  <sheetPr>
    <tabColor rgb="FFFFFF00"/>
    <pageSetUpPr fitToPage="1"/>
  </sheetPr>
  <dimension ref="A1:J89"/>
  <sheetViews>
    <sheetView view="pageBreakPreview" zoomScaleNormal="100" zoomScaleSheetLayoutView="100" workbookViewId="0">
      <selection activeCell="F34" sqref="F34"/>
    </sheetView>
  </sheetViews>
  <sheetFormatPr defaultColWidth="9" defaultRowHeight="20.149999999999999" customHeight="1" x14ac:dyDescent="0.2"/>
  <cols>
    <col min="1" max="1" width="2.81640625" style="158" customWidth="1"/>
    <col min="2" max="2" width="3.36328125" style="158" customWidth="1"/>
    <col min="3" max="3" width="7" style="158" customWidth="1"/>
    <col min="4" max="4" width="35.453125" style="158" customWidth="1"/>
    <col min="5" max="5" width="6.6328125" style="159" customWidth="1"/>
    <col min="6" max="6" width="48.81640625" style="158" customWidth="1"/>
    <col min="7" max="7" width="32.81640625" style="266" customWidth="1"/>
    <col min="8" max="8" width="4.6328125" style="157" customWidth="1"/>
    <col min="9" max="9" width="9" style="161"/>
    <col min="10" max="16384" width="9" style="157"/>
  </cols>
  <sheetData>
    <row r="1" spans="1:9" ht="20.149999999999999" customHeight="1" x14ac:dyDescent="0.2">
      <c r="A1" s="563" t="s">
        <v>791</v>
      </c>
    </row>
    <row r="2" spans="1:9" s="167" customFormat="1" ht="17" customHeight="1" thickBot="1" x14ac:dyDescent="0.25">
      <c r="A2" s="162"/>
      <c r="B2" s="163"/>
      <c r="C2" s="163"/>
      <c r="D2" s="163"/>
      <c r="E2" s="164"/>
      <c r="F2" s="165" t="s">
        <v>792</v>
      </c>
      <c r="G2" s="267"/>
      <c r="I2" s="168"/>
    </row>
    <row r="3" spans="1:9" s="158" customFormat="1" ht="22.5" customHeight="1" thickBot="1" x14ac:dyDescent="0.25">
      <c r="B3" s="1380" t="s">
        <v>456</v>
      </c>
      <c r="C3" s="1381"/>
      <c r="D3" s="188" t="s">
        <v>793</v>
      </c>
      <c r="E3" s="171" t="s">
        <v>794</v>
      </c>
      <c r="F3" s="189" t="s">
        <v>795</v>
      </c>
      <c r="G3" s="268"/>
      <c r="I3" s="174"/>
    </row>
    <row r="4" spans="1:9" ht="20" customHeight="1" x14ac:dyDescent="0.2">
      <c r="B4" s="1389" t="s">
        <v>796</v>
      </c>
      <c r="C4" s="1392"/>
      <c r="D4" s="269" t="s">
        <v>797</v>
      </c>
      <c r="E4" s="175">
        <v>1</v>
      </c>
      <c r="F4" s="270" t="s">
        <v>798</v>
      </c>
      <c r="H4" s="158"/>
    </row>
    <row r="5" spans="1:9" ht="20" customHeight="1" x14ac:dyDescent="0.2">
      <c r="B5" s="1390"/>
      <c r="C5" s="1393"/>
      <c r="D5" s="269" t="s">
        <v>799</v>
      </c>
      <c r="E5" s="175">
        <v>1</v>
      </c>
      <c r="F5" s="270" t="s">
        <v>800</v>
      </c>
      <c r="H5" s="158"/>
    </row>
    <row r="6" spans="1:9" ht="20" customHeight="1" x14ac:dyDescent="0.2">
      <c r="B6" s="1390"/>
      <c r="C6" s="1393"/>
      <c r="D6" s="269" t="s">
        <v>801</v>
      </c>
      <c r="E6" s="175">
        <v>2</v>
      </c>
      <c r="F6" s="270" t="s">
        <v>802</v>
      </c>
      <c r="H6" s="158"/>
    </row>
    <row r="7" spans="1:9" ht="154.75" customHeight="1" x14ac:dyDescent="0.2">
      <c r="B7" s="1390"/>
      <c r="C7" s="1393"/>
      <c r="D7" s="271" t="s">
        <v>803</v>
      </c>
      <c r="E7" s="175">
        <v>24</v>
      </c>
      <c r="F7" s="586" t="s">
        <v>804</v>
      </c>
      <c r="H7" s="158"/>
    </row>
    <row r="8" spans="1:9" ht="28" customHeight="1" x14ac:dyDescent="0.2">
      <c r="B8" s="1390"/>
      <c r="C8" s="1393"/>
      <c r="D8" s="271" t="s">
        <v>782</v>
      </c>
      <c r="E8" s="175">
        <v>3</v>
      </c>
      <c r="F8" s="270" t="s">
        <v>805</v>
      </c>
      <c r="H8" s="158"/>
    </row>
    <row r="9" spans="1:9" ht="20" customHeight="1" x14ac:dyDescent="0.2">
      <c r="B9" s="1390"/>
      <c r="C9" s="1393"/>
      <c r="D9" s="272" t="s">
        <v>806</v>
      </c>
      <c r="E9" s="273">
        <v>1</v>
      </c>
      <c r="F9" s="274" t="s">
        <v>800</v>
      </c>
      <c r="H9" s="158"/>
    </row>
    <row r="10" spans="1:9" ht="20" customHeight="1" thickBot="1" x14ac:dyDescent="0.25">
      <c r="B10" s="1391"/>
      <c r="C10" s="1517"/>
      <c r="D10" s="275" t="s">
        <v>576</v>
      </c>
      <c r="E10" s="182">
        <f>SUM(E4:E9)</f>
        <v>32</v>
      </c>
      <c r="F10" s="210"/>
      <c r="H10" s="158"/>
    </row>
    <row r="11" spans="1:9" ht="20" customHeight="1" x14ac:dyDescent="0.2">
      <c r="B11" s="1509" t="s">
        <v>807</v>
      </c>
      <c r="C11" s="1512" t="s">
        <v>808</v>
      </c>
      <c r="D11" s="276" t="s">
        <v>778</v>
      </c>
      <c r="E11" s="277">
        <v>1</v>
      </c>
      <c r="F11" s="278" t="s">
        <v>809</v>
      </c>
      <c r="G11" s="279"/>
      <c r="H11" s="158"/>
    </row>
    <row r="12" spans="1:9" ht="20" customHeight="1" x14ac:dyDescent="0.2">
      <c r="B12" s="1510"/>
      <c r="C12" s="1513"/>
      <c r="D12" s="205" t="s">
        <v>810</v>
      </c>
      <c r="E12" s="192">
        <v>29</v>
      </c>
      <c r="F12" s="193" t="s">
        <v>811</v>
      </c>
      <c r="G12" s="279"/>
      <c r="H12" s="158"/>
    </row>
    <row r="13" spans="1:9" ht="20" customHeight="1" x14ac:dyDescent="0.2">
      <c r="B13" s="1510"/>
      <c r="C13" s="1514"/>
      <c r="D13" s="280" t="s">
        <v>782</v>
      </c>
      <c r="E13" s="281">
        <v>1</v>
      </c>
      <c r="F13" s="282" t="s">
        <v>809</v>
      </c>
      <c r="G13" s="279"/>
      <c r="H13" s="158"/>
    </row>
    <row r="14" spans="1:9" ht="20" customHeight="1" x14ac:dyDescent="0.2">
      <c r="B14" s="1510"/>
      <c r="C14" s="1518" t="s">
        <v>812</v>
      </c>
      <c r="D14" s="587" t="s">
        <v>797</v>
      </c>
      <c r="E14" s="588">
        <v>1</v>
      </c>
      <c r="F14" s="589" t="s">
        <v>2847</v>
      </c>
      <c r="G14" s="279"/>
      <c r="H14" s="158"/>
    </row>
    <row r="15" spans="1:9" ht="20" customHeight="1" x14ac:dyDescent="0.2">
      <c r="B15" s="1510"/>
      <c r="C15" s="1513"/>
      <c r="D15" s="191" t="s">
        <v>813</v>
      </c>
      <c r="E15" s="192">
        <v>1</v>
      </c>
      <c r="F15" s="193" t="s">
        <v>814</v>
      </c>
      <c r="G15" s="279"/>
      <c r="H15" s="158"/>
    </row>
    <row r="16" spans="1:9" ht="20" customHeight="1" x14ac:dyDescent="0.2">
      <c r="B16" s="1510"/>
      <c r="C16" s="1513"/>
      <c r="D16" s="191" t="s">
        <v>815</v>
      </c>
      <c r="E16" s="192">
        <v>1</v>
      </c>
      <c r="F16" s="193" t="s">
        <v>816</v>
      </c>
      <c r="G16" s="279"/>
      <c r="H16" s="158"/>
    </row>
    <row r="17" spans="1:10" s="161" customFormat="1" ht="28" customHeight="1" x14ac:dyDescent="0.2">
      <c r="A17" s="158"/>
      <c r="B17" s="1510"/>
      <c r="C17" s="1513"/>
      <c r="D17" s="196" t="s">
        <v>817</v>
      </c>
      <c r="E17" s="192">
        <v>9</v>
      </c>
      <c r="F17" s="198" t="s">
        <v>818</v>
      </c>
      <c r="G17" s="279"/>
      <c r="H17" s="158"/>
      <c r="J17" s="157"/>
    </row>
    <row r="18" spans="1:10" s="161" customFormat="1" ht="20" customHeight="1" x14ac:dyDescent="0.2">
      <c r="A18" s="158"/>
      <c r="B18" s="1510"/>
      <c r="C18" s="1513"/>
      <c r="D18" s="196" t="s">
        <v>819</v>
      </c>
      <c r="E18" s="192">
        <v>6</v>
      </c>
      <c r="F18" s="198" t="s">
        <v>820</v>
      </c>
      <c r="G18" s="279"/>
      <c r="H18" s="158"/>
      <c r="J18" s="157"/>
    </row>
    <row r="19" spans="1:10" s="161" customFormat="1" ht="20" customHeight="1" x14ac:dyDescent="0.2">
      <c r="A19" s="158"/>
      <c r="B19" s="1510"/>
      <c r="C19" s="1513"/>
      <c r="D19" s="196" t="s">
        <v>821</v>
      </c>
      <c r="E19" s="192">
        <v>1</v>
      </c>
      <c r="F19" s="198" t="s">
        <v>2848</v>
      </c>
      <c r="G19" s="279"/>
      <c r="H19" s="158"/>
      <c r="J19" s="157"/>
    </row>
    <row r="20" spans="1:10" s="161" customFormat="1" ht="20" customHeight="1" x14ac:dyDescent="0.2">
      <c r="A20" s="158"/>
      <c r="B20" s="1510"/>
      <c r="C20" s="1513"/>
      <c r="D20" s="196" t="s">
        <v>822</v>
      </c>
      <c r="E20" s="192">
        <v>17</v>
      </c>
      <c r="F20" s="198" t="s">
        <v>823</v>
      </c>
      <c r="G20" s="279"/>
      <c r="H20" s="158"/>
      <c r="J20" s="157"/>
    </row>
    <row r="21" spans="1:10" s="161" customFormat="1" ht="20" customHeight="1" x14ac:dyDescent="0.2">
      <c r="A21" s="158"/>
      <c r="B21" s="1510"/>
      <c r="C21" s="1513"/>
      <c r="D21" s="196" t="s">
        <v>824</v>
      </c>
      <c r="E21" s="192">
        <v>27</v>
      </c>
      <c r="F21" s="198" t="s">
        <v>825</v>
      </c>
      <c r="G21" s="279"/>
      <c r="H21" s="158"/>
      <c r="J21" s="157"/>
    </row>
    <row r="22" spans="1:10" s="161" customFormat="1" ht="40" customHeight="1" x14ac:dyDescent="0.2">
      <c r="A22" s="158"/>
      <c r="B22" s="1510"/>
      <c r="C22" s="1513"/>
      <c r="D22" s="196" t="s">
        <v>826</v>
      </c>
      <c r="E22" s="192">
        <v>122</v>
      </c>
      <c r="F22" s="198" t="s">
        <v>827</v>
      </c>
      <c r="G22" s="279"/>
      <c r="H22" s="158"/>
    </row>
    <row r="23" spans="1:10" s="161" customFormat="1" ht="20" customHeight="1" x14ac:dyDescent="0.2">
      <c r="A23" s="158"/>
      <c r="B23" s="1510"/>
      <c r="C23" s="1513"/>
      <c r="D23" s="196" t="s">
        <v>828</v>
      </c>
      <c r="E23" s="192">
        <v>1</v>
      </c>
      <c r="F23" s="198" t="s">
        <v>829</v>
      </c>
      <c r="G23" s="283"/>
      <c r="H23" s="158"/>
    </row>
    <row r="24" spans="1:10" s="161" customFormat="1" ht="20" customHeight="1" x14ac:dyDescent="0.2">
      <c r="A24" s="158"/>
      <c r="B24" s="1510"/>
      <c r="C24" s="1513"/>
      <c r="D24" s="196" t="s">
        <v>830</v>
      </c>
      <c r="E24" s="192">
        <v>26</v>
      </c>
      <c r="F24" s="198" t="s">
        <v>831</v>
      </c>
      <c r="G24" s="283"/>
      <c r="H24" s="158"/>
    </row>
    <row r="25" spans="1:10" s="161" customFormat="1" ht="20" customHeight="1" x14ac:dyDescent="0.2">
      <c r="A25" s="158"/>
      <c r="B25" s="1510"/>
      <c r="C25" s="1513"/>
      <c r="D25" s="196" t="s">
        <v>832</v>
      </c>
      <c r="E25" s="192">
        <v>1</v>
      </c>
      <c r="F25" s="198" t="s">
        <v>833</v>
      </c>
      <c r="G25" s="279"/>
      <c r="H25" s="158"/>
    </row>
    <row r="26" spans="1:10" s="161" customFormat="1" ht="20" customHeight="1" x14ac:dyDescent="0.2">
      <c r="A26" s="158"/>
      <c r="B26" s="1510"/>
      <c r="C26" s="1513"/>
      <c r="D26" s="196" t="s">
        <v>834</v>
      </c>
      <c r="E26" s="192">
        <v>59</v>
      </c>
      <c r="F26" s="198" t="s">
        <v>835</v>
      </c>
      <c r="G26" s="284"/>
      <c r="H26" s="158"/>
    </row>
    <row r="27" spans="1:10" s="161" customFormat="1" ht="20" customHeight="1" x14ac:dyDescent="0.2">
      <c r="A27" s="158"/>
      <c r="B27" s="1510"/>
      <c r="C27" s="1513"/>
      <c r="D27" s="196" t="s">
        <v>836</v>
      </c>
      <c r="E27" s="192">
        <v>77</v>
      </c>
      <c r="F27" s="198" t="s">
        <v>837</v>
      </c>
      <c r="G27" s="279"/>
      <c r="H27" s="158"/>
    </row>
    <row r="28" spans="1:10" s="161" customFormat="1" ht="20" customHeight="1" x14ac:dyDescent="0.2">
      <c r="A28" s="158"/>
      <c r="B28" s="1510"/>
      <c r="C28" s="1513"/>
      <c r="D28" s="196" t="s">
        <v>838</v>
      </c>
      <c r="E28" s="192">
        <v>173</v>
      </c>
      <c r="F28" s="198" t="s">
        <v>839</v>
      </c>
      <c r="G28" s="279"/>
      <c r="H28" s="158"/>
    </row>
    <row r="29" spans="1:10" s="161" customFormat="1" ht="60" customHeight="1" x14ac:dyDescent="0.2">
      <c r="A29" s="158"/>
      <c r="B29" s="1510"/>
      <c r="C29" s="1513"/>
      <c r="D29" s="196" t="s">
        <v>840</v>
      </c>
      <c r="E29" s="192">
        <v>1130</v>
      </c>
      <c r="F29" s="198" t="s">
        <v>841</v>
      </c>
      <c r="G29" s="279"/>
      <c r="H29" s="158"/>
    </row>
    <row r="30" spans="1:10" s="161" customFormat="1" ht="20" customHeight="1" x14ac:dyDescent="0.2">
      <c r="A30" s="158"/>
      <c r="B30" s="1510"/>
      <c r="C30" s="1513"/>
      <c r="D30" s="196" t="s">
        <v>842</v>
      </c>
      <c r="E30" s="192">
        <v>19</v>
      </c>
      <c r="F30" s="198" t="s">
        <v>843</v>
      </c>
      <c r="G30" s="279"/>
      <c r="H30" s="158"/>
    </row>
    <row r="31" spans="1:10" s="161" customFormat="1" ht="20" customHeight="1" x14ac:dyDescent="0.2">
      <c r="A31" s="158"/>
      <c r="B31" s="1510"/>
      <c r="C31" s="1513"/>
      <c r="D31" s="196" t="s">
        <v>2787</v>
      </c>
      <c r="E31" s="192">
        <v>1</v>
      </c>
      <c r="F31" s="198" t="s">
        <v>2849</v>
      </c>
      <c r="G31" s="279"/>
      <c r="H31" s="158"/>
    </row>
    <row r="32" spans="1:10" s="161" customFormat="1" ht="20" customHeight="1" x14ac:dyDescent="0.2">
      <c r="A32" s="158"/>
      <c r="B32" s="1510"/>
      <c r="C32" s="1513"/>
      <c r="D32" s="196" t="s">
        <v>844</v>
      </c>
      <c r="E32" s="192">
        <v>304</v>
      </c>
      <c r="F32" s="198" t="s">
        <v>2831</v>
      </c>
      <c r="G32" s="279"/>
      <c r="H32" s="158"/>
    </row>
    <row r="33" spans="1:10" s="161" customFormat="1" ht="28" customHeight="1" x14ac:dyDescent="0.2">
      <c r="A33" s="158"/>
      <c r="B33" s="1510"/>
      <c r="C33" s="1514"/>
      <c r="D33" s="196" t="s">
        <v>2788</v>
      </c>
      <c r="E33" s="192">
        <v>1</v>
      </c>
      <c r="F33" s="198" t="s">
        <v>2850</v>
      </c>
      <c r="G33" s="279"/>
      <c r="H33" s="158"/>
    </row>
    <row r="34" spans="1:10" s="161" customFormat="1" ht="20.149999999999999" customHeight="1" thickBot="1" x14ac:dyDescent="0.25">
      <c r="A34" s="158"/>
      <c r="B34" s="1511"/>
      <c r="C34" s="285"/>
      <c r="D34" s="275" t="s">
        <v>576</v>
      </c>
      <c r="E34" s="209">
        <f>SUM(E11:E33)</f>
        <v>2008</v>
      </c>
      <c r="F34" s="210"/>
      <c r="G34" s="279"/>
      <c r="H34" s="158"/>
    </row>
    <row r="35" spans="1:10" s="161" customFormat="1" ht="35" customHeight="1" x14ac:dyDescent="0.2">
      <c r="A35" s="158"/>
      <c r="B35" s="1509" t="s">
        <v>845</v>
      </c>
      <c r="C35" s="1519" t="s">
        <v>808</v>
      </c>
      <c r="D35" s="921" t="s">
        <v>846</v>
      </c>
      <c r="E35" s="872">
        <v>1</v>
      </c>
      <c r="F35" s="922" t="s">
        <v>847</v>
      </c>
      <c r="G35" s="279"/>
      <c r="H35" s="158"/>
    </row>
    <row r="36" spans="1:10" s="161" customFormat="1" ht="35" customHeight="1" x14ac:dyDescent="0.2">
      <c r="A36" s="158"/>
      <c r="B36" s="1510"/>
      <c r="C36" s="1520"/>
      <c r="D36" s="923" t="s">
        <v>810</v>
      </c>
      <c r="E36" s="924">
        <v>28</v>
      </c>
      <c r="F36" s="925" t="s">
        <v>848</v>
      </c>
      <c r="G36" s="279"/>
      <c r="H36" s="158"/>
    </row>
    <row r="37" spans="1:10" s="161" customFormat="1" ht="20.149999999999999" customHeight="1" x14ac:dyDescent="0.2">
      <c r="A37" s="158"/>
      <c r="B37" s="1510"/>
      <c r="C37" s="1518" t="s">
        <v>812</v>
      </c>
      <c r="D37" s="205" t="s">
        <v>849</v>
      </c>
      <c r="E37" s="192">
        <v>11</v>
      </c>
      <c r="F37" s="193" t="s">
        <v>850</v>
      </c>
      <c r="G37" s="279"/>
      <c r="H37" s="158"/>
    </row>
    <row r="38" spans="1:10" s="161" customFormat="1" ht="20.149999999999999" customHeight="1" x14ac:dyDescent="0.2">
      <c r="A38" s="158"/>
      <c r="B38" s="1510"/>
      <c r="C38" s="1513"/>
      <c r="D38" s="191" t="s">
        <v>846</v>
      </c>
      <c r="E38" s="192">
        <v>1</v>
      </c>
      <c r="F38" s="193" t="s">
        <v>851</v>
      </c>
      <c r="G38" s="279"/>
      <c r="H38" s="158"/>
    </row>
    <row r="39" spans="1:10" s="161" customFormat="1" ht="28" customHeight="1" x14ac:dyDescent="0.2">
      <c r="A39" s="158"/>
      <c r="B39" s="1510"/>
      <c r="C39" s="1513"/>
      <c r="D39" s="196" t="s">
        <v>852</v>
      </c>
      <c r="E39" s="192">
        <v>16</v>
      </c>
      <c r="F39" s="198" t="s">
        <v>853</v>
      </c>
      <c r="G39" s="284"/>
      <c r="H39" s="158"/>
    </row>
    <row r="40" spans="1:10" s="161" customFormat="1" ht="20.149999999999999" customHeight="1" x14ac:dyDescent="0.2">
      <c r="A40" s="158"/>
      <c r="B40" s="1510"/>
      <c r="C40" s="1513"/>
      <c r="D40" s="196" t="s">
        <v>854</v>
      </c>
      <c r="E40" s="192">
        <v>29</v>
      </c>
      <c r="F40" s="198" t="s">
        <v>855</v>
      </c>
      <c r="G40" s="279"/>
      <c r="H40" s="158"/>
    </row>
    <row r="41" spans="1:10" s="161" customFormat="1" ht="20" customHeight="1" x14ac:dyDescent="0.2">
      <c r="A41" s="158"/>
      <c r="B41" s="1510"/>
      <c r="C41" s="1513"/>
      <c r="D41" s="196" t="s">
        <v>856</v>
      </c>
      <c r="E41" s="192">
        <v>2</v>
      </c>
      <c r="F41" s="198" t="s">
        <v>857</v>
      </c>
      <c r="G41" s="279"/>
      <c r="H41" s="158"/>
    </row>
    <row r="42" spans="1:10" s="161" customFormat="1" ht="20" customHeight="1" x14ac:dyDescent="0.2">
      <c r="A42" s="158"/>
      <c r="B42" s="1510"/>
      <c r="C42" s="1513"/>
      <c r="D42" s="196" t="s">
        <v>858</v>
      </c>
      <c r="E42" s="192">
        <v>1</v>
      </c>
      <c r="F42" s="198" t="s">
        <v>859</v>
      </c>
      <c r="G42" s="279"/>
      <c r="H42" s="158"/>
    </row>
    <row r="43" spans="1:10" s="161" customFormat="1" ht="20" customHeight="1" x14ac:dyDescent="0.2">
      <c r="A43" s="158"/>
      <c r="B43" s="1510"/>
      <c r="C43" s="1513"/>
      <c r="D43" s="196" t="s">
        <v>860</v>
      </c>
      <c r="E43" s="192">
        <v>23</v>
      </c>
      <c r="F43" s="198" t="s">
        <v>861</v>
      </c>
      <c r="G43" s="279"/>
      <c r="H43" s="158"/>
    </row>
    <row r="44" spans="1:10" s="161" customFormat="1" ht="20" customHeight="1" x14ac:dyDescent="0.2">
      <c r="A44" s="158"/>
      <c r="B44" s="1510"/>
      <c r="C44" s="1513"/>
      <c r="D44" s="196" t="s">
        <v>862</v>
      </c>
      <c r="E44" s="192">
        <v>2</v>
      </c>
      <c r="F44" s="198" t="s">
        <v>863</v>
      </c>
      <c r="G44" s="279"/>
      <c r="H44" s="158"/>
      <c r="J44" s="157"/>
    </row>
    <row r="45" spans="1:10" s="161" customFormat="1" ht="20" customHeight="1" x14ac:dyDescent="0.2">
      <c r="A45" s="158"/>
      <c r="B45" s="1510"/>
      <c r="C45" s="1513"/>
      <c r="D45" s="196" t="s">
        <v>864</v>
      </c>
      <c r="E45" s="192">
        <v>3</v>
      </c>
      <c r="F45" s="198" t="s">
        <v>865</v>
      </c>
      <c r="G45" s="279"/>
      <c r="H45" s="158"/>
      <c r="J45" s="157"/>
    </row>
    <row r="46" spans="1:10" s="161" customFormat="1" ht="20" customHeight="1" x14ac:dyDescent="0.2">
      <c r="A46" s="158"/>
      <c r="B46" s="1510"/>
      <c r="C46" s="1513"/>
      <c r="D46" s="196" t="s">
        <v>830</v>
      </c>
      <c r="E46" s="192">
        <v>8</v>
      </c>
      <c r="F46" s="198" t="s">
        <v>866</v>
      </c>
      <c r="G46" s="279"/>
      <c r="H46" s="158"/>
      <c r="J46" s="157"/>
    </row>
    <row r="47" spans="1:10" s="161" customFormat="1" ht="20" customHeight="1" x14ac:dyDescent="0.2">
      <c r="A47" s="158"/>
      <c r="B47" s="1510"/>
      <c r="C47" s="1513"/>
      <c r="D47" s="196" t="s">
        <v>867</v>
      </c>
      <c r="E47" s="192">
        <v>1</v>
      </c>
      <c r="F47" s="198" t="s">
        <v>868</v>
      </c>
      <c r="G47" s="279"/>
      <c r="H47" s="158"/>
      <c r="J47" s="157"/>
    </row>
    <row r="48" spans="1:10" s="161" customFormat="1" ht="20" customHeight="1" x14ac:dyDescent="0.2">
      <c r="A48" s="158"/>
      <c r="B48" s="1510"/>
      <c r="C48" s="1513"/>
      <c r="D48" s="196" t="s">
        <v>869</v>
      </c>
      <c r="E48" s="192">
        <v>1</v>
      </c>
      <c r="F48" s="198" t="s">
        <v>870</v>
      </c>
      <c r="G48" s="279"/>
      <c r="H48" s="158"/>
      <c r="J48" s="157"/>
    </row>
    <row r="49" spans="1:10" s="161" customFormat="1" ht="20" customHeight="1" x14ac:dyDescent="0.2">
      <c r="A49" s="158"/>
      <c r="B49" s="1510"/>
      <c r="C49" s="1513"/>
      <c r="D49" s="196" t="s">
        <v>838</v>
      </c>
      <c r="E49" s="192">
        <v>2</v>
      </c>
      <c r="F49" s="286" t="s">
        <v>871</v>
      </c>
      <c r="G49" s="279"/>
      <c r="H49" s="158"/>
      <c r="J49" s="157"/>
    </row>
    <row r="50" spans="1:10" s="161" customFormat="1" ht="20" customHeight="1" x14ac:dyDescent="0.2">
      <c r="A50" s="158"/>
      <c r="B50" s="1510"/>
      <c r="C50" s="1513"/>
      <c r="D50" s="287" t="s">
        <v>2790</v>
      </c>
      <c r="E50" s="192">
        <v>1</v>
      </c>
      <c r="F50" s="286" t="s">
        <v>872</v>
      </c>
      <c r="G50" s="279"/>
      <c r="H50" s="158"/>
      <c r="J50" s="157"/>
    </row>
    <row r="51" spans="1:10" s="161" customFormat="1" ht="20" customHeight="1" x14ac:dyDescent="0.2">
      <c r="A51" s="158"/>
      <c r="B51" s="1510"/>
      <c r="C51" s="1513"/>
      <c r="D51" s="287" t="s">
        <v>873</v>
      </c>
      <c r="E51" s="192">
        <v>5</v>
      </c>
      <c r="F51" s="286" t="s">
        <v>851</v>
      </c>
      <c r="G51" s="279"/>
      <c r="H51" s="158"/>
      <c r="J51" s="157"/>
    </row>
    <row r="52" spans="1:10" ht="20" customHeight="1" x14ac:dyDescent="0.2">
      <c r="B52" s="1510"/>
      <c r="C52" s="1514"/>
      <c r="D52" s="287" t="s">
        <v>402</v>
      </c>
      <c r="E52" s="192">
        <v>3</v>
      </c>
      <c r="F52" s="286" t="s">
        <v>2789</v>
      </c>
      <c r="G52" s="279"/>
      <c r="H52" s="158"/>
      <c r="I52" s="288"/>
    </row>
    <row r="53" spans="1:10" ht="20" customHeight="1" thickBot="1" x14ac:dyDescent="0.25">
      <c r="B53" s="1511"/>
      <c r="C53" s="285"/>
      <c r="D53" s="275" t="s">
        <v>576</v>
      </c>
      <c r="E53" s="182">
        <f>SUM(E35:E52)</f>
        <v>138</v>
      </c>
      <c r="F53" s="210"/>
      <c r="G53" s="279"/>
      <c r="H53" s="158"/>
    </row>
    <row r="54" spans="1:10" ht="20.149999999999999" customHeight="1" x14ac:dyDescent="0.2">
      <c r="B54" s="1509" t="s">
        <v>874</v>
      </c>
      <c r="C54" s="1512" t="s">
        <v>766</v>
      </c>
      <c r="D54" s="289" t="s">
        <v>797</v>
      </c>
      <c r="E54" s="192">
        <v>7</v>
      </c>
      <c r="F54" s="278"/>
      <c r="G54" s="284"/>
      <c r="H54" s="290"/>
    </row>
    <row r="55" spans="1:10" s="158" customFormat="1" ht="20.149999999999999" customHeight="1" x14ac:dyDescent="0.2">
      <c r="B55" s="1510"/>
      <c r="C55" s="1513"/>
      <c r="D55" s="196" t="s">
        <v>875</v>
      </c>
      <c r="E55" s="192">
        <v>1</v>
      </c>
      <c r="F55" s="198" t="s">
        <v>876</v>
      </c>
      <c r="G55" s="291"/>
      <c r="H55" s="290"/>
      <c r="I55" s="174"/>
    </row>
    <row r="56" spans="1:10" s="158" customFormat="1" ht="20.149999999999999" customHeight="1" x14ac:dyDescent="0.2">
      <c r="B56" s="1510"/>
      <c r="C56" s="1513"/>
      <c r="D56" s="196" t="s">
        <v>877</v>
      </c>
      <c r="E56" s="192">
        <v>1</v>
      </c>
      <c r="F56" s="198" t="s">
        <v>878</v>
      </c>
      <c r="G56" s="291"/>
      <c r="H56" s="290"/>
      <c r="I56" s="174"/>
    </row>
    <row r="57" spans="1:10" s="158" customFormat="1" ht="20.149999999999999" customHeight="1" x14ac:dyDescent="0.2">
      <c r="B57" s="1510"/>
      <c r="C57" s="1513"/>
      <c r="D57" s="196" t="s">
        <v>879</v>
      </c>
      <c r="E57" s="192">
        <v>5</v>
      </c>
      <c r="F57" s="198"/>
      <c r="G57" s="291"/>
      <c r="H57" s="290"/>
      <c r="I57" s="174"/>
    </row>
    <row r="58" spans="1:10" s="158" customFormat="1" ht="20.149999999999999" customHeight="1" x14ac:dyDescent="0.2">
      <c r="B58" s="1510"/>
      <c r="C58" s="1513"/>
      <c r="D58" s="196" t="s">
        <v>880</v>
      </c>
      <c r="E58" s="192">
        <v>21</v>
      </c>
      <c r="F58" s="198"/>
      <c r="G58" s="291"/>
      <c r="H58" s="290"/>
      <c r="I58" s="174"/>
    </row>
    <row r="59" spans="1:10" ht="20.149999999999999" customHeight="1" x14ac:dyDescent="0.2">
      <c r="B59" s="1510"/>
      <c r="C59" s="1513"/>
      <c r="D59" s="196" t="s">
        <v>830</v>
      </c>
      <c r="E59" s="192">
        <v>37</v>
      </c>
      <c r="F59" s="198"/>
      <c r="G59" s="291"/>
      <c r="H59" s="290"/>
    </row>
    <row r="60" spans="1:10" ht="20.149999999999999" customHeight="1" x14ac:dyDescent="0.2">
      <c r="B60" s="1510"/>
      <c r="C60" s="1513"/>
      <c r="D60" s="196" t="s">
        <v>881</v>
      </c>
      <c r="E60" s="192">
        <v>2</v>
      </c>
      <c r="F60" s="198"/>
      <c r="G60" s="284"/>
      <c r="H60" s="290"/>
    </row>
    <row r="61" spans="1:10" ht="20.149999999999999" customHeight="1" x14ac:dyDescent="0.2">
      <c r="B61" s="1510"/>
      <c r="C61" s="1513"/>
      <c r="D61" s="287" t="s">
        <v>882</v>
      </c>
      <c r="E61" s="192">
        <v>760</v>
      </c>
      <c r="F61" s="286"/>
      <c r="G61" s="284"/>
      <c r="H61" s="290"/>
    </row>
    <row r="62" spans="1:10" ht="20.149999999999999" customHeight="1" x14ac:dyDescent="0.2">
      <c r="B62" s="1510"/>
      <c r="C62" s="1513"/>
      <c r="D62" s="292" t="s">
        <v>883</v>
      </c>
      <c r="E62" s="192">
        <v>1</v>
      </c>
      <c r="F62" s="286" t="s">
        <v>884</v>
      </c>
      <c r="G62" s="284"/>
      <c r="H62" s="290"/>
    </row>
    <row r="63" spans="1:10" ht="20.149999999999999" customHeight="1" x14ac:dyDescent="0.2">
      <c r="B63" s="1510"/>
      <c r="C63" s="1513"/>
      <c r="D63" s="293" t="s">
        <v>885</v>
      </c>
      <c r="E63" s="192">
        <v>2</v>
      </c>
      <c r="F63" s="282" t="s">
        <v>886</v>
      </c>
      <c r="G63" s="284"/>
      <c r="H63" s="290"/>
    </row>
    <row r="64" spans="1:10" ht="20.149999999999999" customHeight="1" x14ac:dyDescent="0.2">
      <c r="B64" s="1510"/>
      <c r="C64" s="1514"/>
      <c r="D64" s="294" t="s">
        <v>576</v>
      </c>
      <c r="E64" s="295">
        <f>SUM(E54:E63)</f>
        <v>837</v>
      </c>
      <c r="F64" s="296"/>
      <c r="G64" s="284"/>
      <c r="H64" s="297"/>
      <c r="I64" s="298"/>
    </row>
    <row r="65" spans="2:9" ht="20.149999999999999" customHeight="1" x14ac:dyDescent="0.2">
      <c r="B65" s="1510"/>
      <c r="C65" s="1513" t="s">
        <v>812</v>
      </c>
      <c r="D65" s="195" t="s">
        <v>887</v>
      </c>
      <c r="E65" s="192">
        <v>206</v>
      </c>
      <c r="F65" s="198"/>
      <c r="G65" s="284"/>
      <c r="H65" s="290"/>
      <c r="I65" s="298"/>
    </row>
    <row r="66" spans="2:9" ht="20.149999999999999" customHeight="1" x14ac:dyDescent="0.2">
      <c r="B66" s="1510"/>
      <c r="C66" s="1513"/>
      <c r="D66" s="196" t="s">
        <v>852</v>
      </c>
      <c r="E66" s="192">
        <v>2</v>
      </c>
      <c r="F66" s="198" t="s">
        <v>888</v>
      </c>
      <c r="G66" s="284"/>
      <c r="H66" s="290"/>
      <c r="I66" s="298"/>
    </row>
    <row r="67" spans="2:9" ht="20.149999999999999" customHeight="1" x14ac:dyDescent="0.2">
      <c r="B67" s="1510"/>
      <c r="C67" s="1513"/>
      <c r="D67" s="196" t="s">
        <v>889</v>
      </c>
      <c r="E67" s="192">
        <v>9</v>
      </c>
      <c r="F67" s="198"/>
      <c r="G67" s="284"/>
      <c r="H67" s="290"/>
      <c r="I67" s="298"/>
    </row>
    <row r="68" spans="2:9" ht="20.149999999999999" customHeight="1" x14ac:dyDescent="0.2">
      <c r="B68" s="1510"/>
      <c r="C68" s="1513"/>
      <c r="D68" s="196" t="s">
        <v>879</v>
      </c>
      <c r="E68" s="197">
        <v>310</v>
      </c>
      <c r="F68" s="198"/>
      <c r="G68" s="284"/>
      <c r="H68" s="290"/>
      <c r="I68" s="298"/>
    </row>
    <row r="69" spans="2:9" ht="20.149999999999999" customHeight="1" x14ac:dyDescent="0.2">
      <c r="B69" s="1510"/>
      <c r="C69" s="1513"/>
      <c r="D69" s="196" t="s">
        <v>880</v>
      </c>
      <c r="E69" s="197">
        <v>586</v>
      </c>
      <c r="F69" s="198"/>
      <c r="G69" s="291"/>
      <c r="H69" s="290"/>
      <c r="I69" s="298"/>
    </row>
    <row r="70" spans="2:9" ht="20.149999999999999" customHeight="1" x14ac:dyDescent="0.2">
      <c r="B70" s="1510"/>
      <c r="C70" s="1513"/>
      <c r="D70" s="196" t="s">
        <v>830</v>
      </c>
      <c r="E70" s="192">
        <v>204</v>
      </c>
      <c r="F70" s="198"/>
      <c r="G70" s="291"/>
      <c r="H70" s="290"/>
      <c r="I70" s="298"/>
    </row>
    <row r="71" spans="2:9" ht="20.149999999999999" customHeight="1" x14ac:dyDescent="0.2">
      <c r="B71" s="1510"/>
      <c r="C71" s="1513"/>
      <c r="D71" s="196" t="s">
        <v>849</v>
      </c>
      <c r="E71" s="192">
        <v>2</v>
      </c>
      <c r="F71" s="198" t="s">
        <v>890</v>
      </c>
      <c r="G71" s="291"/>
      <c r="H71" s="290"/>
      <c r="I71" s="298"/>
    </row>
    <row r="72" spans="2:9" ht="20.149999999999999" customHeight="1" x14ac:dyDescent="0.2">
      <c r="B72" s="1510"/>
      <c r="C72" s="1513"/>
      <c r="D72" s="196" t="s">
        <v>891</v>
      </c>
      <c r="E72" s="192">
        <v>13</v>
      </c>
      <c r="F72" s="198"/>
      <c r="G72" s="284"/>
      <c r="H72" s="290"/>
      <c r="I72" s="298"/>
    </row>
    <row r="73" spans="2:9" ht="20.149999999999999" customHeight="1" x14ac:dyDescent="0.2">
      <c r="B73" s="1510"/>
      <c r="C73" s="1513"/>
      <c r="D73" s="196" t="s">
        <v>892</v>
      </c>
      <c r="E73" s="192">
        <v>368</v>
      </c>
      <c r="F73" s="198"/>
      <c r="G73" s="284"/>
      <c r="H73" s="290"/>
      <c r="I73" s="298"/>
    </row>
    <row r="74" spans="2:9" ht="20.149999999999999" customHeight="1" x14ac:dyDescent="0.2">
      <c r="B74" s="1510"/>
      <c r="C74" s="1513"/>
      <c r="D74" s="195" t="s">
        <v>869</v>
      </c>
      <c r="E74" s="192">
        <v>127</v>
      </c>
      <c r="F74" s="198"/>
      <c r="G74" s="284"/>
      <c r="H74" s="290"/>
      <c r="I74" s="298"/>
    </row>
    <row r="75" spans="2:9" ht="20.149999999999999" customHeight="1" x14ac:dyDescent="0.2">
      <c r="B75" s="1510"/>
      <c r="C75" s="1513"/>
      <c r="D75" s="195" t="s">
        <v>801</v>
      </c>
      <c r="E75" s="192">
        <v>181</v>
      </c>
      <c r="F75" s="198"/>
      <c r="G75" s="284"/>
      <c r="H75" s="290"/>
      <c r="I75" s="298"/>
    </row>
    <row r="76" spans="2:9" ht="20.149999999999999" customHeight="1" x14ac:dyDescent="0.2">
      <c r="B76" s="1510"/>
      <c r="C76" s="1513"/>
      <c r="D76" s="195" t="s">
        <v>778</v>
      </c>
      <c r="E76" s="192">
        <v>10</v>
      </c>
      <c r="F76" s="198"/>
      <c r="G76" s="284"/>
      <c r="H76" s="158"/>
      <c r="I76" s="298"/>
    </row>
    <row r="77" spans="2:9" ht="20.149999999999999" customHeight="1" x14ac:dyDescent="0.2">
      <c r="B77" s="1510"/>
      <c r="C77" s="1513"/>
      <c r="D77" s="195" t="s">
        <v>882</v>
      </c>
      <c r="E77" s="192">
        <v>44</v>
      </c>
      <c r="F77" s="198"/>
      <c r="G77" s="284"/>
      <c r="H77" s="290"/>
      <c r="I77" s="298"/>
    </row>
    <row r="78" spans="2:9" ht="20.149999999999999" customHeight="1" x14ac:dyDescent="0.2">
      <c r="B78" s="1510"/>
      <c r="C78" s="1513"/>
      <c r="D78" s="299" t="s">
        <v>883</v>
      </c>
      <c r="E78" s="192">
        <v>7</v>
      </c>
      <c r="F78" s="198"/>
      <c r="G78" s="284"/>
      <c r="H78" s="158"/>
      <c r="I78" s="298"/>
    </row>
    <row r="79" spans="2:9" ht="20.149999999999999" customHeight="1" x14ac:dyDescent="0.2">
      <c r="B79" s="1510"/>
      <c r="C79" s="1513"/>
      <c r="D79" s="195" t="s">
        <v>885</v>
      </c>
      <c r="E79" s="192">
        <v>1366</v>
      </c>
      <c r="F79" s="198"/>
      <c r="G79" s="284"/>
      <c r="H79" s="290"/>
      <c r="I79" s="298"/>
    </row>
    <row r="80" spans="2:9" ht="20.149999999999999" customHeight="1" x14ac:dyDescent="0.2">
      <c r="B80" s="1510"/>
      <c r="C80" s="1513"/>
      <c r="D80" s="195" t="s">
        <v>842</v>
      </c>
      <c r="E80" s="197">
        <v>137</v>
      </c>
      <c r="F80" s="198"/>
      <c r="G80" s="284"/>
      <c r="H80" s="158"/>
      <c r="I80" s="298"/>
    </row>
    <row r="81" spans="2:9" ht="20.149999999999999" customHeight="1" x14ac:dyDescent="0.2">
      <c r="B81" s="1510"/>
      <c r="C81" s="1513"/>
      <c r="D81" s="194" t="s">
        <v>893</v>
      </c>
      <c r="E81" s="192">
        <v>7</v>
      </c>
      <c r="F81" s="286"/>
      <c r="G81" s="284"/>
      <c r="H81" s="158"/>
      <c r="I81" s="298"/>
    </row>
    <row r="82" spans="2:9" ht="20.149999999999999" customHeight="1" x14ac:dyDescent="0.2">
      <c r="B82" s="1510"/>
      <c r="C82" s="1513"/>
      <c r="D82" s="194" t="s">
        <v>894</v>
      </c>
      <c r="E82" s="192">
        <v>31</v>
      </c>
      <c r="F82" s="286"/>
      <c r="G82" s="284"/>
      <c r="H82" s="158"/>
      <c r="I82" s="298"/>
    </row>
    <row r="83" spans="2:9" ht="20.149999999999999" customHeight="1" x14ac:dyDescent="0.2">
      <c r="B83" s="1510"/>
      <c r="C83" s="1513"/>
      <c r="D83" s="194" t="s">
        <v>782</v>
      </c>
      <c r="E83" s="192">
        <v>40</v>
      </c>
      <c r="F83" s="286"/>
      <c r="G83" s="284"/>
      <c r="H83" s="158"/>
      <c r="I83" s="298"/>
    </row>
    <row r="84" spans="2:9" ht="20.149999999999999" customHeight="1" x14ac:dyDescent="0.2">
      <c r="B84" s="1510"/>
      <c r="C84" s="1513"/>
      <c r="D84" s="280" t="s">
        <v>402</v>
      </c>
      <c r="E84" s="192">
        <v>87</v>
      </c>
      <c r="F84" s="282"/>
      <c r="G84" s="284"/>
      <c r="H84" s="290"/>
      <c r="I84" s="298"/>
    </row>
    <row r="85" spans="2:9" ht="20.149999999999999" customHeight="1" thickBot="1" x14ac:dyDescent="0.25">
      <c r="B85" s="1511"/>
      <c r="C85" s="1515"/>
      <c r="D85" s="275" t="s">
        <v>576</v>
      </c>
      <c r="E85" s="209">
        <f>SUM(E65:E84)</f>
        <v>3737</v>
      </c>
      <c r="F85" s="300"/>
      <c r="G85" s="279"/>
      <c r="I85" s="212"/>
    </row>
    <row r="86" spans="2:9" ht="20.149999999999999" customHeight="1" thickBot="1" x14ac:dyDescent="0.25">
      <c r="B86" s="1380" t="s">
        <v>895</v>
      </c>
      <c r="C86" s="1516"/>
      <c r="D86" s="1388"/>
      <c r="E86" s="203">
        <f>E10+E34+E53+E64+E85</f>
        <v>6752</v>
      </c>
      <c r="F86" s="301"/>
      <c r="G86" s="279"/>
      <c r="I86" s="212"/>
    </row>
    <row r="87" spans="2:9" ht="20.149999999999999" customHeight="1" x14ac:dyDescent="0.2">
      <c r="I87" s="212"/>
    </row>
    <row r="88" spans="2:9" ht="20.149999999999999" customHeight="1" x14ac:dyDescent="0.2">
      <c r="I88" s="212"/>
    </row>
    <row r="89" spans="2:9" ht="20.149999999999999" customHeight="1" x14ac:dyDescent="0.2">
      <c r="I89" s="212"/>
    </row>
  </sheetData>
  <mergeCells count="12">
    <mergeCell ref="B54:B85"/>
    <mergeCell ref="C54:C64"/>
    <mergeCell ref="C65:C85"/>
    <mergeCell ref="B86:D86"/>
    <mergeCell ref="B3:C3"/>
    <mergeCell ref="B4:C10"/>
    <mergeCell ref="B11:B34"/>
    <mergeCell ref="C11:C13"/>
    <mergeCell ref="C14:C33"/>
    <mergeCell ref="B35:B53"/>
    <mergeCell ref="C35:C36"/>
    <mergeCell ref="C37:C52"/>
  </mergeCells>
  <phoneticPr fontId="1"/>
  <printOptions horizontalCentered="1"/>
  <pageMargins left="0.54" right="0.47" top="0.98425196850393704" bottom="0.55118110236220474" header="0.51181102362204722" footer="0.51181102362204722"/>
  <pageSetup paperSize="9" scale="89" fitToHeight="0" orientation="portrait" r:id="rId1"/>
  <headerFooter alignWithMargins="0"/>
  <rowBreaks count="2" manualBreakCount="2">
    <brk id="32" max="5" man="1"/>
    <brk id="53" min="3"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19E4-EA9F-424A-BE17-96839CA620F0}">
  <sheetPr>
    <tabColor rgb="FFFFFF00"/>
  </sheetPr>
  <dimension ref="A1:J12"/>
  <sheetViews>
    <sheetView view="pageBreakPreview" zoomScale="75" zoomScaleNormal="100" zoomScaleSheetLayoutView="75" workbookViewId="0">
      <selection activeCell="J14" sqref="J14"/>
    </sheetView>
  </sheetViews>
  <sheetFormatPr defaultColWidth="9" defaultRowHeight="20.149999999999999" customHeight="1" x14ac:dyDescent="0.2"/>
  <cols>
    <col min="1" max="1" width="2.81640625" style="303" customWidth="1"/>
    <col min="2" max="2" width="7.36328125" style="303" customWidth="1"/>
    <col min="3" max="3" width="7" style="303" customWidth="1"/>
    <col min="4" max="4" width="34.08984375" style="303" customWidth="1"/>
    <col min="5" max="5" width="8.36328125" style="304" customWidth="1"/>
    <col min="6" max="6" width="40.08984375" style="303" customWidth="1"/>
    <col min="7" max="7" width="17.90625" style="305" customWidth="1"/>
    <col min="8" max="8" width="7.6328125" style="306" customWidth="1"/>
    <col min="9" max="9" width="4.6328125" style="303" customWidth="1"/>
    <col min="10" max="10" width="9" style="307"/>
    <col min="11" max="16384" width="9" style="303"/>
  </cols>
  <sheetData>
    <row r="1" spans="1:10" ht="37.25" customHeight="1" x14ac:dyDescent="0.2">
      <c r="A1" s="302" t="s">
        <v>896</v>
      </c>
    </row>
    <row r="2" spans="1:10" s="313" customFormat="1" ht="20.25" customHeight="1" thickBot="1" x14ac:dyDescent="0.25">
      <c r="A2" s="308"/>
      <c r="B2" s="309"/>
      <c r="C2" s="309"/>
      <c r="D2" s="309"/>
      <c r="E2" s="310"/>
      <c r="F2" s="311" t="s">
        <v>897</v>
      </c>
      <c r="G2" s="309"/>
      <c r="H2" s="312"/>
      <c r="J2" s="314"/>
    </row>
    <row r="3" spans="1:10" s="315" customFormat="1" ht="36" customHeight="1" thickBot="1" x14ac:dyDescent="0.25">
      <c r="B3" s="1524" t="s">
        <v>456</v>
      </c>
      <c r="C3" s="1525"/>
      <c r="D3" s="316" t="s">
        <v>793</v>
      </c>
      <c r="E3" s="317" t="s">
        <v>898</v>
      </c>
      <c r="F3" s="318" t="s">
        <v>899</v>
      </c>
      <c r="G3" s="688" t="s">
        <v>900</v>
      </c>
      <c r="H3" s="319"/>
      <c r="J3" s="320"/>
    </row>
    <row r="4" spans="1:10" s="315" customFormat="1" ht="130" customHeight="1" x14ac:dyDescent="0.2">
      <c r="B4" s="1526" t="s">
        <v>901</v>
      </c>
      <c r="C4" s="1529" t="s">
        <v>902</v>
      </c>
      <c r="D4" s="321" t="s">
        <v>903</v>
      </c>
      <c r="E4" s="322">
        <v>1</v>
      </c>
      <c r="F4" s="323" t="s">
        <v>904</v>
      </c>
      <c r="G4" s="324">
        <v>42826</v>
      </c>
      <c r="H4" s="319"/>
      <c r="J4" s="320"/>
    </row>
    <row r="5" spans="1:10" ht="130" customHeight="1" x14ac:dyDescent="0.2">
      <c r="B5" s="1527"/>
      <c r="C5" s="1530"/>
      <c r="D5" s="325" t="s">
        <v>905</v>
      </c>
      <c r="E5" s="326">
        <v>1</v>
      </c>
      <c r="F5" s="327" t="s">
        <v>906</v>
      </c>
      <c r="G5" s="328">
        <v>42461</v>
      </c>
      <c r="H5" s="329"/>
      <c r="I5" s="315"/>
    </row>
    <row r="6" spans="1:10" s="307" customFormat="1" ht="27" customHeight="1" thickBot="1" x14ac:dyDescent="0.25">
      <c r="A6" s="303"/>
      <c r="B6" s="1528"/>
      <c r="C6" s="330"/>
      <c r="D6" s="331" t="s">
        <v>576</v>
      </c>
      <c r="E6" s="332">
        <f>SUM(E4:E5)</f>
        <v>2</v>
      </c>
      <c r="F6" s="333"/>
      <c r="G6" s="334"/>
      <c r="H6" s="329"/>
      <c r="I6" s="315"/>
    </row>
    <row r="7" spans="1:10" ht="129.65" customHeight="1" x14ac:dyDescent="0.2">
      <c r="B7" s="1531" t="s">
        <v>907</v>
      </c>
      <c r="C7" s="1533" t="s">
        <v>902</v>
      </c>
      <c r="D7" s="321" t="s">
        <v>908</v>
      </c>
      <c r="E7" s="335">
        <v>1</v>
      </c>
      <c r="F7" s="336" t="s">
        <v>909</v>
      </c>
      <c r="G7" s="337">
        <v>42461</v>
      </c>
      <c r="H7" s="338"/>
      <c r="I7" s="339"/>
      <c r="J7" s="340"/>
    </row>
    <row r="8" spans="1:10" ht="28.25" customHeight="1" thickBot="1" x14ac:dyDescent="0.25">
      <c r="B8" s="1532"/>
      <c r="C8" s="1534"/>
      <c r="D8" s="331" t="s">
        <v>576</v>
      </c>
      <c r="E8" s="341">
        <f>SUM(E7:E7)</f>
        <v>1</v>
      </c>
      <c r="F8" s="342"/>
      <c r="G8" s="343"/>
      <c r="H8" s="329"/>
      <c r="J8" s="344"/>
    </row>
    <row r="9" spans="1:10" ht="33" customHeight="1" thickBot="1" x14ac:dyDescent="0.25">
      <c r="B9" s="1521" t="s">
        <v>895</v>
      </c>
      <c r="C9" s="1522"/>
      <c r="D9" s="1523"/>
      <c r="E9" s="345">
        <f>E6+E8</f>
        <v>3</v>
      </c>
      <c r="F9" s="346"/>
      <c r="G9" s="347"/>
      <c r="H9" s="329"/>
      <c r="J9" s="344"/>
    </row>
    <row r="10" spans="1:10" ht="20.149999999999999" customHeight="1" x14ac:dyDescent="0.2">
      <c r="J10" s="344"/>
    </row>
    <row r="11" spans="1:10" ht="20.149999999999999" customHeight="1" x14ac:dyDescent="0.2">
      <c r="J11" s="344"/>
    </row>
    <row r="12" spans="1:10" ht="20.149999999999999" customHeight="1" x14ac:dyDescent="0.2">
      <c r="J12" s="344"/>
    </row>
  </sheetData>
  <mergeCells count="6">
    <mergeCell ref="B9:D9"/>
    <mergeCell ref="B3:C3"/>
    <mergeCell ref="B4:B6"/>
    <mergeCell ref="C4:C5"/>
    <mergeCell ref="B7:B8"/>
    <mergeCell ref="C7:C8"/>
  </mergeCells>
  <phoneticPr fontId="1"/>
  <printOptions horizontalCentered="1"/>
  <pageMargins left="0.78740157480314965" right="0.78740157480314965" top="0.98425196850393704" bottom="0.55118110236220474" header="0.51181102362204722" footer="0.51181102362204722"/>
  <pageSetup paperSize="9" scale="72"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DB7F-EAC8-42D7-B8D6-BC6F4EAA30FE}">
  <sheetPr>
    <tabColor rgb="FFFFFF00"/>
  </sheetPr>
  <dimension ref="A1:GW148"/>
  <sheetViews>
    <sheetView view="pageBreakPreview" zoomScaleNormal="130" zoomScaleSheetLayoutView="100" workbookViewId="0">
      <selection activeCell="P23" sqref="P23"/>
    </sheetView>
  </sheetViews>
  <sheetFormatPr defaultColWidth="9" defaultRowHeight="18" customHeight="1" x14ac:dyDescent="0.2"/>
  <cols>
    <col min="1" max="1" width="3.36328125" style="679" customWidth="1"/>
    <col min="2" max="3" width="4.1796875" style="679" customWidth="1"/>
    <col min="4" max="4" width="12.453125" style="679" customWidth="1"/>
    <col min="5" max="6" width="7.453125" style="679" customWidth="1"/>
    <col min="7" max="7" width="19.08984375" style="679" customWidth="1"/>
    <col min="8" max="9" width="7.453125" style="679" customWidth="1"/>
    <col min="10" max="10" width="7.08984375" style="216" customWidth="1"/>
    <col min="11" max="11" width="6.90625" style="679" customWidth="1"/>
    <col min="12" max="13" width="7.453125" style="679" customWidth="1"/>
    <col min="14" max="14" width="20.08984375" style="679" customWidth="1"/>
    <col min="15" max="15" width="10.1796875" style="351" customWidth="1"/>
    <col min="16" max="16" width="16.36328125" style="679" customWidth="1"/>
    <col min="17" max="17" width="20" style="679" customWidth="1"/>
    <col min="18" max="18" width="13.1796875" style="679" customWidth="1"/>
    <col min="19" max="19" width="9" style="679"/>
    <col min="20" max="159" width="9" style="679" customWidth="1"/>
    <col min="160" max="165" width="9" style="679"/>
    <col min="166" max="175" width="9" style="679" customWidth="1"/>
    <col min="176" max="179" width="9" style="679"/>
    <col min="180" max="185" width="9" style="679" customWidth="1"/>
    <col min="186" max="189" width="9" style="679"/>
    <col min="190" max="203" width="9" style="679" customWidth="1"/>
    <col min="204" max="16384" width="9" style="679"/>
  </cols>
  <sheetData>
    <row r="1" spans="1:15" ht="18" customHeight="1" x14ac:dyDescent="0.2">
      <c r="A1" s="348" t="s">
        <v>910</v>
      </c>
      <c r="B1" s="349"/>
      <c r="C1" s="350"/>
      <c r="D1" s="350"/>
      <c r="E1" s="350"/>
    </row>
    <row r="2" spans="1:15" ht="18" customHeight="1" thickBot="1" x14ac:dyDescent="0.25"/>
    <row r="3" spans="1:15" ht="18" customHeight="1" x14ac:dyDescent="0.2">
      <c r="B3" s="1606" t="s">
        <v>456</v>
      </c>
      <c r="C3" s="1242"/>
      <c r="D3" s="1608" t="s">
        <v>911</v>
      </c>
      <c r="E3" s="1609"/>
      <c r="F3" s="1610"/>
      <c r="G3" s="1242" t="s">
        <v>533</v>
      </c>
      <c r="H3" s="1242"/>
      <c r="I3" s="1242"/>
      <c r="J3" s="1242" t="s">
        <v>912</v>
      </c>
      <c r="K3" s="1242"/>
      <c r="L3" s="1242"/>
      <c r="M3" s="1242"/>
      <c r="N3" s="1242"/>
      <c r="O3" s="1614" t="s">
        <v>648</v>
      </c>
    </row>
    <row r="4" spans="1:15" ht="18" customHeight="1" thickBot="1" x14ac:dyDescent="0.25">
      <c r="B4" s="1607"/>
      <c r="C4" s="1539"/>
      <c r="D4" s="1611"/>
      <c r="E4" s="1612"/>
      <c r="F4" s="1613"/>
      <c r="G4" s="1539"/>
      <c r="H4" s="1539"/>
      <c r="I4" s="1539"/>
      <c r="J4" s="691" t="s">
        <v>913</v>
      </c>
      <c r="K4" s="1539" t="s">
        <v>914</v>
      </c>
      <c r="L4" s="1539"/>
      <c r="M4" s="1539"/>
      <c r="N4" s="1539"/>
      <c r="O4" s="1615"/>
    </row>
    <row r="5" spans="1:15" ht="18.75" customHeight="1" x14ac:dyDescent="0.2">
      <c r="B5" s="1616" t="s">
        <v>915</v>
      </c>
      <c r="C5" s="1617"/>
      <c r="D5" s="1622" t="s">
        <v>916</v>
      </c>
      <c r="E5" s="1623"/>
      <c r="F5" s="1624"/>
      <c r="G5" s="1625" t="s">
        <v>917</v>
      </c>
      <c r="H5" s="1625"/>
      <c r="I5" s="1625"/>
      <c r="J5" s="352">
        <v>2</v>
      </c>
      <c r="K5" s="1626" t="s">
        <v>918</v>
      </c>
      <c r="L5" s="1627"/>
      <c r="M5" s="1627"/>
      <c r="N5" s="1628"/>
      <c r="O5" s="353">
        <v>21276</v>
      </c>
    </row>
    <row r="6" spans="1:15" ht="18.75" customHeight="1" x14ac:dyDescent="0.2">
      <c r="B6" s="1618"/>
      <c r="C6" s="1619"/>
      <c r="D6" s="1629" t="s">
        <v>919</v>
      </c>
      <c r="E6" s="1630"/>
      <c r="F6" s="1631"/>
      <c r="G6" s="1632" t="s">
        <v>920</v>
      </c>
      <c r="H6" s="1632"/>
      <c r="I6" s="1632"/>
      <c r="J6" s="700">
        <v>2</v>
      </c>
      <c r="K6" s="1633" t="s">
        <v>921</v>
      </c>
      <c r="L6" s="1634"/>
      <c r="M6" s="1634"/>
      <c r="N6" s="1635"/>
      <c r="O6" s="354">
        <v>20717</v>
      </c>
    </row>
    <row r="7" spans="1:15" ht="18" customHeight="1" thickBot="1" x14ac:dyDescent="0.25">
      <c r="B7" s="1620"/>
      <c r="C7" s="1621"/>
      <c r="D7" s="1565" t="s">
        <v>922</v>
      </c>
      <c r="E7" s="1572"/>
      <c r="F7" s="1573"/>
      <c r="G7" s="1636"/>
      <c r="H7" s="1636"/>
      <c r="I7" s="1636"/>
      <c r="J7" s="1565" t="s">
        <v>923</v>
      </c>
      <c r="K7" s="1572"/>
      <c r="L7" s="1572"/>
      <c r="M7" s="1572"/>
      <c r="N7" s="1573"/>
      <c r="O7" s="355"/>
    </row>
    <row r="8" spans="1:15" ht="16.5" customHeight="1" x14ac:dyDescent="0.2">
      <c r="B8" s="1574" t="s">
        <v>924</v>
      </c>
      <c r="C8" s="1599" t="s">
        <v>925</v>
      </c>
      <c r="D8" s="1602" t="s">
        <v>926</v>
      </c>
      <c r="E8" s="1603"/>
      <c r="F8" s="1604"/>
      <c r="G8" s="1605"/>
      <c r="H8" s="1605"/>
      <c r="I8" s="1605"/>
      <c r="J8" s="356"/>
      <c r="K8" s="1602"/>
      <c r="L8" s="1603"/>
      <c r="M8" s="1603"/>
      <c r="N8" s="1604"/>
      <c r="O8" s="353"/>
    </row>
    <row r="9" spans="1:15" ht="18.75" customHeight="1" x14ac:dyDescent="0.2">
      <c r="B9" s="1597"/>
      <c r="C9" s="1600"/>
      <c r="D9" s="1586" t="s">
        <v>927</v>
      </c>
      <c r="E9" s="1587"/>
      <c r="F9" s="1588"/>
      <c r="G9" s="1585" t="s">
        <v>928</v>
      </c>
      <c r="H9" s="1585"/>
      <c r="I9" s="1585"/>
      <c r="J9" s="357">
        <v>2</v>
      </c>
      <c r="K9" s="1585" t="s">
        <v>929</v>
      </c>
      <c r="L9" s="1585"/>
      <c r="M9" s="1585"/>
      <c r="N9" s="1585"/>
      <c r="O9" s="358">
        <v>23547</v>
      </c>
    </row>
    <row r="10" spans="1:15" ht="16.5" customHeight="1" x14ac:dyDescent="0.2">
      <c r="B10" s="1597"/>
      <c r="C10" s="1600"/>
      <c r="D10" s="1592" t="s">
        <v>930</v>
      </c>
      <c r="E10" s="1593"/>
      <c r="F10" s="1594"/>
      <c r="G10" s="1592"/>
      <c r="H10" s="1593"/>
      <c r="I10" s="1594"/>
      <c r="J10" s="697"/>
      <c r="K10" s="1595"/>
      <c r="L10" s="1595"/>
      <c r="M10" s="1595"/>
      <c r="N10" s="1595"/>
      <c r="O10" s="359"/>
    </row>
    <row r="11" spans="1:15" ht="18.75" customHeight="1" x14ac:dyDescent="0.2">
      <c r="B11" s="1597"/>
      <c r="C11" s="1600"/>
      <c r="D11" s="1586" t="s">
        <v>931</v>
      </c>
      <c r="E11" s="1587"/>
      <c r="F11" s="1588"/>
      <c r="G11" s="1585" t="s">
        <v>917</v>
      </c>
      <c r="H11" s="1585"/>
      <c r="I11" s="1585"/>
      <c r="J11" s="357">
        <v>2</v>
      </c>
      <c r="K11" s="1586" t="s">
        <v>932</v>
      </c>
      <c r="L11" s="1587"/>
      <c r="M11" s="1587"/>
      <c r="N11" s="1588"/>
      <c r="O11" s="358">
        <v>23924</v>
      </c>
    </row>
    <row r="12" spans="1:15" ht="18.75" customHeight="1" x14ac:dyDescent="0.2">
      <c r="B12" s="1597"/>
      <c r="C12" s="1600"/>
      <c r="D12" s="1586" t="s">
        <v>933</v>
      </c>
      <c r="E12" s="1587"/>
      <c r="F12" s="1588"/>
      <c r="G12" s="1585" t="s">
        <v>917</v>
      </c>
      <c r="H12" s="1585"/>
      <c r="I12" s="1585"/>
      <c r="J12" s="357">
        <v>3</v>
      </c>
      <c r="K12" s="1586" t="s">
        <v>934</v>
      </c>
      <c r="L12" s="1587"/>
      <c r="M12" s="1587"/>
      <c r="N12" s="1588"/>
      <c r="O12" s="358">
        <v>28581</v>
      </c>
    </row>
    <row r="13" spans="1:15" ht="18.75" customHeight="1" x14ac:dyDescent="0.2">
      <c r="B13" s="1597"/>
      <c r="C13" s="1600"/>
      <c r="D13" s="1586" t="s">
        <v>935</v>
      </c>
      <c r="E13" s="1587"/>
      <c r="F13" s="1588"/>
      <c r="G13" s="1585" t="s">
        <v>917</v>
      </c>
      <c r="H13" s="1585"/>
      <c r="I13" s="1585"/>
      <c r="J13" s="357">
        <v>2</v>
      </c>
      <c r="K13" s="1586" t="s">
        <v>936</v>
      </c>
      <c r="L13" s="1587"/>
      <c r="M13" s="1587"/>
      <c r="N13" s="1588"/>
      <c r="O13" s="358">
        <v>18879</v>
      </c>
    </row>
    <row r="14" spans="1:15" ht="18.75" customHeight="1" x14ac:dyDescent="0.2">
      <c r="B14" s="1597"/>
      <c r="C14" s="1600"/>
      <c r="D14" s="1586" t="s">
        <v>937</v>
      </c>
      <c r="E14" s="1587"/>
      <c r="F14" s="1588"/>
      <c r="G14" s="1585" t="s">
        <v>917</v>
      </c>
      <c r="H14" s="1585"/>
      <c r="I14" s="1585"/>
      <c r="J14" s="357">
        <v>2</v>
      </c>
      <c r="K14" s="1586" t="s">
        <v>938</v>
      </c>
      <c r="L14" s="1587"/>
      <c r="M14" s="1587"/>
      <c r="N14" s="1588"/>
      <c r="O14" s="358">
        <v>24198</v>
      </c>
    </row>
    <row r="15" spans="1:15" ht="18.75" customHeight="1" x14ac:dyDescent="0.2">
      <c r="B15" s="1597"/>
      <c r="C15" s="1600"/>
      <c r="D15" s="1589" t="s">
        <v>939</v>
      </c>
      <c r="E15" s="1590"/>
      <c r="F15" s="1591"/>
      <c r="G15" s="1596" t="s">
        <v>917</v>
      </c>
      <c r="H15" s="1596"/>
      <c r="I15" s="1596"/>
      <c r="J15" s="360">
        <v>3</v>
      </c>
      <c r="K15" s="1589" t="s">
        <v>940</v>
      </c>
      <c r="L15" s="1590"/>
      <c r="M15" s="1590"/>
      <c r="N15" s="1591"/>
      <c r="O15" s="361">
        <v>37347</v>
      </c>
    </row>
    <row r="16" spans="1:15" ht="16.5" customHeight="1" x14ac:dyDescent="0.2">
      <c r="B16" s="1597"/>
      <c r="C16" s="1600"/>
      <c r="D16" s="1592" t="s">
        <v>941</v>
      </c>
      <c r="E16" s="1593"/>
      <c r="F16" s="1594"/>
      <c r="G16" s="1592"/>
      <c r="H16" s="1593"/>
      <c r="I16" s="1594"/>
      <c r="J16" s="697"/>
      <c r="K16" s="1595"/>
      <c r="L16" s="1595"/>
      <c r="M16" s="1595"/>
      <c r="N16" s="1595"/>
      <c r="O16" s="359"/>
    </row>
    <row r="17" spans="2:15" ht="18.75" customHeight="1" x14ac:dyDescent="0.2">
      <c r="B17" s="1597"/>
      <c r="C17" s="1600"/>
      <c r="D17" s="1586" t="s">
        <v>2791</v>
      </c>
      <c r="E17" s="1587"/>
      <c r="F17" s="1588"/>
      <c r="G17" s="1585" t="s">
        <v>942</v>
      </c>
      <c r="H17" s="1585"/>
      <c r="I17" s="1585"/>
      <c r="J17" s="357">
        <v>5</v>
      </c>
      <c r="K17" s="1586" t="s">
        <v>943</v>
      </c>
      <c r="L17" s="1587"/>
      <c r="M17" s="1587"/>
      <c r="N17" s="1588"/>
      <c r="O17" s="362">
        <v>35018</v>
      </c>
    </row>
    <row r="18" spans="2:15" ht="36.75" customHeight="1" x14ac:dyDescent="0.2">
      <c r="B18" s="1597"/>
      <c r="C18" s="1600"/>
      <c r="D18" s="1586" t="s">
        <v>944</v>
      </c>
      <c r="E18" s="1587"/>
      <c r="F18" s="1588"/>
      <c r="G18" s="1585" t="s">
        <v>945</v>
      </c>
      <c r="H18" s="1585"/>
      <c r="I18" s="1585"/>
      <c r="J18" s="357">
        <v>13</v>
      </c>
      <c r="K18" s="1586" t="s">
        <v>946</v>
      </c>
      <c r="L18" s="1587"/>
      <c r="M18" s="1587"/>
      <c r="N18" s="1588"/>
      <c r="O18" s="362">
        <v>40931</v>
      </c>
    </row>
    <row r="19" spans="2:15" ht="18.75" customHeight="1" x14ac:dyDescent="0.2">
      <c r="B19" s="1597"/>
      <c r="C19" s="1600"/>
      <c r="D19" s="1586" t="s">
        <v>947</v>
      </c>
      <c r="E19" s="1587"/>
      <c r="F19" s="1588"/>
      <c r="G19" s="1585" t="s">
        <v>948</v>
      </c>
      <c r="H19" s="1585"/>
      <c r="I19" s="1585"/>
      <c r="J19" s="357">
        <v>2</v>
      </c>
      <c r="K19" s="1586" t="s">
        <v>949</v>
      </c>
      <c r="L19" s="1587"/>
      <c r="M19" s="1587"/>
      <c r="N19" s="1588"/>
      <c r="O19" s="362">
        <v>38412</v>
      </c>
    </row>
    <row r="20" spans="2:15" ht="25.5" customHeight="1" x14ac:dyDescent="0.2">
      <c r="B20" s="1597"/>
      <c r="C20" s="1600"/>
      <c r="D20" s="1586" t="s">
        <v>950</v>
      </c>
      <c r="E20" s="1587"/>
      <c r="F20" s="1588"/>
      <c r="G20" s="1585" t="s">
        <v>951</v>
      </c>
      <c r="H20" s="1585"/>
      <c r="I20" s="1585"/>
      <c r="J20" s="357">
        <v>8</v>
      </c>
      <c r="K20" s="1586" t="s">
        <v>952</v>
      </c>
      <c r="L20" s="1587"/>
      <c r="M20" s="1587"/>
      <c r="N20" s="1588"/>
      <c r="O20" s="362">
        <v>39904</v>
      </c>
    </row>
    <row r="21" spans="2:15" ht="18.75" customHeight="1" x14ac:dyDescent="0.2">
      <c r="B21" s="1597"/>
      <c r="C21" s="1600"/>
      <c r="D21" s="363" t="s">
        <v>953</v>
      </c>
      <c r="E21" s="364"/>
      <c r="F21" s="365"/>
      <c r="G21" s="1596" t="s">
        <v>948</v>
      </c>
      <c r="H21" s="1596"/>
      <c r="I21" s="1596"/>
      <c r="J21" s="360">
        <v>2</v>
      </c>
      <c r="K21" s="1586" t="s">
        <v>954</v>
      </c>
      <c r="L21" s="1587"/>
      <c r="M21" s="1587"/>
      <c r="N21" s="1588"/>
      <c r="O21" s="366">
        <v>35521</v>
      </c>
    </row>
    <row r="22" spans="2:15" ht="16.5" customHeight="1" x14ac:dyDescent="0.2">
      <c r="B22" s="1597"/>
      <c r="C22" s="1600"/>
      <c r="D22" s="1592" t="s">
        <v>955</v>
      </c>
      <c r="E22" s="1593"/>
      <c r="F22" s="1594"/>
      <c r="G22" s="1592"/>
      <c r="H22" s="1593"/>
      <c r="I22" s="1594"/>
      <c r="J22" s="697"/>
      <c r="K22" s="1595"/>
      <c r="L22" s="1595"/>
      <c r="M22" s="1595"/>
      <c r="N22" s="1595"/>
      <c r="O22" s="359"/>
    </row>
    <row r="23" spans="2:15" ht="27.75" customHeight="1" x14ac:dyDescent="0.2">
      <c r="B23" s="1597"/>
      <c r="C23" s="1600"/>
      <c r="D23" s="1586" t="s">
        <v>956</v>
      </c>
      <c r="E23" s="1587"/>
      <c r="F23" s="1588"/>
      <c r="G23" s="1585" t="s">
        <v>957</v>
      </c>
      <c r="H23" s="1585"/>
      <c r="I23" s="1585"/>
      <c r="J23" s="357">
        <v>7</v>
      </c>
      <c r="K23" s="1586" t="s">
        <v>958</v>
      </c>
      <c r="L23" s="1587"/>
      <c r="M23" s="1587"/>
      <c r="N23" s="1588"/>
      <c r="O23" s="362">
        <v>27089</v>
      </c>
    </row>
    <row r="24" spans="2:15" ht="18.75" customHeight="1" x14ac:dyDescent="0.2">
      <c r="B24" s="1597"/>
      <c r="C24" s="1600"/>
      <c r="D24" s="1582" t="s">
        <v>959</v>
      </c>
      <c r="E24" s="1583"/>
      <c r="F24" s="1584"/>
      <c r="G24" s="1585" t="s">
        <v>957</v>
      </c>
      <c r="H24" s="1585"/>
      <c r="I24" s="1585"/>
      <c r="J24" s="357">
        <v>5</v>
      </c>
      <c r="K24" s="1586" t="s">
        <v>960</v>
      </c>
      <c r="L24" s="1587"/>
      <c r="M24" s="1587"/>
      <c r="N24" s="1588"/>
      <c r="O24" s="362">
        <v>33666</v>
      </c>
    </row>
    <row r="25" spans="2:15" ht="26.25" customHeight="1" x14ac:dyDescent="0.2">
      <c r="B25" s="1597"/>
      <c r="C25" s="1600"/>
      <c r="D25" s="1582" t="s">
        <v>961</v>
      </c>
      <c r="E25" s="1583"/>
      <c r="F25" s="1584"/>
      <c r="G25" s="1585" t="s">
        <v>957</v>
      </c>
      <c r="H25" s="1585"/>
      <c r="I25" s="1585"/>
      <c r="J25" s="357">
        <v>8</v>
      </c>
      <c r="K25" s="1586" t="s">
        <v>962</v>
      </c>
      <c r="L25" s="1587"/>
      <c r="M25" s="1587"/>
      <c r="N25" s="1588"/>
      <c r="O25" s="362">
        <v>26724</v>
      </c>
    </row>
    <row r="26" spans="2:15" ht="18.75" customHeight="1" x14ac:dyDescent="0.2">
      <c r="B26" s="1597"/>
      <c r="C26" s="1600"/>
      <c r="D26" s="1586" t="s">
        <v>963</v>
      </c>
      <c r="E26" s="1587"/>
      <c r="F26" s="1588"/>
      <c r="G26" s="1585" t="s">
        <v>957</v>
      </c>
      <c r="H26" s="1585"/>
      <c r="I26" s="1585"/>
      <c r="J26" s="357">
        <v>4</v>
      </c>
      <c r="K26" s="1586" t="s">
        <v>964</v>
      </c>
      <c r="L26" s="1587"/>
      <c r="M26" s="1587"/>
      <c r="N26" s="1588"/>
      <c r="O26" s="362" t="s">
        <v>965</v>
      </c>
    </row>
    <row r="27" spans="2:15" ht="27.75" customHeight="1" x14ac:dyDescent="0.2">
      <c r="B27" s="1597"/>
      <c r="C27" s="1600"/>
      <c r="D27" s="1582" t="s">
        <v>966</v>
      </c>
      <c r="E27" s="1583"/>
      <c r="F27" s="1584"/>
      <c r="G27" s="1585" t="s">
        <v>957</v>
      </c>
      <c r="H27" s="1585"/>
      <c r="I27" s="1585"/>
      <c r="J27" s="357">
        <v>6</v>
      </c>
      <c r="K27" s="1586" t="s">
        <v>967</v>
      </c>
      <c r="L27" s="1587"/>
      <c r="M27" s="1587"/>
      <c r="N27" s="1588"/>
      <c r="O27" s="362">
        <v>29312</v>
      </c>
    </row>
    <row r="28" spans="2:15" ht="28.5" customHeight="1" x14ac:dyDescent="0.2">
      <c r="B28" s="1597"/>
      <c r="C28" s="1600"/>
      <c r="D28" s="1582" t="s">
        <v>968</v>
      </c>
      <c r="E28" s="1583"/>
      <c r="F28" s="1584"/>
      <c r="G28" s="1585" t="s">
        <v>957</v>
      </c>
      <c r="H28" s="1585"/>
      <c r="I28" s="1585"/>
      <c r="J28" s="357">
        <v>8</v>
      </c>
      <c r="K28" s="1586" t="s">
        <v>969</v>
      </c>
      <c r="L28" s="1587"/>
      <c r="M28" s="1587"/>
      <c r="N28" s="1588"/>
      <c r="O28" s="362">
        <v>28184</v>
      </c>
    </row>
    <row r="29" spans="2:15" ht="46.5" customHeight="1" x14ac:dyDescent="0.2">
      <c r="B29" s="1597"/>
      <c r="C29" s="1600"/>
      <c r="D29" s="1582" t="s">
        <v>970</v>
      </c>
      <c r="E29" s="1583"/>
      <c r="F29" s="1584"/>
      <c r="G29" s="1585" t="s">
        <v>957</v>
      </c>
      <c r="H29" s="1585"/>
      <c r="I29" s="1585"/>
      <c r="J29" s="357">
        <v>18</v>
      </c>
      <c r="K29" s="1586" t="s">
        <v>971</v>
      </c>
      <c r="L29" s="1587"/>
      <c r="M29" s="1587"/>
      <c r="N29" s="1588"/>
      <c r="O29" s="362">
        <v>30996</v>
      </c>
    </row>
    <row r="30" spans="2:15" ht="46.5" customHeight="1" x14ac:dyDescent="0.2">
      <c r="B30" s="1597"/>
      <c r="C30" s="1600"/>
      <c r="D30" s="1582" t="s">
        <v>972</v>
      </c>
      <c r="E30" s="1583"/>
      <c r="F30" s="1584"/>
      <c r="G30" s="1585" t="s">
        <v>973</v>
      </c>
      <c r="H30" s="1585"/>
      <c r="I30" s="1585"/>
      <c r="J30" s="367">
        <v>17</v>
      </c>
      <c r="K30" s="1589" t="s">
        <v>974</v>
      </c>
      <c r="L30" s="1590"/>
      <c r="M30" s="1590"/>
      <c r="N30" s="1591"/>
      <c r="O30" s="362">
        <v>43040</v>
      </c>
    </row>
    <row r="31" spans="2:15" ht="16.5" customHeight="1" x14ac:dyDescent="0.2">
      <c r="B31" s="1597"/>
      <c r="C31" s="1600"/>
      <c r="D31" s="1592" t="s">
        <v>975</v>
      </c>
      <c r="E31" s="1593"/>
      <c r="F31" s="1594"/>
      <c r="G31" s="1592"/>
      <c r="H31" s="1593"/>
      <c r="I31" s="1594"/>
      <c r="J31" s="697"/>
      <c r="K31" s="1595"/>
      <c r="L31" s="1595"/>
      <c r="M31" s="1595"/>
      <c r="N31" s="1595"/>
      <c r="O31" s="359"/>
    </row>
    <row r="32" spans="2:15" ht="37.5" customHeight="1" x14ac:dyDescent="0.2">
      <c r="B32" s="1597"/>
      <c r="C32" s="1600"/>
      <c r="D32" s="1586" t="s">
        <v>976</v>
      </c>
      <c r="E32" s="1587"/>
      <c r="F32" s="1588"/>
      <c r="G32" s="1586" t="s">
        <v>977</v>
      </c>
      <c r="H32" s="1587"/>
      <c r="I32" s="1588"/>
      <c r="J32" s="590">
        <v>239</v>
      </c>
      <c r="K32" s="1586" t="s">
        <v>978</v>
      </c>
      <c r="L32" s="1587"/>
      <c r="M32" s="1587"/>
      <c r="N32" s="1588"/>
      <c r="O32" s="362">
        <v>24959</v>
      </c>
    </row>
    <row r="33" spans="2:17" ht="37.5" customHeight="1" x14ac:dyDescent="0.2">
      <c r="B33" s="1597"/>
      <c r="C33" s="1600"/>
      <c r="D33" s="1586" t="s">
        <v>979</v>
      </c>
      <c r="E33" s="1587"/>
      <c r="F33" s="1588"/>
      <c r="G33" s="1585" t="s">
        <v>980</v>
      </c>
      <c r="H33" s="1585"/>
      <c r="I33" s="1585"/>
      <c r="J33" s="590">
        <v>249</v>
      </c>
      <c r="K33" s="1586" t="s">
        <v>981</v>
      </c>
      <c r="L33" s="1587"/>
      <c r="M33" s="1587"/>
      <c r="N33" s="1588"/>
      <c r="O33" s="362">
        <v>20843</v>
      </c>
    </row>
    <row r="34" spans="2:17" ht="27.75" customHeight="1" x14ac:dyDescent="0.2">
      <c r="B34" s="1597"/>
      <c r="C34" s="1600"/>
      <c r="D34" s="1586" t="s">
        <v>982</v>
      </c>
      <c r="E34" s="1587"/>
      <c r="F34" s="1588"/>
      <c r="G34" s="1586" t="s">
        <v>983</v>
      </c>
      <c r="H34" s="1587"/>
      <c r="I34" s="1588"/>
      <c r="J34" s="357">
        <v>44</v>
      </c>
      <c r="K34" s="1586" t="s">
        <v>984</v>
      </c>
      <c r="L34" s="1587"/>
      <c r="M34" s="1587"/>
      <c r="N34" s="1588"/>
      <c r="O34" s="362">
        <v>22190</v>
      </c>
    </row>
    <row r="35" spans="2:17" ht="33.75" customHeight="1" x14ac:dyDescent="0.2">
      <c r="B35" s="1597"/>
      <c r="C35" s="1600"/>
      <c r="D35" s="1586" t="s">
        <v>985</v>
      </c>
      <c r="E35" s="1587"/>
      <c r="F35" s="1588"/>
      <c r="G35" s="1586" t="s">
        <v>980</v>
      </c>
      <c r="H35" s="1587"/>
      <c r="I35" s="1588"/>
      <c r="J35" s="357">
        <v>61</v>
      </c>
      <c r="K35" s="1586" t="s">
        <v>986</v>
      </c>
      <c r="L35" s="1587"/>
      <c r="M35" s="1587"/>
      <c r="N35" s="1588"/>
      <c r="O35" s="362">
        <v>22555</v>
      </c>
    </row>
    <row r="36" spans="2:17" ht="18.75" customHeight="1" x14ac:dyDescent="0.2">
      <c r="B36" s="1597"/>
      <c r="C36" s="1600"/>
      <c r="D36" s="1582" t="s">
        <v>987</v>
      </c>
      <c r="E36" s="1583"/>
      <c r="F36" s="1584"/>
      <c r="G36" s="1585" t="s">
        <v>988</v>
      </c>
      <c r="H36" s="1585"/>
      <c r="I36" s="1585"/>
      <c r="J36" s="357">
        <v>2</v>
      </c>
      <c r="K36" s="1586" t="s">
        <v>936</v>
      </c>
      <c r="L36" s="1587"/>
      <c r="M36" s="1587"/>
      <c r="N36" s="1588"/>
      <c r="O36" s="362">
        <v>18077</v>
      </c>
    </row>
    <row r="37" spans="2:17" ht="18.75" customHeight="1" x14ac:dyDescent="0.2">
      <c r="B37" s="1597"/>
      <c r="C37" s="1600"/>
      <c r="D37" s="1582" t="s">
        <v>989</v>
      </c>
      <c r="E37" s="1583"/>
      <c r="F37" s="1584"/>
      <c r="G37" s="1585" t="s">
        <v>990</v>
      </c>
      <c r="H37" s="1585"/>
      <c r="I37" s="1585"/>
      <c r="J37" s="357">
        <v>3</v>
      </c>
      <c r="K37" s="1586" t="s">
        <v>991</v>
      </c>
      <c r="L37" s="1587"/>
      <c r="M37" s="1587"/>
      <c r="N37" s="1588"/>
      <c r="O37" s="362">
        <v>23454</v>
      </c>
    </row>
    <row r="38" spans="2:17" ht="18.75" customHeight="1" x14ac:dyDescent="0.2">
      <c r="B38" s="1597"/>
      <c r="C38" s="1600"/>
      <c r="D38" s="1582" t="s">
        <v>992</v>
      </c>
      <c r="E38" s="1583"/>
      <c r="F38" s="1584"/>
      <c r="G38" s="1585" t="s">
        <v>990</v>
      </c>
      <c r="H38" s="1585"/>
      <c r="I38" s="1585"/>
      <c r="J38" s="357">
        <v>2</v>
      </c>
      <c r="K38" s="1586" t="s">
        <v>993</v>
      </c>
      <c r="L38" s="1587"/>
      <c r="M38" s="1587"/>
      <c r="N38" s="1588"/>
      <c r="O38" s="362">
        <v>37012</v>
      </c>
    </row>
    <row r="39" spans="2:17" ht="18.75" customHeight="1" x14ac:dyDescent="0.2">
      <c r="B39" s="1597"/>
      <c r="C39" s="1600"/>
      <c r="D39" s="1582" t="s">
        <v>994</v>
      </c>
      <c r="E39" s="1583"/>
      <c r="F39" s="1584"/>
      <c r="G39" s="1585" t="s">
        <v>990</v>
      </c>
      <c r="H39" s="1585"/>
      <c r="I39" s="1585"/>
      <c r="J39" s="357">
        <v>3</v>
      </c>
      <c r="K39" s="1586" t="s">
        <v>995</v>
      </c>
      <c r="L39" s="1587"/>
      <c r="M39" s="1587"/>
      <c r="N39" s="1588"/>
      <c r="O39" s="362">
        <v>21992</v>
      </c>
    </row>
    <row r="40" spans="2:17" ht="18.75" customHeight="1" x14ac:dyDescent="0.2">
      <c r="B40" s="1597"/>
      <c r="C40" s="1600"/>
      <c r="D40" s="1582" t="s">
        <v>996</v>
      </c>
      <c r="E40" s="1583"/>
      <c r="F40" s="1584"/>
      <c r="G40" s="1585" t="s">
        <v>990</v>
      </c>
      <c r="H40" s="1585"/>
      <c r="I40" s="1585"/>
      <c r="J40" s="357">
        <v>2</v>
      </c>
      <c r="K40" s="1586" t="s">
        <v>997</v>
      </c>
      <c r="L40" s="1587"/>
      <c r="M40" s="1587"/>
      <c r="N40" s="1588"/>
      <c r="O40" s="362" t="s">
        <v>998</v>
      </c>
    </row>
    <row r="41" spans="2:17" ht="18.75" customHeight="1" x14ac:dyDescent="0.2">
      <c r="B41" s="1597"/>
      <c r="C41" s="1600"/>
      <c r="D41" s="1582" t="s">
        <v>999</v>
      </c>
      <c r="E41" s="1583"/>
      <c r="F41" s="1584"/>
      <c r="G41" s="1585" t="s">
        <v>990</v>
      </c>
      <c r="H41" s="1585"/>
      <c r="I41" s="1585"/>
      <c r="J41" s="357">
        <v>3</v>
      </c>
      <c r="K41" s="1586" t="s">
        <v>1000</v>
      </c>
      <c r="L41" s="1587"/>
      <c r="M41" s="1587"/>
      <c r="N41" s="1588"/>
      <c r="O41" s="362">
        <v>25659</v>
      </c>
    </row>
    <row r="42" spans="2:17" ht="18.75" customHeight="1" x14ac:dyDescent="0.2">
      <c r="B42" s="1597"/>
      <c r="C42" s="1600"/>
      <c r="D42" s="1582" t="s">
        <v>1001</v>
      </c>
      <c r="E42" s="1583"/>
      <c r="F42" s="1584"/>
      <c r="G42" s="1585" t="s">
        <v>990</v>
      </c>
      <c r="H42" s="1585"/>
      <c r="I42" s="1585"/>
      <c r="J42" s="357">
        <v>3</v>
      </c>
      <c r="K42" s="1586" t="s">
        <v>1002</v>
      </c>
      <c r="L42" s="1587"/>
      <c r="M42" s="1587"/>
      <c r="N42" s="1588"/>
      <c r="O42" s="362">
        <v>17989</v>
      </c>
    </row>
    <row r="43" spans="2:17" ht="18.75" customHeight="1" x14ac:dyDescent="0.2">
      <c r="B43" s="1597"/>
      <c r="C43" s="1600"/>
      <c r="D43" s="1582" t="s">
        <v>1003</v>
      </c>
      <c r="E43" s="1583"/>
      <c r="F43" s="1584"/>
      <c r="G43" s="1585" t="s">
        <v>990</v>
      </c>
      <c r="H43" s="1585"/>
      <c r="I43" s="1585"/>
      <c r="J43" s="357">
        <v>3</v>
      </c>
      <c r="K43" s="1586" t="s">
        <v>1004</v>
      </c>
      <c r="L43" s="1587"/>
      <c r="M43" s="1587"/>
      <c r="N43" s="1588"/>
      <c r="O43" s="362">
        <v>29495</v>
      </c>
    </row>
    <row r="44" spans="2:17" ht="18.75" customHeight="1" x14ac:dyDescent="0.2">
      <c r="B44" s="1597"/>
      <c r="C44" s="1600"/>
      <c r="D44" s="1582" t="s">
        <v>1005</v>
      </c>
      <c r="E44" s="1583"/>
      <c r="F44" s="1584"/>
      <c r="G44" s="1585" t="s">
        <v>990</v>
      </c>
      <c r="H44" s="1585"/>
      <c r="I44" s="1585"/>
      <c r="J44" s="357">
        <v>2</v>
      </c>
      <c r="K44" s="1586" t="s">
        <v>1006</v>
      </c>
      <c r="L44" s="1587"/>
      <c r="M44" s="1587"/>
      <c r="N44" s="1588"/>
      <c r="O44" s="362">
        <v>24807</v>
      </c>
    </row>
    <row r="45" spans="2:17" ht="18.75" customHeight="1" x14ac:dyDescent="0.2">
      <c r="B45" s="1597"/>
      <c r="C45" s="1600"/>
      <c r="D45" s="1582" t="s">
        <v>1007</v>
      </c>
      <c r="E45" s="1583"/>
      <c r="F45" s="1584"/>
      <c r="G45" s="1585" t="s">
        <v>990</v>
      </c>
      <c r="H45" s="1585"/>
      <c r="I45" s="1585"/>
      <c r="J45" s="357">
        <v>2</v>
      </c>
      <c r="K45" s="1586" t="s">
        <v>1008</v>
      </c>
      <c r="L45" s="1587"/>
      <c r="M45" s="1587"/>
      <c r="N45" s="1588"/>
      <c r="O45" s="362">
        <v>26390</v>
      </c>
      <c r="P45" s="368"/>
    </row>
    <row r="46" spans="2:17" ht="18.75" customHeight="1" thickBot="1" x14ac:dyDescent="0.25">
      <c r="B46" s="1598"/>
      <c r="C46" s="1601"/>
      <c r="D46" s="1565" t="s">
        <v>1009</v>
      </c>
      <c r="E46" s="1572"/>
      <c r="F46" s="1573"/>
      <c r="G46" s="1568"/>
      <c r="H46" s="1569"/>
      <c r="I46" s="1570"/>
      <c r="J46" s="1565" t="s">
        <v>1010</v>
      </c>
      <c r="K46" s="1572"/>
      <c r="L46" s="1572"/>
      <c r="M46" s="1572"/>
      <c r="N46" s="1573"/>
      <c r="O46" s="355"/>
    </row>
    <row r="47" spans="2:17" ht="28.5" customHeight="1" thickBot="1" x14ac:dyDescent="0.25">
      <c r="B47" s="1574" t="s">
        <v>1011</v>
      </c>
      <c r="C47" s="1577" t="s">
        <v>766</v>
      </c>
      <c r="D47" s="1578" t="s">
        <v>1012</v>
      </c>
      <c r="E47" s="1579"/>
      <c r="F47" s="1580"/>
      <c r="G47" s="1581" t="s">
        <v>1013</v>
      </c>
      <c r="H47" s="1581"/>
      <c r="I47" s="1581"/>
      <c r="J47" s="698">
        <v>5</v>
      </c>
      <c r="K47" s="1578" t="s">
        <v>1014</v>
      </c>
      <c r="L47" s="1579"/>
      <c r="M47" s="1579"/>
      <c r="N47" s="1580"/>
      <c r="O47" s="369">
        <v>23459</v>
      </c>
      <c r="Q47" s="241"/>
    </row>
    <row r="48" spans="2:17" ht="28.5" customHeight="1" thickBot="1" x14ac:dyDescent="0.25">
      <c r="B48" s="1575"/>
      <c r="C48" s="1577"/>
      <c r="D48" s="1558" t="s">
        <v>1015</v>
      </c>
      <c r="E48" s="1559"/>
      <c r="F48" s="1560"/>
      <c r="G48" s="1561" t="s">
        <v>1016</v>
      </c>
      <c r="H48" s="1561"/>
      <c r="I48" s="1561"/>
      <c r="J48" s="370">
        <v>5</v>
      </c>
      <c r="K48" s="1558" t="s">
        <v>1017</v>
      </c>
      <c r="L48" s="1559"/>
      <c r="M48" s="1559"/>
      <c r="N48" s="1560"/>
      <c r="O48" s="371">
        <v>19308</v>
      </c>
      <c r="Q48" s="241"/>
    </row>
    <row r="49" spans="2:17" ht="28.5" customHeight="1" thickBot="1" x14ac:dyDescent="0.25">
      <c r="B49" s="1575"/>
      <c r="C49" s="1577"/>
      <c r="D49" s="1558" t="s">
        <v>1018</v>
      </c>
      <c r="E49" s="1559"/>
      <c r="F49" s="1560"/>
      <c r="G49" s="1561" t="s">
        <v>1019</v>
      </c>
      <c r="H49" s="1561"/>
      <c r="I49" s="1561"/>
      <c r="J49" s="370">
        <v>3</v>
      </c>
      <c r="K49" s="1558" t="s">
        <v>1020</v>
      </c>
      <c r="L49" s="1559"/>
      <c r="M49" s="1559"/>
      <c r="N49" s="1560"/>
      <c r="O49" s="371">
        <v>24329</v>
      </c>
      <c r="Q49" s="241"/>
    </row>
    <row r="50" spans="2:17" ht="70.5" customHeight="1" thickBot="1" x14ac:dyDescent="0.25">
      <c r="B50" s="1575"/>
      <c r="C50" s="1577"/>
      <c r="D50" s="1558" t="s">
        <v>1021</v>
      </c>
      <c r="E50" s="1559"/>
      <c r="F50" s="1560"/>
      <c r="G50" s="1561" t="s">
        <v>1022</v>
      </c>
      <c r="H50" s="1561"/>
      <c r="I50" s="1561"/>
      <c r="J50" s="370">
        <v>50</v>
      </c>
      <c r="K50" s="1558" t="s">
        <v>2792</v>
      </c>
      <c r="L50" s="1559"/>
      <c r="M50" s="1559"/>
      <c r="N50" s="1560"/>
      <c r="O50" s="371">
        <v>38047</v>
      </c>
      <c r="Q50" s="241"/>
    </row>
    <row r="51" spans="2:17" ht="28.5" customHeight="1" thickBot="1" x14ac:dyDescent="0.25">
      <c r="B51" s="1575"/>
      <c r="C51" s="1577"/>
      <c r="D51" s="1558" t="s">
        <v>1023</v>
      </c>
      <c r="E51" s="1559"/>
      <c r="F51" s="1560"/>
      <c r="G51" s="1561" t="s">
        <v>1024</v>
      </c>
      <c r="H51" s="1561"/>
      <c r="I51" s="1561"/>
      <c r="J51" s="370">
        <v>2</v>
      </c>
      <c r="K51" s="1558" t="s">
        <v>1025</v>
      </c>
      <c r="L51" s="1559"/>
      <c r="M51" s="1559"/>
      <c r="N51" s="1560"/>
      <c r="O51" s="371">
        <v>20449</v>
      </c>
      <c r="Q51" s="241"/>
    </row>
    <row r="52" spans="2:17" ht="24.9" customHeight="1" thickBot="1" x14ac:dyDescent="0.25">
      <c r="B52" s="1575"/>
      <c r="C52" s="1577"/>
      <c r="D52" s="1558" t="s">
        <v>1026</v>
      </c>
      <c r="E52" s="1559"/>
      <c r="F52" s="1560"/>
      <c r="G52" s="1561" t="s">
        <v>1024</v>
      </c>
      <c r="H52" s="1561"/>
      <c r="I52" s="1561"/>
      <c r="J52" s="370">
        <v>2</v>
      </c>
      <c r="K52" s="1558" t="s">
        <v>1025</v>
      </c>
      <c r="L52" s="1559"/>
      <c r="M52" s="1559"/>
      <c r="N52" s="1560"/>
      <c r="O52" s="371">
        <v>20430</v>
      </c>
      <c r="Q52" s="241"/>
    </row>
    <row r="53" spans="2:17" ht="24.9" customHeight="1" thickBot="1" x14ac:dyDescent="0.25">
      <c r="B53" s="1575"/>
      <c r="C53" s="1577"/>
      <c r="D53" s="1558" t="s">
        <v>1027</v>
      </c>
      <c r="E53" s="1559"/>
      <c r="F53" s="1560"/>
      <c r="G53" s="1561" t="s">
        <v>1028</v>
      </c>
      <c r="H53" s="1561"/>
      <c r="I53" s="1561"/>
      <c r="J53" s="370">
        <v>4</v>
      </c>
      <c r="K53" s="1558" t="s">
        <v>1029</v>
      </c>
      <c r="L53" s="1559"/>
      <c r="M53" s="1559"/>
      <c r="N53" s="1560"/>
      <c r="O53" s="371">
        <v>25729</v>
      </c>
      <c r="Q53" s="241"/>
    </row>
    <row r="54" spans="2:17" ht="28.5" customHeight="1" thickBot="1" x14ac:dyDescent="0.25">
      <c r="B54" s="1575"/>
      <c r="C54" s="1577"/>
      <c r="D54" s="1558" t="s">
        <v>1030</v>
      </c>
      <c r="E54" s="1559"/>
      <c r="F54" s="1560"/>
      <c r="G54" s="1561" t="s">
        <v>1031</v>
      </c>
      <c r="H54" s="1561"/>
      <c r="I54" s="1561"/>
      <c r="J54" s="370">
        <v>2</v>
      </c>
      <c r="K54" s="1558" t="s">
        <v>1032</v>
      </c>
      <c r="L54" s="1559"/>
      <c r="M54" s="1559"/>
      <c r="N54" s="1560"/>
      <c r="O54" s="372">
        <v>22360</v>
      </c>
      <c r="Q54" s="241"/>
    </row>
    <row r="55" spans="2:17" ht="28.5" customHeight="1" thickBot="1" x14ac:dyDescent="0.25">
      <c r="B55" s="1575"/>
      <c r="C55" s="1577"/>
      <c r="D55" s="1558" t="s">
        <v>1033</v>
      </c>
      <c r="E55" s="1559"/>
      <c r="F55" s="1560"/>
      <c r="G55" s="1561" t="s">
        <v>1034</v>
      </c>
      <c r="H55" s="1561"/>
      <c r="I55" s="1561"/>
      <c r="J55" s="370">
        <v>2</v>
      </c>
      <c r="K55" s="1558" t="s">
        <v>1035</v>
      </c>
      <c r="L55" s="1559"/>
      <c r="M55" s="1559"/>
      <c r="N55" s="1560"/>
      <c r="O55" s="362">
        <v>42521</v>
      </c>
      <c r="Q55" s="241"/>
    </row>
    <row r="56" spans="2:17" ht="24.9" customHeight="1" thickBot="1" x14ac:dyDescent="0.25">
      <c r="B56" s="1575"/>
      <c r="C56" s="1577"/>
      <c r="D56" s="1558" t="s">
        <v>1036</v>
      </c>
      <c r="E56" s="1559"/>
      <c r="F56" s="1560"/>
      <c r="G56" s="1561" t="s">
        <v>1037</v>
      </c>
      <c r="H56" s="1561"/>
      <c r="I56" s="1561"/>
      <c r="J56" s="370">
        <v>4</v>
      </c>
      <c r="K56" s="1558" t="s">
        <v>1038</v>
      </c>
      <c r="L56" s="1559"/>
      <c r="M56" s="1559"/>
      <c r="N56" s="1560"/>
      <c r="O56" s="373">
        <v>36749</v>
      </c>
      <c r="Q56" s="241"/>
    </row>
    <row r="57" spans="2:17" ht="24.9" customHeight="1" thickBot="1" x14ac:dyDescent="0.25">
      <c r="B57" s="1575"/>
      <c r="C57" s="1577"/>
      <c r="D57" s="1558" t="s">
        <v>1039</v>
      </c>
      <c r="E57" s="1559"/>
      <c r="F57" s="1560"/>
      <c r="G57" s="1561" t="s">
        <v>1040</v>
      </c>
      <c r="H57" s="1561"/>
      <c r="I57" s="1561"/>
      <c r="J57" s="370">
        <v>75</v>
      </c>
      <c r="K57" s="1558" t="s">
        <v>1041</v>
      </c>
      <c r="L57" s="1559"/>
      <c r="M57" s="1559"/>
      <c r="N57" s="1560"/>
      <c r="O57" s="371">
        <v>21641</v>
      </c>
      <c r="Q57" s="241"/>
    </row>
    <row r="58" spans="2:17" ht="28.5" customHeight="1" thickBot="1" x14ac:dyDescent="0.25">
      <c r="B58" s="1575"/>
      <c r="C58" s="1577"/>
      <c r="D58" s="1558" t="s">
        <v>1042</v>
      </c>
      <c r="E58" s="1559"/>
      <c r="F58" s="1560"/>
      <c r="G58" s="1561" t="s">
        <v>1043</v>
      </c>
      <c r="H58" s="1561"/>
      <c r="I58" s="1561"/>
      <c r="J58" s="370">
        <v>7</v>
      </c>
      <c r="K58" s="1558" t="s">
        <v>1044</v>
      </c>
      <c r="L58" s="1559"/>
      <c r="M58" s="1559"/>
      <c r="N58" s="1560"/>
      <c r="O58" s="371">
        <v>23987</v>
      </c>
      <c r="Q58" s="241"/>
    </row>
    <row r="59" spans="2:17" ht="24.9" customHeight="1" thickBot="1" x14ac:dyDescent="0.25">
      <c r="B59" s="1575"/>
      <c r="C59" s="1577"/>
      <c r="D59" s="1558" t="s">
        <v>1045</v>
      </c>
      <c r="E59" s="1559"/>
      <c r="F59" s="1560"/>
      <c r="G59" s="1561" t="s">
        <v>1046</v>
      </c>
      <c r="H59" s="1561"/>
      <c r="I59" s="1561"/>
      <c r="J59" s="370">
        <v>2</v>
      </c>
      <c r="K59" s="1558" t="s">
        <v>1047</v>
      </c>
      <c r="L59" s="1559"/>
      <c r="M59" s="1559"/>
      <c r="N59" s="1560"/>
      <c r="O59" s="371">
        <v>34689</v>
      </c>
      <c r="Q59" s="241"/>
    </row>
    <row r="60" spans="2:17" ht="51" customHeight="1" thickBot="1" x14ac:dyDescent="0.25">
      <c r="B60" s="1575"/>
      <c r="C60" s="1577"/>
      <c r="D60" s="1558" t="s">
        <v>1048</v>
      </c>
      <c r="E60" s="1559"/>
      <c r="F60" s="1560"/>
      <c r="G60" s="1561" t="s">
        <v>1049</v>
      </c>
      <c r="H60" s="1561"/>
      <c r="I60" s="1561"/>
      <c r="J60" s="370">
        <v>29</v>
      </c>
      <c r="K60" s="1558" t="s">
        <v>1050</v>
      </c>
      <c r="L60" s="1559"/>
      <c r="M60" s="1559"/>
      <c r="N60" s="1560"/>
      <c r="O60" s="371">
        <v>38443</v>
      </c>
      <c r="Q60" s="241"/>
    </row>
    <row r="61" spans="2:17" ht="24.9" customHeight="1" thickBot="1" x14ac:dyDescent="0.25">
      <c r="B61" s="1575"/>
      <c r="C61" s="1577"/>
      <c r="D61" s="1558" t="s">
        <v>1051</v>
      </c>
      <c r="E61" s="1559"/>
      <c r="F61" s="1560"/>
      <c r="G61" s="1561" t="s">
        <v>1052</v>
      </c>
      <c r="H61" s="1561"/>
      <c r="I61" s="1561"/>
      <c r="J61" s="370">
        <v>2</v>
      </c>
      <c r="K61" s="1558" t="s">
        <v>1053</v>
      </c>
      <c r="L61" s="1559"/>
      <c r="M61" s="1559"/>
      <c r="N61" s="1560"/>
      <c r="O61" s="371">
        <v>18902</v>
      </c>
      <c r="Q61" s="241"/>
    </row>
    <row r="62" spans="2:17" ht="27.75" customHeight="1" thickBot="1" x14ac:dyDescent="0.25">
      <c r="B62" s="1575"/>
      <c r="C62" s="1577"/>
      <c r="D62" s="1558" t="s">
        <v>1054</v>
      </c>
      <c r="E62" s="1559"/>
      <c r="F62" s="1560"/>
      <c r="G62" s="1561" t="s">
        <v>1037</v>
      </c>
      <c r="H62" s="1561"/>
      <c r="I62" s="1561"/>
      <c r="J62" s="370">
        <v>3</v>
      </c>
      <c r="K62" s="1558" t="s">
        <v>1055</v>
      </c>
      <c r="L62" s="1559"/>
      <c r="M62" s="1559"/>
      <c r="N62" s="1560"/>
      <c r="O62" s="371">
        <v>29687</v>
      </c>
      <c r="Q62" s="241"/>
    </row>
    <row r="63" spans="2:17" ht="24.9" customHeight="1" thickBot="1" x14ac:dyDescent="0.25">
      <c r="B63" s="1575"/>
      <c r="C63" s="1577"/>
      <c r="D63" s="1558" t="s">
        <v>1056</v>
      </c>
      <c r="E63" s="1559"/>
      <c r="F63" s="1560"/>
      <c r="G63" s="1561" t="s">
        <v>1057</v>
      </c>
      <c r="H63" s="1561"/>
      <c r="I63" s="1561"/>
      <c r="J63" s="374">
        <v>2</v>
      </c>
      <c r="K63" s="1562" t="s">
        <v>1058</v>
      </c>
      <c r="L63" s="1563"/>
      <c r="M63" s="1563"/>
      <c r="N63" s="1564"/>
      <c r="O63" s="371">
        <v>31126</v>
      </c>
      <c r="Q63" s="241"/>
    </row>
    <row r="64" spans="2:17" ht="18" customHeight="1" thickBot="1" x14ac:dyDescent="0.25">
      <c r="B64" s="1575"/>
      <c r="C64" s="1577"/>
      <c r="D64" s="1565" t="s">
        <v>1059</v>
      </c>
      <c r="E64" s="1566"/>
      <c r="F64" s="1567"/>
      <c r="G64" s="1568"/>
      <c r="H64" s="1569"/>
      <c r="I64" s="1570"/>
      <c r="J64" s="1571" t="s">
        <v>1060</v>
      </c>
      <c r="K64" s="1572"/>
      <c r="L64" s="1572"/>
      <c r="M64" s="1572"/>
      <c r="N64" s="1573"/>
      <c r="O64" s="699"/>
      <c r="Q64" s="375"/>
    </row>
    <row r="65" spans="2:17" ht="25.5" customHeight="1" thickBot="1" x14ac:dyDescent="0.25">
      <c r="B65" s="1575"/>
      <c r="C65" s="1547" t="s">
        <v>664</v>
      </c>
      <c r="D65" s="693" t="s">
        <v>1061</v>
      </c>
      <c r="E65" s="694" t="s">
        <v>773</v>
      </c>
      <c r="F65" s="376" t="s">
        <v>1062</v>
      </c>
      <c r="G65" s="693" t="s">
        <v>1061</v>
      </c>
      <c r="H65" s="694" t="s">
        <v>773</v>
      </c>
      <c r="I65" s="376" t="s">
        <v>1062</v>
      </c>
      <c r="J65" s="1548" t="s">
        <v>1063</v>
      </c>
      <c r="K65" s="1549"/>
      <c r="L65" s="694" t="s">
        <v>773</v>
      </c>
      <c r="M65" s="376" t="s">
        <v>1062</v>
      </c>
      <c r="N65" s="1550"/>
      <c r="O65" s="1551"/>
      <c r="Q65" s="375"/>
    </row>
    <row r="66" spans="2:17" ht="19.5" customHeight="1" thickBot="1" x14ac:dyDescent="0.25">
      <c r="B66" s="1575"/>
      <c r="C66" s="1547"/>
      <c r="D66" s="377" t="s">
        <v>52</v>
      </c>
      <c r="E66" s="696">
        <v>102</v>
      </c>
      <c r="F66" s="381">
        <v>953</v>
      </c>
      <c r="G66" s="378" t="s">
        <v>69</v>
      </c>
      <c r="H66" s="696">
        <v>20</v>
      </c>
      <c r="I66" s="381">
        <v>125</v>
      </c>
      <c r="J66" s="1556" t="s">
        <v>85</v>
      </c>
      <c r="K66" s="1557"/>
      <c r="L66" s="696">
        <v>46</v>
      </c>
      <c r="M66" s="381">
        <v>204</v>
      </c>
      <c r="N66" s="1552"/>
      <c r="O66" s="1553"/>
    </row>
    <row r="67" spans="2:17" ht="19.5" customHeight="1" thickBot="1" x14ac:dyDescent="0.25">
      <c r="B67" s="1575"/>
      <c r="C67" s="1547"/>
      <c r="D67" s="689" t="s">
        <v>53</v>
      </c>
      <c r="E67" s="690">
        <v>25</v>
      </c>
      <c r="F67" s="380">
        <v>280</v>
      </c>
      <c r="G67" s="379" t="s">
        <v>70</v>
      </c>
      <c r="H67" s="690">
        <v>20</v>
      </c>
      <c r="I67" s="380">
        <v>114</v>
      </c>
      <c r="J67" s="1535" t="s">
        <v>86</v>
      </c>
      <c r="K67" s="1536"/>
      <c r="L67" s="696">
        <v>11</v>
      </c>
      <c r="M67" s="381">
        <v>53</v>
      </c>
      <c r="N67" s="1552"/>
      <c r="O67" s="1553"/>
    </row>
    <row r="68" spans="2:17" ht="19.5" customHeight="1" thickBot="1" x14ac:dyDescent="0.25">
      <c r="B68" s="1575"/>
      <c r="C68" s="1547"/>
      <c r="D68" s="689" t="s">
        <v>54</v>
      </c>
      <c r="E68" s="696">
        <v>23</v>
      </c>
      <c r="F68" s="381">
        <v>148</v>
      </c>
      <c r="G68" s="379" t="s">
        <v>71</v>
      </c>
      <c r="H68" s="696">
        <v>63</v>
      </c>
      <c r="I68" s="381">
        <v>199</v>
      </c>
      <c r="J68" s="1535" t="s">
        <v>87</v>
      </c>
      <c r="K68" s="1536"/>
      <c r="L68" s="696">
        <v>16</v>
      </c>
      <c r="M68" s="381">
        <v>77</v>
      </c>
      <c r="N68" s="1552"/>
      <c r="O68" s="1553"/>
    </row>
    <row r="69" spans="2:17" ht="19.5" customHeight="1" thickBot="1" x14ac:dyDescent="0.25">
      <c r="B69" s="1575"/>
      <c r="C69" s="1547"/>
      <c r="D69" s="689" t="s">
        <v>55</v>
      </c>
      <c r="E69" s="696">
        <v>19</v>
      </c>
      <c r="F69" s="381">
        <v>177</v>
      </c>
      <c r="G69" s="379" t="s">
        <v>72</v>
      </c>
      <c r="H69" s="696">
        <v>61</v>
      </c>
      <c r="I69" s="381">
        <v>437</v>
      </c>
      <c r="J69" s="1535" t="s">
        <v>88</v>
      </c>
      <c r="K69" s="1536"/>
      <c r="L69" s="696">
        <v>27</v>
      </c>
      <c r="M69" s="381">
        <v>131</v>
      </c>
      <c r="N69" s="1552"/>
      <c r="O69" s="1553"/>
    </row>
    <row r="70" spans="2:17" ht="19.5" customHeight="1" thickBot="1" x14ac:dyDescent="0.25">
      <c r="B70" s="1575"/>
      <c r="C70" s="1547"/>
      <c r="D70" s="689" t="s">
        <v>57</v>
      </c>
      <c r="E70" s="696">
        <v>17</v>
      </c>
      <c r="F70" s="381">
        <v>114</v>
      </c>
      <c r="G70" s="379" t="s">
        <v>73</v>
      </c>
      <c r="H70" s="696">
        <v>33</v>
      </c>
      <c r="I70" s="381">
        <v>176</v>
      </c>
      <c r="J70" s="1535" t="s">
        <v>89</v>
      </c>
      <c r="K70" s="1536"/>
      <c r="L70" s="696">
        <v>19</v>
      </c>
      <c r="M70" s="381">
        <v>80</v>
      </c>
      <c r="N70" s="1552"/>
      <c r="O70" s="1553"/>
    </row>
    <row r="71" spans="2:17" ht="19.5" customHeight="1" thickBot="1" x14ac:dyDescent="0.25">
      <c r="B71" s="1575"/>
      <c r="C71" s="1547"/>
      <c r="D71" s="689" t="s">
        <v>58</v>
      </c>
      <c r="E71" s="696">
        <v>17</v>
      </c>
      <c r="F71" s="381">
        <v>147</v>
      </c>
      <c r="G71" s="379" t="s">
        <v>74</v>
      </c>
      <c r="H71" s="696">
        <v>46</v>
      </c>
      <c r="I71" s="381">
        <v>201</v>
      </c>
      <c r="J71" s="1535" t="s">
        <v>90</v>
      </c>
      <c r="K71" s="1536"/>
      <c r="L71" s="696">
        <v>18</v>
      </c>
      <c r="M71" s="381">
        <v>73</v>
      </c>
      <c r="N71" s="1552"/>
      <c r="O71" s="1553"/>
    </row>
    <row r="72" spans="2:17" ht="19.5" customHeight="1" thickBot="1" x14ac:dyDescent="0.25">
      <c r="B72" s="1575"/>
      <c r="C72" s="1547"/>
      <c r="D72" s="689" t="s">
        <v>59</v>
      </c>
      <c r="E72" s="696">
        <v>28</v>
      </c>
      <c r="F72" s="381">
        <v>216</v>
      </c>
      <c r="G72" s="379" t="s">
        <v>75</v>
      </c>
      <c r="H72" s="696">
        <v>41</v>
      </c>
      <c r="I72" s="381">
        <v>172</v>
      </c>
      <c r="J72" s="1535" t="s">
        <v>91</v>
      </c>
      <c r="K72" s="1536"/>
      <c r="L72" s="696">
        <v>28</v>
      </c>
      <c r="M72" s="381">
        <v>176</v>
      </c>
      <c r="N72" s="1552"/>
      <c r="O72" s="1553"/>
    </row>
    <row r="73" spans="2:17" ht="19.5" customHeight="1" thickBot="1" x14ac:dyDescent="0.25">
      <c r="B73" s="1575"/>
      <c r="C73" s="1547"/>
      <c r="D73" s="689" t="s">
        <v>60</v>
      </c>
      <c r="E73" s="696">
        <v>36</v>
      </c>
      <c r="F73" s="381">
        <v>208</v>
      </c>
      <c r="G73" s="379" t="s">
        <v>76</v>
      </c>
      <c r="H73" s="696">
        <v>23</v>
      </c>
      <c r="I73" s="381">
        <v>121</v>
      </c>
      <c r="J73" s="1535" t="s">
        <v>92</v>
      </c>
      <c r="K73" s="1536"/>
      <c r="L73" s="696">
        <v>69</v>
      </c>
      <c r="M73" s="381">
        <v>497</v>
      </c>
      <c r="N73" s="1552"/>
      <c r="O73" s="1553"/>
    </row>
    <row r="74" spans="2:17" ht="19.5" customHeight="1" thickBot="1" x14ac:dyDescent="0.25">
      <c r="B74" s="1575"/>
      <c r="C74" s="1547"/>
      <c r="D74" s="689" t="s">
        <v>61</v>
      </c>
      <c r="E74" s="696">
        <v>14</v>
      </c>
      <c r="F74" s="381">
        <v>78</v>
      </c>
      <c r="G74" s="379" t="s">
        <v>77</v>
      </c>
      <c r="H74" s="696">
        <v>19</v>
      </c>
      <c r="I74" s="381">
        <v>99</v>
      </c>
      <c r="J74" s="1535" t="s">
        <v>93</v>
      </c>
      <c r="K74" s="1536"/>
      <c r="L74" s="696">
        <v>23</v>
      </c>
      <c r="M74" s="381">
        <v>129</v>
      </c>
      <c r="N74" s="1552"/>
      <c r="O74" s="1553"/>
    </row>
    <row r="75" spans="2:17" ht="19.5" customHeight="1" thickBot="1" x14ac:dyDescent="0.25">
      <c r="B75" s="1575"/>
      <c r="C75" s="1547"/>
      <c r="D75" s="689" t="s">
        <v>62</v>
      </c>
      <c r="E75" s="696">
        <v>28</v>
      </c>
      <c r="F75" s="381">
        <v>192</v>
      </c>
      <c r="G75" s="379" t="s">
        <v>78</v>
      </c>
      <c r="H75" s="696">
        <v>23</v>
      </c>
      <c r="I75" s="381">
        <v>152</v>
      </c>
      <c r="J75" s="1535" t="s">
        <v>94</v>
      </c>
      <c r="K75" s="1536"/>
      <c r="L75" s="696">
        <v>8</v>
      </c>
      <c r="M75" s="381">
        <v>47</v>
      </c>
      <c r="N75" s="1552"/>
      <c r="O75" s="1553"/>
    </row>
    <row r="76" spans="2:17" ht="19.5" customHeight="1" thickBot="1" x14ac:dyDescent="0.25">
      <c r="B76" s="1575"/>
      <c r="C76" s="1547"/>
      <c r="D76" s="689" t="s">
        <v>63</v>
      </c>
      <c r="E76" s="696">
        <v>45</v>
      </c>
      <c r="F76" s="381">
        <v>250</v>
      </c>
      <c r="G76" s="379" t="s">
        <v>79</v>
      </c>
      <c r="H76" s="696">
        <v>27</v>
      </c>
      <c r="I76" s="381">
        <v>140</v>
      </c>
      <c r="J76" s="1535" t="s">
        <v>95</v>
      </c>
      <c r="K76" s="1536"/>
      <c r="L76" s="696">
        <v>24</v>
      </c>
      <c r="M76" s="381">
        <v>151</v>
      </c>
      <c r="N76" s="1552"/>
      <c r="O76" s="1553"/>
    </row>
    <row r="77" spans="2:17" ht="19.5" customHeight="1" thickBot="1" x14ac:dyDescent="0.25">
      <c r="B77" s="1575"/>
      <c r="C77" s="1547"/>
      <c r="D77" s="689" t="s">
        <v>64</v>
      </c>
      <c r="E77" s="696">
        <v>39</v>
      </c>
      <c r="F77" s="381">
        <v>242</v>
      </c>
      <c r="G77" s="379" t="s">
        <v>80</v>
      </c>
      <c r="H77" s="696">
        <v>39</v>
      </c>
      <c r="I77" s="381">
        <v>208</v>
      </c>
      <c r="J77" s="1535" t="s">
        <v>96</v>
      </c>
      <c r="K77" s="1536"/>
      <c r="L77" s="696">
        <v>10</v>
      </c>
      <c r="M77" s="381">
        <v>71</v>
      </c>
      <c r="N77" s="1552"/>
      <c r="O77" s="1553"/>
    </row>
    <row r="78" spans="2:17" ht="19.5" customHeight="1" thickBot="1" x14ac:dyDescent="0.25">
      <c r="B78" s="1575"/>
      <c r="C78" s="1547"/>
      <c r="D78" s="689" t="s">
        <v>65</v>
      </c>
      <c r="E78" s="696">
        <v>32</v>
      </c>
      <c r="F78" s="381">
        <v>315</v>
      </c>
      <c r="G78" s="379" t="s">
        <v>81</v>
      </c>
      <c r="H78" s="696">
        <v>26</v>
      </c>
      <c r="I78" s="381">
        <v>229</v>
      </c>
      <c r="J78" s="1535" t="s">
        <v>97</v>
      </c>
      <c r="K78" s="1536"/>
      <c r="L78" s="696">
        <v>11</v>
      </c>
      <c r="M78" s="381">
        <v>74</v>
      </c>
      <c r="N78" s="1552"/>
      <c r="O78" s="1553"/>
    </row>
    <row r="79" spans="2:17" ht="19.5" customHeight="1" thickBot="1" x14ac:dyDescent="0.25">
      <c r="B79" s="1575"/>
      <c r="C79" s="1547"/>
      <c r="D79" s="689" t="s">
        <v>66</v>
      </c>
      <c r="E79" s="696">
        <v>20</v>
      </c>
      <c r="F79" s="381">
        <v>98</v>
      </c>
      <c r="G79" s="379" t="s">
        <v>82</v>
      </c>
      <c r="H79" s="696">
        <v>43</v>
      </c>
      <c r="I79" s="381">
        <v>186</v>
      </c>
      <c r="J79" s="1535" t="s">
        <v>98</v>
      </c>
      <c r="K79" s="1536"/>
      <c r="L79" s="696">
        <v>35</v>
      </c>
      <c r="M79" s="381">
        <v>192</v>
      </c>
      <c r="N79" s="1552"/>
      <c r="O79" s="1553"/>
    </row>
    <row r="80" spans="2:17" ht="19.5" customHeight="1" thickBot="1" x14ac:dyDescent="0.25">
      <c r="B80" s="1575"/>
      <c r="C80" s="1547"/>
      <c r="D80" s="689" t="s">
        <v>67</v>
      </c>
      <c r="E80" s="696">
        <v>21</v>
      </c>
      <c r="F80" s="381">
        <v>70</v>
      </c>
      <c r="G80" s="689" t="s">
        <v>83</v>
      </c>
      <c r="H80" s="696">
        <v>7</v>
      </c>
      <c r="I80" s="381">
        <v>44</v>
      </c>
      <c r="J80" s="1537" t="s">
        <v>99</v>
      </c>
      <c r="K80" s="1538"/>
      <c r="L80" s="382">
        <v>22</v>
      </c>
      <c r="M80" s="383">
        <v>222</v>
      </c>
      <c r="N80" s="1552"/>
      <c r="O80" s="1553"/>
    </row>
    <row r="81" spans="2:15" ht="19.5" customHeight="1" thickBot="1" x14ac:dyDescent="0.25">
      <c r="B81" s="1576"/>
      <c r="C81" s="1547"/>
      <c r="D81" s="384" t="s">
        <v>68</v>
      </c>
      <c r="E81" s="385">
        <v>20</v>
      </c>
      <c r="F81" s="386">
        <v>98</v>
      </c>
      <c r="G81" s="384" t="s">
        <v>84</v>
      </c>
      <c r="H81" s="385">
        <v>13</v>
      </c>
      <c r="I81" s="386">
        <v>49</v>
      </c>
      <c r="J81" s="1539" t="s">
        <v>10</v>
      </c>
      <c r="K81" s="1539"/>
      <c r="L81" s="387">
        <f>SUM(E66:E81,H66:H81,L66:L80)</f>
        <v>1357</v>
      </c>
      <c r="M81" s="387">
        <f>SUM(F66:F81,I66:I81,M66:M80)</f>
        <v>8415</v>
      </c>
      <c r="N81" s="1554"/>
      <c r="O81" s="1555"/>
    </row>
    <row r="82" spans="2:15" ht="18" customHeight="1" thickBot="1" x14ac:dyDescent="0.25">
      <c r="B82" s="388"/>
      <c r="C82" s="389"/>
      <c r="D82" s="389"/>
      <c r="E82" s="390"/>
      <c r="F82" s="390"/>
      <c r="G82" s="389"/>
      <c r="H82" s="389"/>
      <c r="I82" s="389"/>
      <c r="J82" s="389"/>
      <c r="K82" s="389"/>
      <c r="L82" s="389"/>
      <c r="M82" s="389"/>
      <c r="N82" s="389"/>
      <c r="O82" s="391"/>
    </row>
    <row r="83" spans="2:15" ht="18" customHeight="1" thickBot="1" x14ac:dyDescent="0.25">
      <c r="B83" s="1540" t="s">
        <v>1064</v>
      </c>
      <c r="C83" s="1541"/>
      <c r="D83" s="1542"/>
      <c r="E83" s="392">
        <f>D7+D46+D64+L81</f>
        <v>1409</v>
      </c>
      <c r="F83" s="393" t="s">
        <v>1065</v>
      </c>
      <c r="G83" s="1543" t="s">
        <v>1066</v>
      </c>
      <c r="H83" s="1544"/>
      <c r="I83" s="394">
        <f>J7+J46+J64+M81</f>
        <v>9353</v>
      </c>
      <c r="J83" s="395" t="s">
        <v>1065</v>
      </c>
      <c r="K83" s="1545"/>
      <c r="L83" s="1546"/>
      <c r="M83" s="692"/>
      <c r="N83" s="692"/>
      <c r="O83" s="695"/>
    </row>
    <row r="84" spans="2:15" ht="18" customHeight="1" x14ac:dyDescent="0.2">
      <c r="B84" s="679" t="s">
        <v>1067</v>
      </c>
      <c r="F84" s="396"/>
      <c r="G84" s="396"/>
      <c r="H84" s="397"/>
      <c r="J84" s="389"/>
      <c r="K84" s="389"/>
      <c r="L84" s="398"/>
      <c r="M84" s="398"/>
      <c r="N84" s="398"/>
      <c r="O84" s="399"/>
    </row>
    <row r="85" spans="2:15" ht="18" customHeight="1" x14ac:dyDescent="0.2">
      <c r="F85" s="396"/>
      <c r="G85" s="396"/>
      <c r="H85" s="397"/>
      <c r="J85" s="1472"/>
      <c r="K85" s="1472"/>
      <c r="L85" s="396"/>
      <c r="M85" s="396"/>
      <c r="N85" s="396"/>
    </row>
    <row r="86" spans="2:15" ht="18" customHeight="1" x14ac:dyDescent="0.2">
      <c r="F86" s="396"/>
      <c r="G86" s="396"/>
      <c r="H86" s="397"/>
      <c r="J86" s="1472"/>
      <c r="K86" s="1472"/>
      <c r="L86" s="396"/>
      <c r="M86" s="396"/>
      <c r="N86" s="396"/>
    </row>
    <row r="87" spans="2:15" ht="18" customHeight="1" x14ac:dyDescent="0.2">
      <c r="F87" s="396"/>
      <c r="G87" s="396"/>
      <c r="H87" s="397"/>
      <c r="J87" s="1472"/>
      <c r="K87" s="1472"/>
      <c r="L87" s="396"/>
      <c r="M87" s="396"/>
      <c r="N87" s="396"/>
    </row>
    <row r="88" spans="2:15" ht="18" customHeight="1" x14ac:dyDescent="0.2">
      <c r="F88" s="396"/>
      <c r="G88" s="396"/>
      <c r="H88" s="397"/>
      <c r="J88" s="1472"/>
      <c r="K88" s="1472"/>
      <c r="L88" s="396"/>
      <c r="M88" s="396"/>
      <c r="N88" s="396"/>
    </row>
    <row r="133" spans="10:205" ht="18" customHeight="1" x14ac:dyDescent="0.2">
      <c r="J133" s="679"/>
      <c r="O133" s="679"/>
      <c r="P133" s="351"/>
      <c r="Q133" s="351"/>
      <c r="R133" s="351"/>
      <c r="S133" s="351"/>
      <c r="T133" s="351"/>
      <c r="U133" s="351"/>
      <c r="V133" s="351"/>
      <c r="W133" s="351"/>
      <c r="X133" s="351"/>
      <c r="Y133" s="351"/>
      <c r="Z133" s="351"/>
      <c r="AA133" s="351"/>
      <c r="AB133" s="351"/>
      <c r="AC133" s="351"/>
      <c r="AD133" s="351"/>
      <c r="AE133" s="351"/>
      <c r="AF133" s="351"/>
      <c r="AG133" s="351"/>
      <c r="AH133" s="351"/>
      <c r="AI133" s="351"/>
      <c r="AJ133" s="351"/>
      <c r="AK133" s="351"/>
      <c r="AL133" s="351"/>
      <c r="AM133" s="351"/>
      <c r="AN133" s="351"/>
      <c r="AO133" s="351"/>
      <c r="AP133" s="351"/>
      <c r="AQ133" s="351"/>
      <c r="AR133" s="351"/>
      <c r="AS133" s="351"/>
      <c r="AT133" s="351"/>
      <c r="AU133" s="351"/>
      <c r="AV133" s="351"/>
      <c r="AW133" s="351"/>
      <c r="AX133" s="351"/>
      <c r="AY133" s="351"/>
      <c r="AZ133" s="351"/>
      <c r="BA133" s="351"/>
      <c r="BB133" s="351"/>
      <c r="BC133" s="351"/>
      <c r="BD133" s="351"/>
      <c r="BE133" s="351"/>
      <c r="BF133" s="351"/>
      <c r="BG133" s="351"/>
      <c r="BH133" s="351"/>
      <c r="BI133" s="351"/>
      <c r="BJ133" s="351"/>
      <c r="BK133" s="351"/>
      <c r="BL133" s="351"/>
      <c r="BM133" s="351"/>
      <c r="BN133" s="351"/>
      <c r="BO133" s="351"/>
      <c r="BP133" s="351"/>
      <c r="BQ133" s="351"/>
      <c r="BR133" s="351"/>
      <c r="BS133" s="351"/>
      <c r="BT133" s="351"/>
      <c r="BU133" s="351"/>
      <c r="BV133" s="351"/>
      <c r="BW133" s="351"/>
      <c r="BX133" s="351"/>
      <c r="BY133" s="351"/>
      <c r="BZ133" s="351"/>
      <c r="CA133" s="351"/>
      <c r="CB133" s="351"/>
      <c r="CC133" s="351"/>
      <c r="CD133" s="351"/>
      <c r="CE133" s="351"/>
      <c r="CF133" s="351"/>
      <c r="CG133" s="351"/>
      <c r="CH133" s="351"/>
      <c r="CI133" s="351"/>
      <c r="CJ133" s="351"/>
      <c r="CK133" s="351"/>
      <c r="CL133" s="351"/>
      <c r="CM133" s="351"/>
      <c r="CN133" s="351"/>
      <c r="CO133" s="351"/>
      <c r="CP133" s="351"/>
      <c r="CQ133" s="351"/>
      <c r="CR133" s="351"/>
      <c r="CS133" s="351"/>
      <c r="CT133" s="351"/>
      <c r="CU133" s="351"/>
      <c r="CV133" s="351"/>
      <c r="CW133" s="351"/>
      <c r="CX133" s="351"/>
      <c r="CY133" s="351"/>
      <c r="CZ133" s="351"/>
      <c r="DA133" s="351"/>
      <c r="DB133" s="351"/>
      <c r="DC133" s="351"/>
      <c r="DD133" s="351"/>
      <c r="DE133" s="351"/>
      <c r="DF133" s="351"/>
      <c r="DG133" s="351"/>
      <c r="DH133" s="351"/>
      <c r="DI133" s="351"/>
      <c r="DJ133" s="351"/>
      <c r="DK133" s="351"/>
      <c r="DL133" s="351"/>
      <c r="DM133" s="351"/>
      <c r="DN133" s="351"/>
      <c r="DO133" s="351"/>
      <c r="DP133" s="351"/>
      <c r="DQ133" s="351"/>
      <c r="DR133" s="351"/>
      <c r="DS133" s="351"/>
      <c r="DT133" s="351"/>
      <c r="DU133" s="351"/>
      <c r="DV133" s="351"/>
      <c r="DW133" s="351"/>
      <c r="DX133" s="351"/>
      <c r="DY133" s="351"/>
      <c r="DZ133" s="351"/>
      <c r="EA133" s="351"/>
      <c r="EB133" s="351"/>
      <c r="EC133" s="351"/>
      <c r="ED133" s="351"/>
      <c r="EE133" s="351"/>
      <c r="EF133" s="351"/>
      <c r="EG133" s="351"/>
      <c r="EH133" s="351"/>
      <c r="EI133" s="351"/>
      <c r="EJ133" s="351"/>
      <c r="EK133" s="351"/>
      <c r="EL133" s="351"/>
      <c r="EM133" s="351"/>
      <c r="EN133" s="351"/>
      <c r="EO133" s="351"/>
      <c r="EP133" s="351"/>
      <c r="EQ133" s="351"/>
      <c r="ER133" s="351"/>
      <c r="ES133" s="351"/>
      <c r="ET133" s="351"/>
      <c r="EU133" s="351"/>
      <c r="EV133" s="351"/>
      <c r="EW133" s="351"/>
      <c r="EX133" s="351"/>
      <c r="EY133" s="351"/>
      <c r="EZ133" s="351"/>
      <c r="FA133" s="351"/>
      <c r="FB133" s="351"/>
      <c r="FC133" s="351"/>
      <c r="FD133" s="351"/>
      <c r="FE133" s="351"/>
      <c r="FF133" s="351"/>
      <c r="FG133" s="351"/>
      <c r="FH133" s="351"/>
      <c r="FI133" s="351"/>
      <c r="FJ133" s="351"/>
      <c r="FK133" s="351"/>
      <c r="FL133" s="351"/>
      <c r="FM133" s="351"/>
      <c r="FN133" s="351"/>
      <c r="FO133" s="351"/>
      <c r="FP133" s="351"/>
      <c r="FQ133" s="351"/>
      <c r="FR133" s="351"/>
      <c r="FS133" s="351"/>
      <c r="FT133" s="351"/>
      <c r="FU133" s="351"/>
      <c r="FV133" s="351"/>
      <c r="FW133" s="351"/>
      <c r="FX133" s="351"/>
      <c r="FY133" s="351"/>
      <c r="FZ133" s="351"/>
      <c r="GA133" s="351"/>
      <c r="GB133" s="351"/>
      <c r="GC133" s="351"/>
      <c r="GD133" s="351"/>
      <c r="GE133" s="351"/>
      <c r="GF133" s="351"/>
      <c r="GG133" s="351"/>
      <c r="GH133" s="351"/>
      <c r="GI133" s="351"/>
      <c r="GJ133" s="351"/>
      <c r="GK133" s="351"/>
      <c r="GL133" s="351"/>
      <c r="GM133" s="351"/>
      <c r="GN133" s="351"/>
      <c r="GO133" s="351"/>
      <c r="GP133" s="351"/>
      <c r="GQ133" s="351"/>
      <c r="GR133" s="351"/>
      <c r="GS133" s="351"/>
      <c r="GT133" s="351"/>
      <c r="GU133" s="351"/>
      <c r="GV133" s="351"/>
      <c r="GW133" s="351"/>
    </row>
    <row r="134" spans="10:205" ht="18" customHeight="1" x14ac:dyDescent="0.2">
      <c r="J134" s="679"/>
      <c r="O134" s="679"/>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1"/>
      <c r="BM134" s="351"/>
      <c r="BN134" s="351"/>
      <c r="BO134" s="351"/>
      <c r="BP134" s="351"/>
      <c r="BQ134" s="351"/>
      <c r="BR134" s="351"/>
      <c r="BS134" s="351"/>
      <c r="BT134" s="351"/>
      <c r="BU134" s="351"/>
      <c r="BV134" s="351"/>
      <c r="BW134" s="351"/>
      <c r="BX134" s="351"/>
      <c r="BY134" s="351"/>
      <c r="BZ134" s="351"/>
      <c r="CA134" s="351"/>
      <c r="CB134" s="351"/>
      <c r="CC134" s="351"/>
      <c r="CD134" s="351"/>
      <c r="CE134" s="351"/>
      <c r="CF134" s="351"/>
      <c r="CG134" s="351"/>
      <c r="CH134" s="351"/>
      <c r="CI134" s="351"/>
      <c r="CJ134" s="351"/>
      <c r="CK134" s="351"/>
      <c r="CL134" s="351"/>
      <c r="CM134" s="351"/>
      <c r="CN134" s="351"/>
      <c r="CO134" s="351"/>
      <c r="CP134" s="351"/>
      <c r="CQ134" s="351"/>
      <c r="CR134" s="351"/>
      <c r="CS134" s="351"/>
      <c r="CT134" s="351"/>
      <c r="CU134" s="351"/>
      <c r="CV134" s="351"/>
      <c r="CW134" s="351"/>
      <c r="CX134" s="351"/>
      <c r="CY134" s="351"/>
      <c r="CZ134" s="351"/>
      <c r="DA134" s="351"/>
      <c r="DB134" s="351"/>
      <c r="DC134" s="351"/>
      <c r="DD134" s="351"/>
      <c r="DE134" s="351"/>
      <c r="DF134" s="351"/>
      <c r="DG134" s="351"/>
      <c r="DH134" s="351"/>
      <c r="DI134" s="351"/>
      <c r="DJ134" s="351"/>
      <c r="DK134" s="351"/>
      <c r="DL134" s="351"/>
      <c r="DM134" s="351"/>
      <c r="DN134" s="351"/>
      <c r="DO134" s="351"/>
      <c r="DP134" s="351"/>
      <c r="DQ134" s="351"/>
      <c r="DR134" s="351"/>
      <c r="DS134" s="351"/>
      <c r="DT134" s="351"/>
      <c r="DU134" s="351"/>
      <c r="DV134" s="351"/>
      <c r="DW134" s="351"/>
      <c r="DX134" s="351"/>
      <c r="DY134" s="351"/>
      <c r="DZ134" s="351"/>
      <c r="EA134" s="351"/>
      <c r="EB134" s="351"/>
      <c r="EC134" s="351"/>
      <c r="ED134" s="351"/>
      <c r="EE134" s="351"/>
      <c r="EF134" s="351"/>
      <c r="EG134" s="351"/>
      <c r="EH134" s="351"/>
      <c r="EI134" s="351"/>
      <c r="EJ134" s="351"/>
      <c r="EK134" s="351"/>
      <c r="EL134" s="351"/>
      <c r="EM134" s="351"/>
      <c r="EN134" s="351"/>
      <c r="EO134" s="351"/>
      <c r="EP134" s="351"/>
      <c r="EQ134" s="351"/>
      <c r="ER134" s="351"/>
      <c r="ES134" s="351"/>
      <c r="ET134" s="351"/>
      <c r="EU134" s="351"/>
      <c r="EV134" s="351"/>
      <c r="EW134" s="351"/>
      <c r="EX134" s="351"/>
      <c r="EY134" s="351"/>
      <c r="EZ134" s="351"/>
      <c r="FA134" s="351"/>
      <c r="FB134" s="351"/>
      <c r="FC134" s="351"/>
      <c r="FD134" s="351"/>
      <c r="FE134" s="351"/>
      <c r="FF134" s="351"/>
      <c r="FG134" s="351"/>
      <c r="FH134" s="351"/>
      <c r="FI134" s="351"/>
      <c r="FJ134" s="351"/>
      <c r="FK134" s="351"/>
      <c r="FL134" s="351"/>
      <c r="FM134" s="351"/>
      <c r="FN134" s="351"/>
      <c r="FO134" s="351"/>
      <c r="FP134" s="351"/>
      <c r="FQ134" s="351"/>
      <c r="FR134" s="351"/>
      <c r="FS134" s="351"/>
      <c r="FT134" s="351"/>
      <c r="FU134" s="351"/>
      <c r="FV134" s="351"/>
      <c r="FW134" s="351"/>
      <c r="FX134" s="351"/>
      <c r="FY134" s="351"/>
      <c r="FZ134" s="351"/>
      <c r="GA134" s="351"/>
      <c r="GB134" s="351"/>
      <c r="GC134" s="351"/>
      <c r="GD134" s="351"/>
      <c r="GE134" s="351"/>
      <c r="GF134" s="351"/>
      <c r="GG134" s="351"/>
      <c r="GH134" s="351"/>
      <c r="GI134" s="351"/>
      <c r="GJ134" s="351"/>
      <c r="GK134" s="351"/>
      <c r="GL134" s="351"/>
      <c r="GM134" s="351"/>
      <c r="GN134" s="351"/>
      <c r="GO134" s="351"/>
      <c r="GP134" s="351"/>
      <c r="GQ134" s="351"/>
      <c r="GR134" s="351"/>
      <c r="GS134" s="351"/>
      <c r="GT134" s="351"/>
      <c r="GU134" s="351"/>
      <c r="GV134" s="351"/>
      <c r="GW134" s="351"/>
    </row>
    <row r="135" spans="10:205" ht="18" customHeight="1" x14ac:dyDescent="0.2">
      <c r="J135" s="679"/>
      <c r="O135" s="679"/>
      <c r="P135" s="351"/>
      <c r="Q135" s="351"/>
      <c r="R135" s="351"/>
      <c r="S135" s="351"/>
      <c r="T135" s="351"/>
      <c r="U135" s="351"/>
      <c r="V135" s="351"/>
      <c r="W135" s="351"/>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351"/>
      <c r="BC135" s="351"/>
      <c r="BD135" s="351"/>
      <c r="BE135" s="351"/>
      <c r="BF135" s="351"/>
      <c r="BG135" s="351"/>
      <c r="BH135" s="351"/>
      <c r="BI135" s="351"/>
      <c r="BJ135" s="351"/>
      <c r="BK135" s="351"/>
      <c r="BL135" s="351"/>
      <c r="BM135" s="351"/>
      <c r="BN135" s="351"/>
      <c r="BO135" s="351"/>
      <c r="BP135" s="351"/>
      <c r="BQ135" s="351"/>
      <c r="BR135" s="351"/>
      <c r="BS135" s="351"/>
      <c r="BT135" s="351"/>
      <c r="BU135" s="351"/>
      <c r="BV135" s="351"/>
      <c r="BW135" s="351"/>
      <c r="BX135" s="351"/>
      <c r="BY135" s="351"/>
      <c r="BZ135" s="351"/>
      <c r="CA135" s="351"/>
      <c r="CB135" s="351"/>
      <c r="CC135" s="351"/>
      <c r="CD135" s="351"/>
      <c r="CE135" s="351"/>
      <c r="CF135" s="351"/>
      <c r="CG135" s="351"/>
      <c r="CH135" s="351"/>
      <c r="CI135" s="351"/>
      <c r="CJ135" s="351"/>
      <c r="CK135" s="351"/>
      <c r="CL135" s="351"/>
      <c r="CM135" s="351"/>
      <c r="CN135" s="351"/>
      <c r="CO135" s="351"/>
      <c r="CP135" s="351"/>
      <c r="CQ135" s="351"/>
      <c r="CR135" s="351"/>
      <c r="CS135" s="351"/>
      <c r="CT135" s="351"/>
      <c r="CU135" s="351"/>
      <c r="CV135" s="351"/>
      <c r="CW135" s="351"/>
      <c r="CX135" s="351"/>
      <c r="CY135" s="351"/>
      <c r="CZ135" s="351"/>
      <c r="DA135" s="351"/>
      <c r="DB135" s="351"/>
      <c r="DC135" s="351"/>
      <c r="DD135" s="351"/>
      <c r="DE135" s="351"/>
      <c r="DF135" s="351"/>
      <c r="DG135" s="351"/>
      <c r="DH135" s="351"/>
      <c r="DI135" s="351"/>
      <c r="DJ135" s="351"/>
      <c r="DK135" s="351"/>
      <c r="DL135" s="351"/>
      <c r="DM135" s="351"/>
      <c r="DN135" s="351"/>
      <c r="DO135" s="351"/>
      <c r="DP135" s="351"/>
      <c r="DQ135" s="351"/>
      <c r="DR135" s="351"/>
      <c r="DS135" s="351"/>
      <c r="DT135" s="351"/>
      <c r="DU135" s="351"/>
      <c r="DV135" s="351"/>
      <c r="DW135" s="351"/>
      <c r="DX135" s="351"/>
      <c r="DY135" s="351"/>
      <c r="DZ135" s="351"/>
      <c r="EA135" s="351"/>
      <c r="EB135" s="351"/>
      <c r="EC135" s="351"/>
      <c r="ED135" s="351"/>
      <c r="EE135" s="351"/>
      <c r="EF135" s="351"/>
      <c r="EG135" s="351"/>
      <c r="EH135" s="351"/>
      <c r="EI135" s="351"/>
      <c r="EJ135" s="351"/>
      <c r="EK135" s="351"/>
      <c r="EL135" s="351"/>
      <c r="EM135" s="351"/>
      <c r="EN135" s="351"/>
      <c r="EO135" s="351"/>
      <c r="EP135" s="351"/>
      <c r="EQ135" s="351"/>
      <c r="ER135" s="351"/>
      <c r="ES135" s="351"/>
      <c r="ET135" s="351"/>
      <c r="EU135" s="351"/>
      <c r="EV135" s="351"/>
      <c r="EW135" s="351"/>
      <c r="EX135" s="351"/>
      <c r="EY135" s="351"/>
      <c r="EZ135" s="351"/>
      <c r="FA135" s="351"/>
      <c r="FB135" s="351"/>
      <c r="FC135" s="351"/>
      <c r="FD135" s="351"/>
      <c r="FE135" s="351"/>
      <c r="FF135" s="351"/>
      <c r="FG135" s="351"/>
      <c r="FH135" s="351"/>
      <c r="FI135" s="351"/>
      <c r="FJ135" s="351"/>
      <c r="FK135" s="351"/>
      <c r="FL135" s="351"/>
      <c r="FM135" s="351"/>
      <c r="FN135" s="351"/>
      <c r="FO135" s="351"/>
      <c r="FP135" s="351"/>
      <c r="FQ135" s="351"/>
      <c r="FR135" s="351"/>
      <c r="FS135" s="351"/>
      <c r="FT135" s="351"/>
      <c r="FU135" s="351"/>
      <c r="FV135" s="351"/>
      <c r="FW135" s="351"/>
      <c r="FX135" s="351"/>
      <c r="FY135" s="351"/>
      <c r="FZ135" s="351"/>
      <c r="GA135" s="351"/>
      <c r="GB135" s="351"/>
      <c r="GC135" s="351"/>
      <c r="GD135" s="351"/>
      <c r="GE135" s="351"/>
      <c r="GF135" s="351"/>
      <c r="GG135" s="351"/>
      <c r="GH135" s="351"/>
      <c r="GI135" s="351"/>
      <c r="GJ135" s="351"/>
      <c r="GK135" s="351"/>
      <c r="GL135" s="351"/>
      <c r="GM135" s="351"/>
      <c r="GN135" s="351"/>
      <c r="GO135" s="351"/>
      <c r="GP135" s="351"/>
      <c r="GQ135" s="351"/>
      <c r="GR135" s="351"/>
      <c r="GS135" s="351"/>
      <c r="GT135" s="351"/>
      <c r="GU135" s="351"/>
      <c r="GV135" s="351"/>
      <c r="GW135" s="351"/>
    </row>
    <row r="136" spans="10:205" ht="18" customHeight="1" x14ac:dyDescent="0.2">
      <c r="J136" s="679"/>
      <c r="O136" s="679"/>
      <c r="P136" s="351"/>
      <c r="Q136" s="351"/>
      <c r="R136" s="351"/>
      <c r="S136" s="351"/>
      <c r="T136" s="351"/>
      <c r="U136" s="351"/>
      <c r="V136" s="351"/>
      <c r="W136" s="351"/>
      <c r="X136" s="351"/>
      <c r="Y136" s="351"/>
      <c r="Z136" s="351"/>
      <c r="AA136" s="351"/>
      <c r="AB136" s="351"/>
      <c r="AC136" s="351"/>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351"/>
      <c r="BC136" s="351"/>
      <c r="BD136" s="351"/>
      <c r="BE136" s="351"/>
      <c r="BF136" s="351"/>
      <c r="BG136" s="351"/>
      <c r="BH136" s="351"/>
      <c r="BI136" s="351"/>
      <c r="BJ136" s="351"/>
      <c r="BK136" s="351"/>
      <c r="BL136" s="351"/>
      <c r="BM136" s="351"/>
      <c r="BN136" s="351"/>
      <c r="BO136" s="351"/>
      <c r="BP136" s="351"/>
      <c r="BQ136" s="351"/>
      <c r="BR136" s="351"/>
      <c r="BS136" s="351"/>
      <c r="BT136" s="351"/>
      <c r="BU136" s="351"/>
      <c r="BV136" s="351"/>
      <c r="BW136" s="351"/>
      <c r="BX136" s="351"/>
      <c r="BY136" s="351"/>
      <c r="BZ136" s="351"/>
      <c r="CA136" s="351"/>
      <c r="CB136" s="351"/>
      <c r="CC136" s="351"/>
      <c r="CD136" s="351"/>
      <c r="CE136" s="351"/>
      <c r="CF136" s="351"/>
      <c r="CG136" s="351"/>
      <c r="CH136" s="351"/>
      <c r="CI136" s="351"/>
      <c r="CJ136" s="351"/>
      <c r="CK136" s="351"/>
      <c r="CL136" s="351"/>
      <c r="CM136" s="351"/>
      <c r="CN136" s="351"/>
      <c r="CO136" s="351"/>
      <c r="CP136" s="351"/>
      <c r="CQ136" s="351"/>
      <c r="CR136" s="351"/>
      <c r="CS136" s="351"/>
      <c r="CT136" s="351"/>
      <c r="CU136" s="351"/>
      <c r="CV136" s="351"/>
      <c r="CW136" s="351"/>
      <c r="CX136" s="351"/>
      <c r="CY136" s="351"/>
      <c r="CZ136" s="351"/>
      <c r="DA136" s="351"/>
      <c r="DB136" s="351"/>
      <c r="DC136" s="351"/>
      <c r="DD136" s="351"/>
      <c r="DE136" s="351"/>
      <c r="DF136" s="351"/>
      <c r="DG136" s="351"/>
      <c r="DH136" s="351"/>
      <c r="DI136" s="351"/>
      <c r="DJ136" s="351"/>
      <c r="DK136" s="351"/>
      <c r="DL136" s="351"/>
      <c r="DM136" s="351"/>
      <c r="DN136" s="351"/>
      <c r="DO136" s="351"/>
      <c r="DP136" s="351"/>
      <c r="DQ136" s="351"/>
      <c r="DR136" s="351"/>
      <c r="DS136" s="351"/>
      <c r="DT136" s="351"/>
      <c r="DU136" s="351"/>
      <c r="DV136" s="351"/>
      <c r="DW136" s="351"/>
      <c r="DX136" s="351"/>
      <c r="DY136" s="351"/>
      <c r="DZ136" s="351"/>
      <c r="EA136" s="351"/>
      <c r="EB136" s="351"/>
      <c r="EC136" s="351"/>
      <c r="ED136" s="351"/>
      <c r="EE136" s="351"/>
      <c r="EF136" s="351"/>
      <c r="EG136" s="351"/>
      <c r="EH136" s="351"/>
      <c r="EI136" s="351"/>
      <c r="EJ136" s="351"/>
      <c r="EK136" s="351"/>
      <c r="EL136" s="351"/>
      <c r="EM136" s="351"/>
      <c r="EN136" s="351"/>
      <c r="EO136" s="351"/>
      <c r="EP136" s="351"/>
      <c r="EQ136" s="351"/>
      <c r="ER136" s="351"/>
      <c r="ES136" s="351"/>
      <c r="ET136" s="351"/>
      <c r="EU136" s="351"/>
      <c r="EV136" s="351"/>
      <c r="EW136" s="351"/>
      <c r="EX136" s="351"/>
      <c r="EY136" s="351"/>
      <c r="EZ136" s="351"/>
      <c r="FA136" s="351"/>
      <c r="FB136" s="351"/>
      <c r="FC136" s="351"/>
      <c r="FD136" s="351"/>
      <c r="FE136" s="351"/>
      <c r="FF136" s="351"/>
      <c r="FG136" s="351"/>
      <c r="FH136" s="351"/>
      <c r="FI136" s="351"/>
      <c r="FJ136" s="351"/>
      <c r="FK136" s="351"/>
      <c r="FL136" s="351"/>
      <c r="FM136" s="351"/>
      <c r="FN136" s="351"/>
      <c r="FO136" s="351"/>
      <c r="FP136" s="351"/>
      <c r="FQ136" s="351"/>
      <c r="FR136" s="351"/>
      <c r="FS136" s="351"/>
      <c r="FT136" s="351"/>
      <c r="FU136" s="351"/>
      <c r="FV136" s="351"/>
      <c r="FW136" s="351"/>
      <c r="FX136" s="351"/>
      <c r="FY136" s="351"/>
      <c r="FZ136" s="351"/>
      <c r="GA136" s="351"/>
      <c r="GB136" s="351"/>
      <c r="GC136" s="351"/>
      <c r="GD136" s="351"/>
      <c r="GE136" s="351"/>
      <c r="GF136" s="351"/>
      <c r="GG136" s="351"/>
      <c r="GH136" s="351"/>
      <c r="GI136" s="351"/>
      <c r="GJ136" s="351"/>
      <c r="GK136" s="351"/>
      <c r="GL136" s="351"/>
      <c r="GM136" s="351"/>
      <c r="GN136" s="351"/>
      <c r="GO136" s="351"/>
      <c r="GP136" s="351"/>
      <c r="GQ136" s="351"/>
      <c r="GR136" s="351"/>
      <c r="GS136" s="351"/>
      <c r="GT136" s="351"/>
      <c r="GU136" s="351"/>
      <c r="GV136" s="351"/>
      <c r="GW136" s="351"/>
    </row>
    <row r="137" spans="10:205" ht="18" customHeight="1" x14ac:dyDescent="0.2">
      <c r="J137" s="679"/>
      <c r="O137" s="679"/>
      <c r="P137" s="351"/>
      <c r="Q137" s="35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c r="BT137" s="351"/>
      <c r="BU137" s="351"/>
      <c r="BV137" s="351"/>
      <c r="BW137" s="351"/>
      <c r="BX137" s="351"/>
      <c r="BY137" s="351"/>
      <c r="BZ137" s="351"/>
      <c r="CA137" s="351"/>
      <c r="CB137" s="351"/>
      <c r="CC137" s="351"/>
      <c r="CD137" s="351"/>
      <c r="CE137" s="351"/>
      <c r="CF137" s="351"/>
      <c r="CG137" s="351"/>
      <c r="CH137" s="351"/>
      <c r="CI137" s="351"/>
      <c r="CJ137" s="351"/>
      <c r="CK137" s="351"/>
      <c r="CL137" s="351"/>
      <c r="CM137" s="351"/>
      <c r="CN137" s="351"/>
      <c r="CO137" s="351"/>
      <c r="CP137" s="351"/>
      <c r="CQ137" s="351"/>
      <c r="CR137" s="351"/>
      <c r="CS137" s="351"/>
      <c r="CT137" s="351"/>
      <c r="CU137" s="351"/>
      <c r="CV137" s="351"/>
      <c r="CW137" s="351"/>
      <c r="CX137" s="351"/>
      <c r="CY137" s="351"/>
      <c r="CZ137" s="351"/>
      <c r="DA137" s="351"/>
      <c r="DB137" s="351"/>
      <c r="DC137" s="351"/>
      <c r="DD137" s="351"/>
      <c r="DE137" s="351"/>
      <c r="DF137" s="351"/>
      <c r="DG137" s="351"/>
      <c r="DH137" s="351"/>
      <c r="DI137" s="351"/>
      <c r="DJ137" s="351"/>
      <c r="DK137" s="351"/>
      <c r="DL137" s="351"/>
      <c r="DM137" s="351"/>
      <c r="DN137" s="351"/>
      <c r="DO137" s="351"/>
      <c r="DP137" s="351"/>
      <c r="DQ137" s="351"/>
      <c r="DR137" s="351"/>
      <c r="DS137" s="351"/>
      <c r="DT137" s="351"/>
      <c r="DU137" s="351"/>
      <c r="DV137" s="351"/>
      <c r="DW137" s="351"/>
      <c r="DX137" s="351"/>
      <c r="DY137" s="351"/>
      <c r="DZ137" s="351"/>
      <c r="EA137" s="351"/>
      <c r="EB137" s="351"/>
      <c r="EC137" s="351"/>
      <c r="ED137" s="351"/>
      <c r="EE137" s="351"/>
      <c r="EF137" s="351"/>
      <c r="EG137" s="351"/>
      <c r="EH137" s="351"/>
      <c r="EI137" s="351"/>
      <c r="EJ137" s="351"/>
      <c r="EK137" s="351"/>
      <c r="EL137" s="351"/>
      <c r="EM137" s="351"/>
      <c r="EN137" s="351"/>
      <c r="EO137" s="351"/>
      <c r="EP137" s="351"/>
      <c r="EQ137" s="351"/>
      <c r="ER137" s="351"/>
      <c r="ES137" s="351"/>
      <c r="ET137" s="351"/>
      <c r="EU137" s="351"/>
      <c r="EV137" s="351"/>
      <c r="EW137" s="351"/>
      <c r="EX137" s="351"/>
      <c r="EY137" s="351"/>
      <c r="EZ137" s="351"/>
      <c r="FA137" s="351"/>
      <c r="FB137" s="351"/>
      <c r="FC137" s="351"/>
      <c r="FD137" s="351"/>
      <c r="FE137" s="351"/>
      <c r="FF137" s="351"/>
      <c r="FG137" s="351"/>
      <c r="FH137" s="351"/>
      <c r="FI137" s="351"/>
      <c r="FJ137" s="351"/>
      <c r="FK137" s="351"/>
      <c r="FL137" s="351"/>
      <c r="FM137" s="351"/>
      <c r="FN137" s="351"/>
      <c r="FO137" s="351"/>
      <c r="FP137" s="351"/>
      <c r="FQ137" s="351"/>
      <c r="FR137" s="351"/>
      <c r="FS137" s="351"/>
      <c r="FT137" s="351"/>
      <c r="FU137" s="351"/>
      <c r="FV137" s="351"/>
      <c r="FW137" s="351"/>
      <c r="FX137" s="351"/>
      <c r="FY137" s="351"/>
      <c r="FZ137" s="351"/>
      <c r="GA137" s="351"/>
      <c r="GB137" s="351"/>
      <c r="GC137" s="351"/>
      <c r="GD137" s="351"/>
      <c r="GE137" s="351"/>
      <c r="GF137" s="351"/>
      <c r="GG137" s="351"/>
      <c r="GH137" s="351"/>
      <c r="GI137" s="351"/>
      <c r="GJ137" s="351"/>
      <c r="GK137" s="351"/>
      <c r="GL137" s="351"/>
      <c r="GM137" s="351"/>
      <c r="GN137" s="351"/>
      <c r="GO137" s="351"/>
      <c r="GP137" s="351"/>
      <c r="GQ137" s="351"/>
      <c r="GR137" s="351"/>
      <c r="GS137" s="351"/>
      <c r="GT137" s="351"/>
      <c r="GU137" s="351"/>
      <c r="GV137" s="351"/>
      <c r="GW137" s="351"/>
    </row>
    <row r="138" spans="10:205" ht="18" customHeight="1" x14ac:dyDescent="0.2">
      <c r="J138" s="679"/>
      <c r="O138" s="679"/>
      <c r="P138" s="351"/>
      <c r="Q138" s="35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c r="BT138" s="351"/>
      <c r="BU138" s="351"/>
      <c r="BV138" s="351"/>
      <c r="BW138" s="351"/>
      <c r="BX138" s="351"/>
      <c r="BY138" s="351"/>
      <c r="BZ138" s="351"/>
      <c r="CA138" s="351"/>
      <c r="CB138" s="351"/>
      <c r="CC138" s="351"/>
      <c r="CD138" s="351"/>
      <c r="CE138" s="351"/>
      <c r="CF138" s="351"/>
      <c r="CG138" s="351"/>
      <c r="CH138" s="351"/>
      <c r="CI138" s="351"/>
      <c r="CJ138" s="351"/>
      <c r="CK138" s="351"/>
      <c r="CL138" s="351"/>
      <c r="CM138" s="351"/>
      <c r="CN138" s="351"/>
      <c r="CO138" s="351"/>
      <c r="CP138" s="351"/>
      <c r="CQ138" s="351"/>
      <c r="CR138" s="351"/>
      <c r="CS138" s="351"/>
      <c r="CT138" s="351"/>
      <c r="CU138" s="351"/>
      <c r="CV138" s="351"/>
      <c r="CW138" s="351"/>
      <c r="CX138" s="351"/>
      <c r="CY138" s="351"/>
      <c r="CZ138" s="351"/>
      <c r="DA138" s="351"/>
      <c r="DB138" s="351"/>
      <c r="DC138" s="351"/>
      <c r="DD138" s="351"/>
      <c r="DE138" s="351"/>
      <c r="DF138" s="351"/>
      <c r="DG138" s="351"/>
      <c r="DH138" s="351"/>
      <c r="DI138" s="351"/>
      <c r="DJ138" s="351"/>
      <c r="DK138" s="351"/>
      <c r="DL138" s="351"/>
      <c r="DM138" s="351"/>
      <c r="DN138" s="351"/>
      <c r="DO138" s="351"/>
      <c r="DP138" s="351"/>
      <c r="DQ138" s="351"/>
      <c r="DR138" s="351"/>
      <c r="DS138" s="351"/>
      <c r="DT138" s="351"/>
      <c r="DU138" s="351"/>
      <c r="DV138" s="351"/>
      <c r="DW138" s="351"/>
      <c r="DX138" s="351"/>
      <c r="DY138" s="351"/>
      <c r="DZ138" s="351"/>
      <c r="EA138" s="351"/>
      <c r="EB138" s="351"/>
      <c r="EC138" s="351"/>
      <c r="ED138" s="351"/>
      <c r="EE138" s="351"/>
      <c r="EF138" s="351"/>
      <c r="EG138" s="351"/>
      <c r="EH138" s="351"/>
      <c r="EI138" s="351"/>
      <c r="EJ138" s="351"/>
      <c r="EK138" s="351"/>
      <c r="EL138" s="351"/>
      <c r="EM138" s="351"/>
      <c r="EN138" s="351"/>
      <c r="EO138" s="351"/>
      <c r="EP138" s="351"/>
      <c r="EQ138" s="351"/>
      <c r="ER138" s="351"/>
      <c r="ES138" s="351"/>
      <c r="ET138" s="351"/>
      <c r="EU138" s="351"/>
      <c r="EV138" s="351"/>
      <c r="EW138" s="351"/>
      <c r="EX138" s="351"/>
      <c r="EY138" s="351"/>
      <c r="EZ138" s="351"/>
      <c r="FA138" s="351"/>
      <c r="FB138" s="351"/>
      <c r="FC138" s="351"/>
      <c r="FD138" s="351"/>
      <c r="FE138" s="351"/>
      <c r="FF138" s="351"/>
      <c r="FG138" s="351"/>
      <c r="FH138" s="351"/>
      <c r="FI138" s="351"/>
      <c r="FJ138" s="351"/>
      <c r="FK138" s="351"/>
      <c r="FL138" s="351"/>
      <c r="FM138" s="351"/>
      <c r="FN138" s="351"/>
      <c r="FO138" s="351"/>
      <c r="FP138" s="351"/>
      <c r="FQ138" s="351"/>
      <c r="FR138" s="351"/>
      <c r="FS138" s="351"/>
      <c r="FT138" s="351"/>
      <c r="FU138" s="351"/>
      <c r="FV138" s="351"/>
      <c r="FW138" s="351"/>
      <c r="FX138" s="351"/>
      <c r="FY138" s="351"/>
      <c r="FZ138" s="351"/>
      <c r="GA138" s="351"/>
      <c r="GB138" s="351"/>
      <c r="GC138" s="351"/>
      <c r="GD138" s="351"/>
      <c r="GE138" s="351"/>
      <c r="GF138" s="351"/>
      <c r="GG138" s="351"/>
      <c r="GH138" s="351"/>
      <c r="GI138" s="351"/>
      <c r="GJ138" s="351"/>
      <c r="GK138" s="351"/>
      <c r="GL138" s="351"/>
      <c r="GM138" s="351"/>
      <c r="GN138" s="351"/>
      <c r="GO138" s="351"/>
      <c r="GP138" s="351"/>
      <c r="GQ138" s="351"/>
      <c r="GR138" s="351"/>
      <c r="GS138" s="351"/>
      <c r="GT138" s="351"/>
      <c r="GU138" s="351"/>
      <c r="GV138" s="351"/>
      <c r="GW138" s="351"/>
    </row>
    <row r="139" spans="10:205" ht="18" customHeight="1" x14ac:dyDescent="0.2">
      <c r="J139" s="679"/>
      <c r="O139" s="679"/>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351"/>
      <c r="AM139" s="351"/>
      <c r="AN139" s="351"/>
      <c r="AO139" s="351"/>
      <c r="AP139" s="351"/>
      <c r="AQ139" s="351"/>
      <c r="AR139" s="351"/>
      <c r="AS139" s="351"/>
      <c r="AT139" s="351"/>
      <c r="AU139" s="351"/>
      <c r="AV139" s="351"/>
      <c r="AW139" s="351"/>
      <c r="AX139" s="351"/>
      <c r="AY139" s="351"/>
      <c r="AZ139" s="351"/>
      <c r="BA139" s="351"/>
      <c r="BB139" s="351"/>
      <c r="BC139" s="351"/>
      <c r="BD139" s="351"/>
      <c r="BE139" s="351"/>
      <c r="BF139" s="351"/>
      <c r="BG139" s="351"/>
      <c r="BH139" s="351"/>
      <c r="BI139" s="351"/>
      <c r="BJ139" s="351"/>
      <c r="BK139" s="351"/>
      <c r="BL139" s="351"/>
      <c r="BM139" s="351"/>
      <c r="BN139" s="351"/>
      <c r="BO139" s="351"/>
      <c r="BP139" s="351"/>
      <c r="BQ139" s="351"/>
      <c r="BR139" s="351"/>
      <c r="BS139" s="351"/>
      <c r="BT139" s="351"/>
      <c r="BU139" s="351"/>
      <c r="BV139" s="351"/>
      <c r="BW139" s="351"/>
      <c r="BX139" s="351"/>
      <c r="BY139" s="351"/>
      <c r="BZ139" s="351"/>
      <c r="CA139" s="351"/>
      <c r="CB139" s="351"/>
      <c r="CC139" s="351"/>
      <c r="CD139" s="351"/>
      <c r="CE139" s="351"/>
      <c r="CF139" s="351"/>
      <c r="CG139" s="351"/>
      <c r="CH139" s="351"/>
      <c r="CI139" s="351"/>
      <c r="CJ139" s="351"/>
      <c r="CK139" s="351"/>
      <c r="CL139" s="351"/>
      <c r="CM139" s="351"/>
      <c r="CN139" s="351"/>
      <c r="CO139" s="351"/>
      <c r="CP139" s="351"/>
      <c r="CQ139" s="351"/>
      <c r="CR139" s="351"/>
      <c r="CS139" s="351"/>
      <c r="CT139" s="351"/>
      <c r="CU139" s="351"/>
      <c r="CV139" s="351"/>
      <c r="CW139" s="351"/>
      <c r="CX139" s="351"/>
      <c r="CY139" s="351"/>
      <c r="CZ139" s="351"/>
      <c r="DA139" s="351"/>
      <c r="DB139" s="351"/>
      <c r="DC139" s="351"/>
      <c r="DD139" s="351"/>
      <c r="DE139" s="351"/>
      <c r="DF139" s="351"/>
      <c r="DG139" s="351"/>
      <c r="DH139" s="351"/>
      <c r="DI139" s="351"/>
      <c r="DJ139" s="351"/>
      <c r="DK139" s="351"/>
      <c r="DL139" s="351"/>
      <c r="DM139" s="351"/>
      <c r="DN139" s="351"/>
      <c r="DO139" s="351"/>
      <c r="DP139" s="351"/>
      <c r="DQ139" s="351"/>
      <c r="DR139" s="351"/>
      <c r="DS139" s="351"/>
      <c r="DT139" s="351"/>
      <c r="DU139" s="351"/>
      <c r="DV139" s="351"/>
      <c r="DW139" s="351"/>
      <c r="DX139" s="351"/>
      <c r="DY139" s="351"/>
      <c r="DZ139" s="351"/>
      <c r="EA139" s="351"/>
      <c r="EB139" s="351"/>
      <c r="EC139" s="351"/>
      <c r="ED139" s="351"/>
      <c r="EE139" s="351"/>
      <c r="EF139" s="351"/>
      <c r="EG139" s="351"/>
      <c r="EH139" s="351"/>
      <c r="EI139" s="351"/>
      <c r="EJ139" s="351"/>
      <c r="EK139" s="351"/>
      <c r="EL139" s="351"/>
      <c r="EM139" s="351"/>
      <c r="EN139" s="351"/>
      <c r="EO139" s="351"/>
      <c r="EP139" s="351"/>
      <c r="EQ139" s="351"/>
      <c r="ER139" s="351"/>
      <c r="ES139" s="351"/>
      <c r="ET139" s="351"/>
      <c r="EU139" s="351"/>
      <c r="EV139" s="351"/>
      <c r="EW139" s="351"/>
      <c r="EX139" s="351"/>
      <c r="EY139" s="351"/>
      <c r="EZ139" s="351"/>
      <c r="FA139" s="351"/>
      <c r="FB139" s="351"/>
      <c r="FC139" s="351"/>
      <c r="FD139" s="351"/>
      <c r="FE139" s="351"/>
      <c r="FF139" s="351"/>
      <c r="FG139" s="351"/>
      <c r="FH139" s="351"/>
      <c r="FI139" s="351"/>
      <c r="FJ139" s="351"/>
      <c r="FK139" s="351"/>
      <c r="FL139" s="351"/>
      <c r="FM139" s="351"/>
      <c r="FN139" s="351"/>
      <c r="FO139" s="351"/>
      <c r="FP139" s="351"/>
      <c r="FQ139" s="351"/>
      <c r="FR139" s="351"/>
      <c r="FS139" s="351"/>
      <c r="FT139" s="351"/>
      <c r="FU139" s="351"/>
      <c r="FV139" s="351"/>
      <c r="FW139" s="351"/>
      <c r="FX139" s="351"/>
      <c r="FY139" s="351"/>
      <c r="FZ139" s="351"/>
      <c r="GA139" s="351"/>
      <c r="GB139" s="351"/>
      <c r="GC139" s="351"/>
      <c r="GD139" s="351"/>
      <c r="GE139" s="351"/>
      <c r="GF139" s="351"/>
      <c r="GG139" s="351"/>
      <c r="GH139" s="351"/>
      <c r="GI139" s="351"/>
      <c r="GJ139" s="351"/>
      <c r="GK139" s="351"/>
      <c r="GL139" s="351"/>
      <c r="GM139" s="351"/>
      <c r="GN139" s="351"/>
      <c r="GO139" s="351"/>
      <c r="GP139" s="351"/>
      <c r="GQ139" s="351"/>
      <c r="GR139" s="351"/>
      <c r="GS139" s="351"/>
      <c r="GT139" s="351"/>
      <c r="GU139" s="351"/>
      <c r="GV139" s="351"/>
      <c r="GW139" s="351"/>
    </row>
    <row r="140" spans="10:205" ht="18" customHeight="1" x14ac:dyDescent="0.2">
      <c r="J140" s="679"/>
      <c r="O140" s="679"/>
      <c r="P140" s="351"/>
      <c r="Q140" s="351"/>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1"/>
      <c r="BM140" s="351"/>
      <c r="BN140" s="351"/>
      <c r="BO140" s="351"/>
      <c r="BP140" s="351"/>
      <c r="BQ140" s="351"/>
      <c r="BR140" s="351"/>
      <c r="BS140" s="351"/>
      <c r="BT140" s="351"/>
      <c r="BU140" s="351"/>
      <c r="BV140" s="351"/>
      <c r="BW140" s="351"/>
      <c r="BX140" s="351"/>
      <c r="BY140" s="351"/>
      <c r="BZ140" s="351"/>
      <c r="CA140" s="351"/>
      <c r="CB140" s="351"/>
      <c r="CC140" s="351"/>
      <c r="CD140" s="351"/>
      <c r="CE140" s="351"/>
      <c r="CF140" s="351"/>
      <c r="CG140" s="351"/>
      <c r="CH140" s="351"/>
      <c r="CI140" s="351"/>
      <c r="CJ140" s="351"/>
      <c r="CK140" s="351"/>
      <c r="CL140" s="351"/>
      <c r="CM140" s="351"/>
      <c r="CN140" s="351"/>
      <c r="CO140" s="351"/>
      <c r="CP140" s="351"/>
      <c r="CQ140" s="351"/>
      <c r="CR140" s="351"/>
      <c r="CS140" s="351"/>
      <c r="CT140" s="351"/>
      <c r="CU140" s="351"/>
      <c r="CV140" s="351"/>
      <c r="CW140" s="351"/>
      <c r="CX140" s="351"/>
      <c r="CY140" s="351"/>
      <c r="CZ140" s="351"/>
      <c r="DA140" s="351"/>
      <c r="DB140" s="351"/>
      <c r="DC140" s="351"/>
      <c r="DD140" s="351"/>
      <c r="DE140" s="351"/>
      <c r="DF140" s="351"/>
      <c r="DG140" s="351"/>
      <c r="DH140" s="351"/>
      <c r="DI140" s="351"/>
      <c r="DJ140" s="351"/>
      <c r="DK140" s="351"/>
      <c r="DL140" s="351"/>
      <c r="DM140" s="351"/>
      <c r="DN140" s="351"/>
      <c r="DO140" s="351"/>
      <c r="DP140" s="351"/>
      <c r="DQ140" s="351"/>
      <c r="DR140" s="351"/>
      <c r="DS140" s="351"/>
      <c r="DT140" s="351"/>
      <c r="DU140" s="351"/>
      <c r="DV140" s="351"/>
      <c r="DW140" s="351"/>
      <c r="DX140" s="351"/>
      <c r="DY140" s="351"/>
      <c r="DZ140" s="351"/>
      <c r="EA140" s="351"/>
      <c r="EB140" s="351"/>
      <c r="EC140" s="351"/>
      <c r="ED140" s="351"/>
      <c r="EE140" s="351"/>
      <c r="EF140" s="351"/>
      <c r="EG140" s="351"/>
      <c r="EH140" s="351"/>
      <c r="EI140" s="351"/>
      <c r="EJ140" s="351"/>
      <c r="EK140" s="351"/>
      <c r="EL140" s="351"/>
      <c r="EM140" s="351"/>
      <c r="EN140" s="351"/>
      <c r="EO140" s="351"/>
      <c r="EP140" s="351"/>
      <c r="EQ140" s="351"/>
      <c r="ER140" s="351"/>
      <c r="ES140" s="351"/>
      <c r="ET140" s="351"/>
      <c r="EU140" s="351"/>
      <c r="EV140" s="351"/>
      <c r="EW140" s="351"/>
      <c r="EX140" s="351"/>
      <c r="EY140" s="351"/>
      <c r="EZ140" s="351"/>
      <c r="FA140" s="351"/>
      <c r="FB140" s="351"/>
      <c r="FC140" s="351"/>
      <c r="FD140" s="351"/>
      <c r="FE140" s="351"/>
      <c r="FF140" s="351"/>
      <c r="FG140" s="351"/>
      <c r="FH140" s="351"/>
      <c r="FI140" s="351"/>
      <c r="FJ140" s="351"/>
      <c r="FK140" s="351"/>
      <c r="FL140" s="351"/>
      <c r="FM140" s="351"/>
      <c r="FN140" s="351"/>
      <c r="FO140" s="351"/>
      <c r="FP140" s="351"/>
      <c r="FQ140" s="351"/>
      <c r="FR140" s="351"/>
      <c r="FS140" s="351"/>
      <c r="FT140" s="351"/>
      <c r="FU140" s="351"/>
      <c r="FV140" s="351"/>
      <c r="FW140" s="351"/>
      <c r="FX140" s="351"/>
      <c r="FY140" s="351"/>
      <c r="FZ140" s="351"/>
      <c r="GA140" s="351"/>
      <c r="GB140" s="351"/>
      <c r="GC140" s="351"/>
      <c r="GD140" s="351"/>
      <c r="GE140" s="351"/>
      <c r="GF140" s="351"/>
      <c r="GG140" s="351"/>
      <c r="GH140" s="351"/>
      <c r="GI140" s="351"/>
      <c r="GJ140" s="351"/>
      <c r="GK140" s="351"/>
      <c r="GL140" s="351"/>
      <c r="GM140" s="351"/>
      <c r="GN140" s="351"/>
      <c r="GO140" s="351"/>
      <c r="GP140" s="351"/>
      <c r="GQ140" s="351"/>
      <c r="GR140" s="351"/>
      <c r="GS140" s="351"/>
      <c r="GT140" s="351"/>
      <c r="GU140" s="351"/>
      <c r="GV140" s="351"/>
      <c r="GW140" s="351"/>
    </row>
    <row r="141" spans="10:205" ht="18" customHeight="1" x14ac:dyDescent="0.2">
      <c r="J141" s="679"/>
      <c r="O141" s="679"/>
      <c r="P141" s="351"/>
      <c r="Q141" s="351"/>
      <c r="R141" s="351"/>
      <c r="S141" s="351"/>
      <c r="T141" s="351"/>
      <c r="U141" s="351"/>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c r="BG141" s="351"/>
      <c r="BH141" s="351"/>
      <c r="BI141" s="351"/>
      <c r="BJ141" s="351"/>
      <c r="BK141" s="351"/>
      <c r="BL141" s="351"/>
      <c r="BM141" s="351"/>
      <c r="BN141" s="351"/>
      <c r="BO141" s="351"/>
      <c r="BP141" s="351"/>
      <c r="BQ141" s="351"/>
      <c r="BR141" s="351"/>
      <c r="BS141" s="351"/>
      <c r="BT141" s="351"/>
      <c r="BU141" s="351"/>
      <c r="BV141" s="351"/>
      <c r="BW141" s="351"/>
      <c r="BX141" s="351"/>
      <c r="BY141" s="351"/>
      <c r="BZ141" s="351"/>
      <c r="CA141" s="351"/>
      <c r="CB141" s="351"/>
      <c r="CC141" s="351"/>
      <c r="CD141" s="351"/>
      <c r="CE141" s="351"/>
      <c r="CF141" s="351"/>
      <c r="CG141" s="351"/>
      <c r="CH141" s="351"/>
      <c r="CI141" s="351"/>
      <c r="CJ141" s="351"/>
      <c r="CK141" s="351"/>
      <c r="CL141" s="351"/>
      <c r="CM141" s="351"/>
      <c r="CN141" s="351"/>
      <c r="CO141" s="351"/>
      <c r="CP141" s="351"/>
      <c r="CQ141" s="351"/>
      <c r="CR141" s="351"/>
      <c r="CS141" s="351"/>
      <c r="CT141" s="351"/>
      <c r="CU141" s="351"/>
      <c r="CV141" s="351"/>
      <c r="CW141" s="351"/>
      <c r="CX141" s="351"/>
      <c r="CY141" s="351"/>
      <c r="CZ141" s="351"/>
      <c r="DA141" s="351"/>
      <c r="DB141" s="351"/>
      <c r="DC141" s="351"/>
      <c r="DD141" s="351"/>
      <c r="DE141" s="351"/>
      <c r="DF141" s="351"/>
      <c r="DG141" s="351"/>
      <c r="DH141" s="351"/>
      <c r="DI141" s="351"/>
      <c r="DJ141" s="351"/>
      <c r="DK141" s="351"/>
      <c r="DL141" s="351"/>
      <c r="DM141" s="351"/>
      <c r="DN141" s="351"/>
      <c r="DO141" s="351"/>
      <c r="DP141" s="351"/>
      <c r="DQ141" s="351"/>
      <c r="DR141" s="351"/>
      <c r="DS141" s="351"/>
      <c r="DT141" s="351"/>
      <c r="DU141" s="351"/>
      <c r="DV141" s="351"/>
      <c r="DW141" s="351"/>
      <c r="DX141" s="351"/>
      <c r="DY141" s="351"/>
      <c r="DZ141" s="351"/>
      <c r="EA141" s="351"/>
      <c r="EB141" s="351"/>
      <c r="EC141" s="351"/>
      <c r="ED141" s="351"/>
      <c r="EE141" s="351"/>
      <c r="EF141" s="351"/>
      <c r="EG141" s="351"/>
      <c r="EH141" s="351"/>
      <c r="EI141" s="351"/>
      <c r="EJ141" s="351"/>
      <c r="EK141" s="351"/>
      <c r="EL141" s="351"/>
      <c r="EM141" s="351"/>
      <c r="EN141" s="351"/>
      <c r="EO141" s="351"/>
      <c r="EP141" s="351"/>
      <c r="EQ141" s="351"/>
      <c r="ER141" s="351"/>
      <c r="ES141" s="351"/>
      <c r="ET141" s="351"/>
      <c r="EU141" s="351"/>
      <c r="EV141" s="351"/>
      <c r="EW141" s="351"/>
      <c r="EX141" s="351"/>
      <c r="EY141" s="351"/>
      <c r="EZ141" s="351"/>
      <c r="FA141" s="351"/>
      <c r="FB141" s="351"/>
      <c r="FC141" s="351"/>
      <c r="FD141" s="351"/>
      <c r="FE141" s="351"/>
      <c r="FF141" s="351"/>
      <c r="FG141" s="351"/>
      <c r="FH141" s="351"/>
      <c r="FI141" s="351"/>
      <c r="FJ141" s="351"/>
      <c r="FK141" s="351"/>
      <c r="FL141" s="351"/>
      <c r="FM141" s="351"/>
      <c r="FN141" s="351"/>
      <c r="FO141" s="351"/>
      <c r="FP141" s="351"/>
      <c r="FQ141" s="351"/>
      <c r="FR141" s="351"/>
      <c r="FS141" s="351"/>
      <c r="FT141" s="351"/>
      <c r="FU141" s="351"/>
      <c r="FV141" s="351"/>
      <c r="FW141" s="351"/>
      <c r="FX141" s="351"/>
      <c r="FY141" s="351"/>
      <c r="FZ141" s="351"/>
      <c r="GA141" s="351"/>
      <c r="GB141" s="351"/>
      <c r="GC141" s="351"/>
      <c r="GD141" s="351"/>
      <c r="GE141" s="351"/>
      <c r="GF141" s="351"/>
      <c r="GG141" s="351"/>
      <c r="GH141" s="351"/>
      <c r="GI141" s="351"/>
      <c r="GJ141" s="351"/>
      <c r="GK141" s="351"/>
      <c r="GL141" s="351"/>
      <c r="GM141" s="351"/>
      <c r="GN141" s="351"/>
      <c r="GO141" s="351"/>
      <c r="GP141" s="351"/>
      <c r="GQ141" s="351"/>
      <c r="GR141" s="351"/>
      <c r="GS141" s="351"/>
      <c r="GT141" s="351"/>
      <c r="GU141" s="351"/>
      <c r="GV141" s="351"/>
      <c r="GW141" s="351"/>
    </row>
    <row r="142" spans="10:205" ht="18" customHeight="1" x14ac:dyDescent="0.2">
      <c r="J142" s="679"/>
      <c r="O142" s="679"/>
      <c r="P142" s="351"/>
      <c r="Q142" s="351"/>
      <c r="R142" s="351"/>
      <c r="S142" s="351"/>
      <c r="T142" s="351"/>
      <c r="U142" s="351"/>
      <c r="V142" s="351"/>
      <c r="W142" s="351"/>
      <c r="X142" s="351"/>
      <c r="Y142" s="351"/>
      <c r="Z142" s="351"/>
      <c r="AA142" s="351"/>
      <c r="AB142" s="351"/>
      <c r="AC142" s="351"/>
      <c r="AD142" s="351"/>
      <c r="AE142" s="351"/>
      <c r="AF142" s="351"/>
      <c r="AG142" s="351"/>
      <c r="AH142" s="351"/>
      <c r="AI142" s="351"/>
      <c r="AJ142" s="351"/>
      <c r="AK142" s="351"/>
      <c r="AL142" s="351"/>
      <c r="AM142" s="351"/>
      <c r="AN142" s="351"/>
      <c r="AO142" s="351"/>
      <c r="AP142" s="351"/>
      <c r="AQ142" s="351"/>
      <c r="AR142" s="351"/>
      <c r="AS142" s="351"/>
      <c r="AT142" s="351"/>
      <c r="AU142" s="351"/>
      <c r="AV142" s="351"/>
      <c r="AW142" s="351"/>
      <c r="AX142" s="351"/>
      <c r="AY142" s="351"/>
      <c r="AZ142" s="351"/>
      <c r="BA142" s="351"/>
      <c r="BB142" s="351"/>
      <c r="BC142" s="351"/>
      <c r="BD142" s="351"/>
      <c r="BE142" s="351"/>
      <c r="BF142" s="351"/>
      <c r="BG142" s="351"/>
      <c r="BH142" s="351"/>
      <c r="BI142" s="351"/>
      <c r="BJ142" s="351"/>
      <c r="BK142" s="351"/>
      <c r="BL142" s="351"/>
      <c r="BM142" s="351"/>
      <c r="BN142" s="351"/>
      <c r="BO142" s="351"/>
      <c r="BP142" s="351"/>
      <c r="BQ142" s="351"/>
      <c r="BR142" s="351"/>
      <c r="BS142" s="351"/>
      <c r="BT142" s="351"/>
      <c r="BU142" s="351"/>
      <c r="BV142" s="351"/>
      <c r="BW142" s="351"/>
      <c r="BX142" s="351"/>
      <c r="BY142" s="351"/>
      <c r="BZ142" s="351"/>
      <c r="CA142" s="351"/>
      <c r="CB142" s="351"/>
      <c r="CC142" s="351"/>
      <c r="CD142" s="351"/>
      <c r="CE142" s="351"/>
      <c r="CF142" s="351"/>
      <c r="CG142" s="351"/>
      <c r="CH142" s="351"/>
      <c r="CI142" s="351"/>
      <c r="CJ142" s="351"/>
      <c r="CK142" s="351"/>
      <c r="CL142" s="351"/>
      <c r="CM142" s="351"/>
      <c r="CN142" s="351"/>
      <c r="CO142" s="351"/>
      <c r="CP142" s="351"/>
      <c r="CQ142" s="351"/>
      <c r="CR142" s="351"/>
      <c r="CS142" s="351"/>
      <c r="CT142" s="351"/>
      <c r="CU142" s="351"/>
      <c r="CV142" s="351"/>
      <c r="CW142" s="351"/>
      <c r="CX142" s="351"/>
      <c r="CY142" s="351"/>
      <c r="CZ142" s="351"/>
      <c r="DA142" s="351"/>
      <c r="DB142" s="351"/>
      <c r="DC142" s="351"/>
      <c r="DD142" s="351"/>
      <c r="DE142" s="351"/>
      <c r="DF142" s="351"/>
      <c r="DG142" s="351"/>
      <c r="DH142" s="351"/>
      <c r="DI142" s="351"/>
      <c r="DJ142" s="351"/>
      <c r="DK142" s="351"/>
      <c r="DL142" s="351"/>
      <c r="DM142" s="351"/>
      <c r="DN142" s="351"/>
      <c r="DO142" s="351"/>
      <c r="DP142" s="351"/>
      <c r="DQ142" s="351"/>
      <c r="DR142" s="351"/>
      <c r="DS142" s="351"/>
      <c r="DT142" s="351"/>
      <c r="DU142" s="351"/>
      <c r="DV142" s="351"/>
      <c r="DW142" s="351"/>
      <c r="DX142" s="351"/>
      <c r="DY142" s="351"/>
      <c r="DZ142" s="351"/>
      <c r="EA142" s="351"/>
      <c r="EB142" s="351"/>
      <c r="EC142" s="351"/>
      <c r="ED142" s="351"/>
      <c r="EE142" s="351"/>
      <c r="EF142" s="351"/>
      <c r="EG142" s="351"/>
      <c r="EH142" s="351"/>
      <c r="EI142" s="351"/>
      <c r="EJ142" s="351"/>
      <c r="EK142" s="351"/>
      <c r="EL142" s="351"/>
      <c r="EM142" s="351"/>
      <c r="EN142" s="351"/>
      <c r="EO142" s="351"/>
      <c r="EP142" s="351"/>
      <c r="EQ142" s="351"/>
      <c r="ER142" s="351"/>
      <c r="ES142" s="351"/>
      <c r="ET142" s="351"/>
      <c r="EU142" s="351"/>
      <c r="EV142" s="351"/>
      <c r="EW142" s="351"/>
      <c r="EX142" s="351"/>
      <c r="EY142" s="351"/>
      <c r="EZ142" s="351"/>
      <c r="FA142" s="351"/>
      <c r="FB142" s="351"/>
      <c r="FC142" s="351"/>
      <c r="FD142" s="351"/>
      <c r="FE142" s="351"/>
      <c r="FF142" s="351"/>
      <c r="FG142" s="351"/>
      <c r="FH142" s="351"/>
      <c r="FI142" s="351"/>
      <c r="FJ142" s="351"/>
      <c r="FK142" s="351"/>
      <c r="FL142" s="351"/>
      <c r="FM142" s="351"/>
      <c r="FN142" s="351"/>
      <c r="FO142" s="351"/>
      <c r="FP142" s="351"/>
      <c r="FQ142" s="351"/>
      <c r="FR142" s="351"/>
      <c r="FS142" s="351"/>
      <c r="FT142" s="351"/>
      <c r="FU142" s="351"/>
      <c r="FV142" s="351"/>
      <c r="FW142" s="351"/>
      <c r="FX142" s="351"/>
      <c r="FY142" s="351"/>
      <c r="FZ142" s="351"/>
      <c r="GA142" s="351"/>
      <c r="GB142" s="351"/>
      <c r="GC142" s="351"/>
      <c r="GD142" s="351"/>
      <c r="GE142" s="351"/>
      <c r="GF142" s="351"/>
      <c r="GG142" s="351"/>
      <c r="GH142" s="351"/>
      <c r="GI142" s="351"/>
      <c r="GJ142" s="351"/>
      <c r="GK142" s="351"/>
      <c r="GL142" s="351"/>
      <c r="GM142" s="351"/>
      <c r="GN142" s="351"/>
      <c r="GO142" s="351"/>
      <c r="GP142" s="351"/>
      <c r="GQ142" s="351"/>
      <c r="GR142" s="351"/>
      <c r="GS142" s="351"/>
      <c r="GT142" s="351"/>
      <c r="GU142" s="351"/>
      <c r="GV142" s="351"/>
      <c r="GW142" s="351"/>
    </row>
    <row r="143" spans="10:205" ht="18" customHeight="1" x14ac:dyDescent="0.2">
      <c r="J143" s="679"/>
      <c r="O143" s="679"/>
      <c r="P143" s="351"/>
      <c r="Q143" s="351"/>
      <c r="R143" s="351"/>
      <c r="S143" s="351"/>
      <c r="T143" s="351"/>
      <c r="U143" s="351"/>
      <c r="V143" s="351"/>
      <c r="W143" s="351"/>
      <c r="X143" s="351"/>
      <c r="Y143" s="351"/>
      <c r="Z143" s="351"/>
      <c r="AA143" s="351"/>
      <c r="AB143" s="351"/>
      <c r="AC143" s="351"/>
      <c r="AD143" s="351"/>
      <c r="AE143" s="351"/>
      <c r="AF143" s="351"/>
      <c r="AG143" s="351"/>
      <c r="AH143" s="351"/>
      <c r="AI143" s="351"/>
      <c r="AJ143" s="351"/>
      <c r="AK143" s="351"/>
      <c r="AL143" s="351"/>
      <c r="AM143" s="351"/>
      <c r="AN143" s="351"/>
      <c r="AO143" s="351"/>
      <c r="AP143" s="351"/>
      <c r="AQ143" s="351"/>
      <c r="AR143" s="351"/>
      <c r="AS143" s="351"/>
      <c r="AT143" s="351"/>
      <c r="AU143" s="351"/>
      <c r="AV143" s="351"/>
      <c r="AW143" s="351"/>
      <c r="AX143" s="351"/>
      <c r="AY143" s="351"/>
      <c r="AZ143" s="351"/>
      <c r="BA143" s="351"/>
      <c r="BB143" s="351"/>
      <c r="BC143" s="351"/>
      <c r="BD143" s="351"/>
      <c r="BE143" s="351"/>
      <c r="BF143" s="351"/>
      <c r="BG143" s="351"/>
      <c r="BH143" s="351"/>
      <c r="BI143" s="351"/>
      <c r="BJ143" s="351"/>
      <c r="BK143" s="351"/>
      <c r="BL143" s="351"/>
      <c r="BM143" s="351"/>
      <c r="BN143" s="351"/>
      <c r="BO143" s="351"/>
      <c r="BP143" s="351"/>
      <c r="BQ143" s="351"/>
      <c r="BR143" s="351"/>
      <c r="BS143" s="351"/>
      <c r="BT143" s="351"/>
      <c r="BU143" s="351"/>
      <c r="BV143" s="351"/>
      <c r="BW143" s="351"/>
      <c r="BX143" s="351"/>
      <c r="BY143" s="351"/>
      <c r="BZ143" s="351"/>
      <c r="CA143" s="351"/>
      <c r="CB143" s="351"/>
      <c r="CC143" s="351"/>
      <c r="CD143" s="351"/>
      <c r="CE143" s="351"/>
      <c r="CF143" s="351"/>
      <c r="CG143" s="351"/>
      <c r="CH143" s="351"/>
      <c r="CI143" s="351"/>
      <c r="CJ143" s="351"/>
      <c r="CK143" s="351"/>
      <c r="CL143" s="351"/>
      <c r="CM143" s="351"/>
      <c r="CN143" s="351"/>
      <c r="CO143" s="351"/>
      <c r="CP143" s="351"/>
      <c r="CQ143" s="351"/>
      <c r="CR143" s="351"/>
      <c r="CS143" s="351"/>
      <c r="CT143" s="351"/>
      <c r="CU143" s="351"/>
      <c r="CV143" s="351"/>
      <c r="CW143" s="351"/>
      <c r="CX143" s="351"/>
      <c r="CY143" s="351"/>
      <c r="CZ143" s="351"/>
      <c r="DA143" s="351"/>
      <c r="DB143" s="351"/>
      <c r="DC143" s="351"/>
      <c r="DD143" s="351"/>
      <c r="DE143" s="351"/>
      <c r="DF143" s="351"/>
      <c r="DG143" s="351"/>
      <c r="DH143" s="351"/>
      <c r="DI143" s="351"/>
      <c r="DJ143" s="351"/>
      <c r="DK143" s="351"/>
      <c r="DL143" s="351"/>
      <c r="DM143" s="351"/>
      <c r="DN143" s="351"/>
      <c r="DO143" s="351"/>
      <c r="DP143" s="351"/>
      <c r="DQ143" s="351"/>
      <c r="DR143" s="351"/>
      <c r="DS143" s="351"/>
      <c r="DT143" s="351"/>
      <c r="DU143" s="351"/>
      <c r="DV143" s="351"/>
      <c r="DW143" s="351"/>
      <c r="DX143" s="351"/>
      <c r="DY143" s="351"/>
      <c r="DZ143" s="351"/>
      <c r="EA143" s="351"/>
      <c r="EB143" s="351"/>
      <c r="EC143" s="351"/>
      <c r="ED143" s="351"/>
      <c r="EE143" s="351"/>
      <c r="EF143" s="351"/>
      <c r="EG143" s="351"/>
      <c r="EH143" s="351"/>
      <c r="EI143" s="351"/>
      <c r="EJ143" s="351"/>
      <c r="EK143" s="351"/>
      <c r="EL143" s="351"/>
      <c r="EM143" s="351"/>
      <c r="EN143" s="351"/>
      <c r="EO143" s="351"/>
      <c r="EP143" s="351"/>
      <c r="EQ143" s="351"/>
      <c r="ER143" s="351"/>
      <c r="ES143" s="351"/>
      <c r="ET143" s="351"/>
      <c r="EU143" s="351"/>
      <c r="EV143" s="351"/>
      <c r="EW143" s="351"/>
      <c r="EX143" s="351"/>
      <c r="EY143" s="351"/>
      <c r="EZ143" s="351"/>
      <c r="FA143" s="351"/>
      <c r="FB143" s="351"/>
      <c r="FC143" s="351"/>
      <c r="FD143" s="351"/>
      <c r="FE143" s="351"/>
      <c r="FF143" s="351"/>
      <c r="FG143" s="351"/>
      <c r="FH143" s="351"/>
      <c r="FI143" s="351"/>
      <c r="FJ143" s="351"/>
      <c r="FK143" s="351"/>
      <c r="FL143" s="351"/>
      <c r="FM143" s="351"/>
      <c r="FN143" s="351"/>
      <c r="FO143" s="351"/>
      <c r="FP143" s="351"/>
      <c r="FQ143" s="351"/>
      <c r="FR143" s="351"/>
      <c r="FS143" s="351"/>
      <c r="FT143" s="351"/>
      <c r="FU143" s="351"/>
      <c r="FV143" s="351"/>
      <c r="FW143" s="351"/>
      <c r="FX143" s="351"/>
      <c r="FY143" s="351"/>
      <c r="FZ143" s="351"/>
      <c r="GA143" s="351"/>
      <c r="GB143" s="351"/>
      <c r="GC143" s="351"/>
      <c r="GD143" s="351"/>
      <c r="GE143" s="351"/>
      <c r="GF143" s="351"/>
      <c r="GG143" s="351"/>
      <c r="GH143" s="351"/>
      <c r="GI143" s="351"/>
      <c r="GJ143" s="351"/>
      <c r="GK143" s="351"/>
      <c r="GL143" s="351"/>
      <c r="GM143" s="351"/>
      <c r="GN143" s="351"/>
      <c r="GO143" s="351"/>
      <c r="GP143" s="351"/>
      <c r="GQ143" s="351"/>
      <c r="GR143" s="351"/>
      <c r="GS143" s="351"/>
      <c r="GT143" s="351"/>
      <c r="GU143" s="351"/>
      <c r="GV143" s="351"/>
      <c r="GW143" s="351"/>
    </row>
    <row r="144" spans="10:205" ht="18" customHeight="1" x14ac:dyDescent="0.2">
      <c r="J144" s="679"/>
      <c r="O144" s="679"/>
      <c r="P144" s="351"/>
      <c r="Q144" s="351"/>
      <c r="R144" s="351"/>
      <c r="S144" s="351"/>
      <c r="T144" s="351"/>
      <c r="U144" s="351"/>
      <c r="V144" s="351"/>
      <c r="W144" s="351"/>
      <c r="X144" s="351"/>
      <c r="Y144" s="351"/>
      <c r="Z144" s="351"/>
      <c r="AA144" s="351"/>
      <c r="AB144" s="351"/>
      <c r="AC144" s="351"/>
      <c r="AD144" s="351"/>
      <c r="AE144" s="351"/>
      <c r="AF144" s="351"/>
      <c r="AG144" s="351"/>
      <c r="AH144" s="351"/>
      <c r="AI144" s="351"/>
      <c r="AJ144" s="351"/>
      <c r="AK144" s="351"/>
      <c r="AL144" s="351"/>
      <c r="AM144" s="351"/>
      <c r="AN144" s="351"/>
      <c r="AO144" s="351"/>
      <c r="AP144" s="351"/>
      <c r="AQ144" s="351"/>
      <c r="AR144" s="351"/>
      <c r="AS144" s="351"/>
      <c r="AT144" s="351"/>
      <c r="AU144" s="351"/>
      <c r="AV144" s="351"/>
      <c r="AW144" s="351"/>
      <c r="AX144" s="351"/>
      <c r="AY144" s="351"/>
      <c r="AZ144" s="351"/>
      <c r="BA144" s="351"/>
      <c r="BB144" s="351"/>
      <c r="BC144" s="351"/>
      <c r="BD144" s="351"/>
      <c r="BE144" s="351"/>
      <c r="BF144" s="351"/>
      <c r="BG144" s="351"/>
      <c r="BH144" s="351"/>
      <c r="BI144" s="351"/>
      <c r="BJ144" s="351"/>
      <c r="BK144" s="351"/>
      <c r="BL144" s="351"/>
      <c r="BM144" s="351"/>
      <c r="BN144" s="351"/>
      <c r="BO144" s="351"/>
      <c r="BP144" s="351"/>
      <c r="BQ144" s="351"/>
      <c r="BR144" s="351"/>
      <c r="BS144" s="351"/>
      <c r="BT144" s="351"/>
      <c r="BU144" s="351"/>
      <c r="BV144" s="351"/>
      <c r="BW144" s="351"/>
      <c r="BX144" s="351"/>
      <c r="BY144" s="351"/>
      <c r="BZ144" s="351"/>
      <c r="CA144" s="351"/>
      <c r="CB144" s="351"/>
      <c r="CC144" s="351"/>
      <c r="CD144" s="351"/>
      <c r="CE144" s="351"/>
      <c r="CF144" s="351"/>
      <c r="CG144" s="351"/>
      <c r="CH144" s="351"/>
      <c r="CI144" s="351"/>
      <c r="CJ144" s="351"/>
      <c r="CK144" s="351"/>
      <c r="CL144" s="351"/>
      <c r="CM144" s="351"/>
      <c r="CN144" s="351"/>
      <c r="CO144" s="351"/>
      <c r="CP144" s="351"/>
      <c r="CQ144" s="351"/>
      <c r="CR144" s="351"/>
      <c r="CS144" s="351"/>
      <c r="CT144" s="351"/>
      <c r="CU144" s="351"/>
      <c r="CV144" s="351"/>
      <c r="CW144" s="351"/>
      <c r="CX144" s="351"/>
      <c r="CY144" s="351"/>
      <c r="CZ144" s="351"/>
      <c r="DA144" s="351"/>
      <c r="DB144" s="351"/>
      <c r="DC144" s="351"/>
      <c r="DD144" s="351"/>
      <c r="DE144" s="351"/>
      <c r="DF144" s="351"/>
      <c r="DG144" s="351"/>
      <c r="DH144" s="351"/>
      <c r="DI144" s="351"/>
      <c r="DJ144" s="351"/>
      <c r="DK144" s="351"/>
      <c r="DL144" s="351"/>
      <c r="DM144" s="351"/>
      <c r="DN144" s="351"/>
      <c r="DO144" s="351"/>
      <c r="DP144" s="351"/>
      <c r="DQ144" s="351"/>
      <c r="DR144" s="351"/>
      <c r="DS144" s="351"/>
      <c r="DT144" s="351"/>
      <c r="DU144" s="351"/>
      <c r="DV144" s="351"/>
      <c r="DW144" s="351"/>
      <c r="DX144" s="351"/>
      <c r="DY144" s="351"/>
      <c r="DZ144" s="351"/>
      <c r="EA144" s="351"/>
      <c r="EB144" s="351"/>
      <c r="EC144" s="351"/>
      <c r="ED144" s="351"/>
      <c r="EE144" s="351"/>
      <c r="EF144" s="351"/>
      <c r="EG144" s="351"/>
      <c r="EH144" s="351"/>
      <c r="EI144" s="351"/>
      <c r="EJ144" s="351"/>
      <c r="EK144" s="351"/>
      <c r="EL144" s="351"/>
      <c r="EM144" s="351"/>
      <c r="EN144" s="351"/>
      <c r="EO144" s="351"/>
      <c r="EP144" s="351"/>
      <c r="EQ144" s="351"/>
      <c r="ER144" s="351"/>
      <c r="ES144" s="351"/>
      <c r="ET144" s="351"/>
      <c r="EU144" s="351"/>
      <c r="EV144" s="351"/>
      <c r="EW144" s="351"/>
      <c r="EX144" s="351"/>
      <c r="EY144" s="351"/>
      <c r="EZ144" s="351"/>
      <c r="FA144" s="351"/>
      <c r="FB144" s="351"/>
      <c r="FC144" s="351"/>
      <c r="FD144" s="351"/>
      <c r="FE144" s="351"/>
      <c r="FF144" s="351"/>
      <c r="FG144" s="351"/>
      <c r="FH144" s="351"/>
      <c r="FI144" s="351"/>
      <c r="FJ144" s="351"/>
      <c r="FK144" s="351"/>
      <c r="FL144" s="351"/>
      <c r="FM144" s="351"/>
      <c r="FN144" s="351"/>
      <c r="FO144" s="351"/>
      <c r="FP144" s="351"/>
      <c r="FQ144" s="351"/>
      <c r="FR144" s="351"/>
      <c r="FS144" s="351"/>
      <c r="FT144" s="351"/>
      <c r="FU144" s="351"/>
      <c r="FV144" s="351"/>
      <c r="FW144" s="351"/>
      <c r="FX144" s="351"/>
      <c r="FY144" s="351"/>
      <c r="FZ144" s="351"/>
      <c r="GA144" s="351"/>
      <c r="GB144" s="351"/>
      <c r="GC144" s="351"/>
      <c r="GD144" s="351"/>
      <c r="GE144" s="351"/>
      <c r="GF144" s="351"/>
      <c r="GG144" s="351"/>
      <c r="GH144" s="351"/>
      <c r="GI144" s="351"/>
      <c r="GJ144" s="351"/>
      <c r="GK144" s="351"/>
      <c r="GL144" s="351"/>
      <c r="GM144" s="351"/>
      <c r="GN144" s="351"/>
      <c r="GO144" s="351"/>
      <c r="GP144" s="351"/>
      <c r="GQ144" s="351"/>
      <c r="GR144" s="351"/>
      <c r="GS144" s="351"/>
      <c r="GT144" s="351"/>
      <c r="GU144" s="351"/>
      <c r="GV144" s="351"/>
      <c r="GW144" s="351"/>
    </row>
    <row r="145" spans="10:205" ht="18" customHeight="1" x14ac:dyDescent="0.2">
      <c r="J145" s="679"/>
      <c r="O145" s="679"/>
      <c r="P145" s="351"/>
      <c r="Q145" s="351"/>
      <c r="R145" s="351"/>
      <c r="S145" s="351"/>
      <c r="T145" s="351"/>
      <c r="U145" s="351"/>
      <c r="V145" s="351"/>
      <c r="W145" s="351"/>
      <c r="X145" s="351"/>
      <c r="Y145" s="351"/>
      <c r="Z145" s="351"/>
      <c r="AA145" s="351"/>
      <c r="AB145" s="351"/>
      <c r="AC145" s="351"/>
      <c r="AD145" s="351"/>
      <c r="AE145" s="351"/>
      <c r="AF145" s="351"/>
      <c r="AG145" s="351"/>
      <c r="AH145" s="351"/>
      <c r="AI145" s="351"/>
      <c r="AJ145" s="351"/>
      <c r="AK145" s="351"/>
      <c r="AL145" s="351"/>
      <c r="AM145" s="351"/>
      <c r="AN145" s="351"/>
      <c r="AO145" s="351"/>
      <c r="AP145" s="351"/>
      <c r="AQ145" s="351"/>
      <c r="AR145" s="351"/>
      <c r="AS145" s="351"/>
      <c r="AT145" s="351"/>
      <c r="AU145" s="351"/>
      <c r="AV145" s="351"/>
      <c r="AW145" s="351"/>
      <c r="AX145" s="351"/>
      <c r="AY145" s="351"/>
      <c r="AZ145" s="351"/>
      <c r="BA145" s="351"/>
      <c r="BB145" s="351"/>
      <c r="BC145" s="351"/>
      <c r="BD145" s="351"/>
      <c r="BE145" s="351"/>
      <c r="BF145" s="351"/>
      <c r="BG145" s="351"/>
      <c r="BH145" s="351"/>
      <c r="BI145" s="351"/>
      <c r="BJ145" s="351"/>
      <c r="BK145" s="351"/>
      <c r="BL145" s="351"/>
      <c r="BM145" s="351"/>
      <c r="BN145" s="351"/>
      <c r="BO145" s="351"/>
      <c r="BP145" s="351"/>
      <c r="BQ145" s="351"/>
      <c r="BR145" s="351"/>
      <c r="BS145" s="351"/>
      <c r="BT145" s="351"/>
      <c r="BU145" s="351"/>
      <c r="BV145" s="351"/>
      <c r="BW145" s="351"/>
      <c r="BX145" s="351"/>
      <c r="BY145" s="351"/>
      <c r="BZ145" s="351"/>
      <c r="CA145" s="351"/>
      <c r="CB145" s="351"/>
      <c r="CC145" s="351"/>
      <c r="CD145" s="351"/>
      <c r="CE145" s="351"/>
      <c r="CF145" s="351"/>
      <c r="CG145" s="351"/>
      <c r="CH145" s="351"/>
      <c r="CI145" s="351"/>
      <c r="CJ145" s="351"/>
      <c r="CK145" s="351"/>
      <c r="CL145" s="351"/>
      <c r="CM145" s="351"/>
      <c r="CN145" s="351"/>
      <c r="CO145" s="351"/>
      <c r="CP145" s="351"/>
      <c r="CQ145" s="351"/>
      <c r="CR145" s="351"/>
      <c r="CS145" s="351"/>
      <c r="CT145" s="351"/>
      <c r="CU145" s="351"/>
      <c r="CV145" s="351"/>
      <c r="CW145" s="351"/>
      <c r="CX145" s="351"/>
      <c r="CY145" s="351"/>
      <c r="CZ145" s="351"/>
      <c r="DA145" s="351"/>
      <c r="DB145" s="351"/>
      <c r="DC145" s="351"/>
      <c r="DD145" s="351"/>
      <c r="DE145" s="351"/>
      <c r="DF145" s="351"/>
      <c r="DG145" s="351"/>
      <c r="DH145" s="351"/>
      <c r="DI145" s="351"/>
      <c r="DJ145" s="351"/>
      <c r="DK145" s="351"/>
      <c r="DL145" s="351"/>
      <c r="DM145" s="351"/>
      <c r="DN145" s="351"/>
      <c r="DO145" s="351"/>
      <c r="DP145" s="351"/>
      <c r="DQ145" s="351"/>
      <c r="DR145" s="351"/>
      <c r="DS145" s="351"/>
      <c r="DT145" s="351"/>
      <c r="DU145" s="351"/>
      <c r="DV145" s="351"/>
      <c r="DW145" s="351"/>
      <c r="DX145" s="351"/>
      <c r="DY145" s="351"/>
      <c r="DZ145" s="351"/>
      <c r="EA145" s="351"/>
      <c r="EB145" s="351"/>
      <c r="EC145" s="351"/>
      <c r="ED145" s="351"/>
      <c r="EE145" s="351"/>
      <c r="EF145" s="351"/>
      <c r="EG145" s="351"/>
      <c r="EH145" s="351"/>
      <c r="EI145" s="351"/>
      <c r="EJ145" s="351"/>
      <c r="EK145" s="351"/>
      <c r="EL145" s="351"/>
      <c r="EM145" s="351"/>
      <c r="EN145" s="351"/>
      <c r="EO145" s="351"/>
      <c r="EP145" s="351"/>
      <c r="EQ145" s="351"/>
      <c r="ER145" s="351"/>
      <c r="ES145" s="351"/>
      <c r="ET145" s="351"/>
      <c r="EU145" s="351"/>
      <c r="EV145" s="351"/>
      <c r="EW145" s="351"/>
      <c r="EX145" s="351"/>
      <c r="EY145" s="351"/>
      <c r="EZ145" s="351"/>
      <c r="FA145" s="351"/>
      <c r="FB145" s="351"/>
      <c r="FC145" s="351"/>
      <c r="FD145" s="351"/>
      <c r="FE145" s="351"/>
      <c r="FF145" s="351"/>
      <c r="FG145" s="351"/>
      <c r="FH145" s="351"/>
      <c r="FI145" s="351"/>
      <c r="FJ145" s="351"/>
      <c r="FK145" s="351"/>
      <c r="FL145" s="351"/>
      <c r="FM145" s="351"/>
      <c r="FN145" s="351"/>
      <c r="FO145" s="351"/>
      <c r="FP145" s="351"/>
      <c r="FQ145" s="351"/>
      <c r="FR145" s="351"/>
      <c r="FS145" s="351"/>
      <c r="FT145" s="351"/>
      <c r="FU145" s="351"/>
      <c r="FV145" s="351"/>
      <c r="FW145" s="351"/>
      <c r="FX145" s="351"/>
      <c r="FY145" s="351"/>
      <c r="FZ145" s="351"/>
      <c r="GA145" s="351"/>
      <c r="GB145" s="351"/>
      <c r="GC145" s="351"/>
      <c r="GD145" s="351"/>
      <c r="GE145" s="351"/>
      <c r="GF145" s="351"/>
      <c r="GG145" s="351"/>
      <c r="GH145" s="351"/>
      <c r="GI145" s="351"/>
      <c r="GJ145" s="351"/>
      <c r="GK145" s="351"/>
      <c r="GL145" s="351"/>
      <c r="GM145" s="351"/>
      <c r="GN145" s="351"/>
      <c r="GO145" s="351"/>
      <c r="GP145" s="351"/>
      <c r="GQ145" s="351"/>
      <c r="GR145" s="351"/>
      <c r="GS145" s="351"/>
      <c r="GT145" s="351"/>
      <c r="GU145" s="351"/>
      <c r="GV145" s="351"/>
      <c r="GW145" s="351"/>
    </row>
    <row r="146" spans="10:205" ht="18" customHeight="1" x14ac:dyDescent="0.2">
      <c r="J146" s="679"/>
      <c r="O146" s="679"/>
      <c r="P146" s="351"/>
      <c r="Q146" s="351"/>
      <c r="R146" s="351"/>
      <c r="S146" s="351"/>
      <c r="T146" s="351"/>
      <c r="U146" s="351"/>
      <c r="V146" s="351"/>
      <c r="W146" s="351"/>
      <c r="X146" s="351"/>
      <c r="Y146" s="351"/>
      <c r="Z146" s="351"/>
      <c r="AA146" s="351"/>
      <c r="AB146" s="351"/>
      <c r="AC146" s="351"/>
      <c r="AD146" s="351"/>
      <c r="AE146" s="351"/>
      <c r="AF146" s="351"/>
      <c r="AG146" s="351"/>
      <c r="AH146" s="351"/>
      <c r="AI146" s="351"/>
      <c r="AJ146" s="351"/>
      <c r="AK146" s="351"/>
      <c r="AL146" s="351"/>
      <c r="AM146" s="351"/>
      <c r="AN146" s="351"/>
      <c r="AO146" s="351"/>
      <c r="AP146" s="351"/>
      <c r="AQ146" s="351"/>
      <c r="AR146" s="351"/>
      <c r="AS146" s="351"/>
      <c r="AT146" s="351"/>
      <c r="AU146" s="351"/>
      <c r="AV146" s="351"/>
      <c r="AW146" s="351"/>
      <c r="AX146" s="351"/>
      <c r="AY146" s="351"/>
      <c r="AZ146" s="351"/>
      <c r="BA146" s="351"/>
      <c r="BB146" s="351"/>
      <c r="BC146" s="351"/>
      <c r="BD146" s="351"/>
      <c r="BE146" s="351"/>
      <c r="BF146" s="351"/>
      <c r="BG146" s="351"/>
      <c r="BH146" s="351"/>
      <c r="BI146" s="351"/>
      <c r="BJ146" s="351"/>
      <c r="BK146" s="351"/>
      <c r="BL146" s="351"/>
      <c r="BM146" s="351"/>
      <c r="BN146" s="351"/>
      <c r="BO146" s="351"/>
      <c r="BP146" s="351"/>
      <c r="BQ146" s="351"/>
      <c r="BR146" s="351"/>
      <c r="BS146" s="351"/>
      <c r="BT146" s="351"/>
      <c r="BU146" s="351"/>
      <c r="BV146" s="351"/>
      <c r="BW146" s="351"/>
      <c r="BX146" s="351"/>
      <c r="BY146" s="351"/>
      <c r="BZ146" s="351"/>
      <c r="CA146" s="351"/>
      <c r="CB146" s="351"/>
      <c r="CC146" s="351"/>
      <c r="CD146" s="351"/>
      <c r="CE146" s="351"/>
      <c r="CF146" s="351"/>
      <c r="CG146" s="351"/>
      <c r="CH146" s="351"/>
      <c r="CI146" s="351"/>
      <c r="CJ146" s="351"/>
      <c r="CK146" s="351"/>
      <c r="CL146" s="351"/>
      <c r="CM146" s="351"/>
      <c r="CN146" s="351"/>
      <c r="CO146" s="351"/>
      <c r="CP146" s="351"/>
      <c r="CQ146" s="351"/>
      <c r="CR146" s="351"/>
      <c r="CS146" s="351"/>
      <c r="CT146" s="351"/>
      <c r="CU146" s="351"/>
      <c r="CV146" s="351"/>
      <c r="CW146" s="351"/>
      <c r="CX146" s="351"/>
      <c r="CY146" s="351"/>
      <c r="CZ146" s="351"/>
      <c r="DA146" s="351"/>
      <c r="DB146" s="351"/>
      <c r="DC146" s="351"/>
      <c r="DD146" s="351"/>
      <c r="DE146" s="351"/>
      <c r="DF146" s="351"/>
      <c r="DG146" s="351"/>
      <c r="DH146" s="351"/>
      <c r="DI146" s="351"/>
      <c r="DJ146" s="351"/>
      <c r="DK146" s="351"/>
      <c r="DL146" s="351"/>
      <c r="DM146" s="351"/>
      <c r="DN146" s="351"/>
      <c r="DO146" s="351"/>
      <c r="DP146" s="351"/>
      <c r="DQ146" s="351"/>
      <c r="DR146" s="351"/>
      <c r="DS146" s="351"/>
      <c r="DT146" s="351"/>
      <c r="DU146" s="351"/>
      <c r="DV146" s="351"/>
      <c r="DW146" s="351"/>
      <c r="DX146" s="351"/>
      <c r="DY146" s="351"/>
      <c r="DZ146" s="351"/>
      <c r="EA146" s="351"/>
      <c r="EB146" s="351"/>
      <c r="EC146" s="351"/>
      <c r="ED146" s="351"/>
      <c r="EE146" s="351"/>
      <c r="EF146" s="351"/>
      <c r="EG146" s="351"/>
      <c r="EH146" s="351"/>
      <c r="EI146" s="351"/>
      <c r="EJ146" s="351"/>
      <c r="EK146" s="351"/>
      <c r="EL146" s="351"/>
      <c r="EM146" s="351"/>
      <c r="EN146" s="351"/>
      <c r="EO146" s="351"/>
      <c r="EP146" s="351"/>
      <c r="EQ146" s="351"/>
      <c r="ER146" s="351"/>
      <c r="ES146" s="351"/>
      <c r="ET146" s="351"/>
      <c r="EU146" s="351"/>
      <c r="EV146" s="351"/>
      <c r="EW146" s="351"/>
      <c r="EX146" s="351"/>
      <c r="EY146" s="351"/>
      <c r="EZ146" s="351"/>
      <c r="FA146" s="351"/>
      <c r="FB146" s="351"/>
      <c r="FC146" s="351"/>
      <c r="FD146" s="351"/>
      <c r="FE146" s="351"/>
      <c r="FF146" s="351"/>
      <c r="FG146" s="351"/>
      <c r="FH146" s="351"/>
      <c r="FI146" s="351"/>
      <c r="FJ146" s="351"/>
      <c r="FK146" s="351"/>
      <c r="FL146" s="351"/>
      <c r="FM146" s="351"/>
      <c r="FN146" s="351"/>
      <c r="FO146" s="351"/>
      <c r="FP146" s="351"/>
      <c r="FQ146" s="351"/>
      <c r="FR146" s="351"/>
      <c r="FS146" s="351"/>
      <c r="FT146" s="351"/>
      <c r="FU146" s="351"/>
      <c r="FV146" s="351"/>
      <c r="FW146" s="351"/>
      <c r="FX146" s="351"/>
      <c r="FY146" s="351"/>
      <c r="FZ146" s="351"/>
      <c r="GA146" s="351"/>
      <c r="GB146" s="351"/>
      <c r="GC146" s="351"/>
      <c r="GD146" s="351"/>
      <c r="GE146" s="351"/>
      <c r="GF146" s="351"/>
      <c r="GG146" s="351"/>
      <c r="GH146" s="351"/>
      <c r="GI146" s="351"/>
      <c r="GJ146" s="351"/>
      <c r="GK146" s="351"/>
      <c r="GL146" s="351"/>
      <c r="GM146" s="351"/>
      <c r="GN146" s="351"/>
      <c r="GO146" s="351"/>
      <c r="GP146" s="351"/>
      <c r="GQ146" s="351"/>
      <c r="GR146" s="351"/>
      <c r="GS146" s="351"/>
      <c r="GT146" s="351"/>
      <c r="GU146" s="351"/>
      <c r="GV146" s="351"/>
      <c r="GW146" s="351"/>
    </row>
    <row r="147" spans="10:205" ht="18" customHeight="1" x14ac:dyDescent="0.2">
      <c r="J147" s="679"/>
      <c r="O147" s="679"/>
      <c r="P147" s="351"/>
      <c r="Q147" s="351"/>
      <c r="R147" s="351"/>
      <c r="S147" s="351"/>
      <c r="T147" s="351"/>
      <c r="U147" s="351"/>
      <c r="V147" s="351"/>
      <c r="W147" s="351"/>
      <c r="X147" s="351"/>
      <c r="Y147" s="351"/>
      <c r="Z147" s="351"/>
      <c r="AA147" s="351"/>
      <c r="AB147" s="351"/>
      <c r="AC147" s="351"/>
      <c r="AD147" s="351"/>
      <c r="AE147" s="351"/>
      <c r="AF147" s="351"/>
      <c r="AG147" s="351"/>
      <c r="AH147" s="351"/>
      <c r="AI147" s="351"/>
      <c r="AJ147" s="351"/>
      <c r="AK147" s="351"/>
      <c r="AL147" s="351"/>
      <c r="AM147" s="351"/>
      <c r="AN147" s="351"/>
      <c r="AO147" s="351"/>
      <c r="AP147" s="351"/>
      <c r="AQ147" s="351"/>
      <c r="AR147" s="351"/>
      <c r="AS147" s="351"/>
      <c r="AT147" s="351"/>
      <c r="AU147" s="351"/>
      <c r="AV147" s="351"/>
      <c r="AW147" s="351"/>
      <c r="AX147" s="351"/>
      <c r="AY147" s="351"/>
      <c r="AZ147" s="351"/>
      <c r="BA147" s="351"/>
      <c r="BB147" s="351"/>
      <c r="BC147" s="351"/>
      <c r="BD147" s="351"/>
      <c r="BE147" s="351"/>
      <c r="BF147" s="351"/>
      <c r="BG147" s="351"/>
      <c r="BH147" s="351"/>
      <c r="BI147" s="351"/>
      <c r="BJ147" s="351"/>
      <c r="BK147" s="351"/>
      <c r="BL147" s="351"/>
      <c r="BM147" s="351"/>
      <c r="BN147" s="351"/>
      <c r="BO147" s="351"/>
      <c r="BP147" s="351"/>
      <c r="BQ147" s="351"/>
      <c r="BR147" s="351"/>
      <c r="BS147" s="351"/>
      <c r="BT147" s="351"/>
      <c r="BU147" s="351"/>
      <c r="BV147" s="351"/>
      <c r="BW147" s="351"/>
      <c r="BX147" s="351"/>
      <c r="BY147" s="351"/>
      <c r="BZ147" s="351"/>
      <c r="CA147" s="351"/>
      <c r="CB147" s="351"/>
      <c r="CC147" s="351"/>
      <c r="CD147" s="351"/>
      <c r="CE147" s="351"/>
      <c r="CF147" s="351"/>
      <c r="CG147" s="351"/>
      <c r="CH147" s="351"/>
      <c r="CI147" s="351"/>
      <c r="CJ147" s="351"/>
      <c r="CK147" s="351"/>
      <c r="CL147" s="351"/>
      <c r="CM147" s="351"/>
      <c r="CN147" s="351"/>
      <c r="CO147" s="351"/>
      <c r="CP147" s="351"/>
      <c r="CQ147" s="351"/>
      <c r="CR147" s="351"/>
      <c r="CS147" s="351"/>
      <c r="CT147" s="351"/>
      <c r="CU147" s="351"/>
      <c r="CV147" s="351"/>
      <c r="CW147" s="351"/>
      <c r="CX147" s="351"/>
      <c r="CY147" s="351"/>
      <c r="CZ147" s="351"/>
      <c r="DA147" s="351"/>
      <c r="DB147" s="351"/>
      <c r="DC147" s="351"/>
      <c r="DD147" s="351"/>
      <c r="DE147" s="351"/>
      <c r="DF147" s="351"/>
      <c r="DG147" s="351"/>
      <c r="DH147" s="351"/>
      <c r="DI147" s="351"/>
      <c r="DJ147" s="351"/>
      <c r="DK147" s="351"/>
      <c r="DL147" s="351"/>
      <c r="DM147" s="351"/>
      <c r="DN147" s="351"/>
      <c r="DO147" s="351"/>
      <c r="DP147" s="351"/>
      <c r="DQ147" s="351"/>
      <c r="DR147" s="351"/>
      <c r="DS147" s="351"/>
      <c r="DT147" s="351"/>
      <c r="DU147" s="351"/>
      <c r="DV147" s="351"/>
      <c r="DW147" s="351"/>
      <c r="DX147" s="351"/>
      <c r="DY147" s="351"/>
      <c r="DZ147" s="351"/>
      <c r="EA147" s="351"/>
      <c r="EB147" s="351"/>
      <c r="EC147" s="351"/>
      <c r="ED147" s="351"/>
      <c r="EE147" s="351"/>
      <c r="EF147" s="351"/>
      <c r="EG147" s="351"/>
      <c r="EH147" s="351"/>
      <c r="EI147" s="351"/>
      <c r="EJ147" s="351"/>
      <c r="EK147" s="351"/>
      <c r="EL147" s="351"/>
      <c r="EM147" s="351"/>
      <c r="EN147" s="351"/>
      <c r="EO147" s="351"/>
      <c r="EP147" s="351"/>
      <c r="EQ147" s="351"/>
      <c r="ER147" s="351"/>
      <c r="ES147" s="351"/>
      <c r="ET147" s="351"/>
      <c r="EU147" s="351"/>
      <c r="EV147" s="351"/>
      <c r="EW147" s="351"/>
      <c r="EX147" s="351"/>
      <c r="EY147" s="351"/>
      <c r="EZ147" s="351"/>
      <c r="FA147" s="351"/>
      <c r="FB147" s="351"/>
      <c r="FC147" s="351"/>
      <c r="FD147" s="351"/>
      <c r="FE147" s="351"/>
      <c r="FF147" s="351"/>
      <c r="FG147" s="351"/>
      <c r="FH147" s="351"/>
      <c r="FI147" s="351"/>
      <c r="FJ147" s="351"/>
      <c r="FK147" s="351"/>
      <c r="FL147" s="351"/>
      <c r="FM147" s="351"/>
      <c r="FN147" s="351"/>
      <c r="FO147" s="351"/>
      <c r="FP147" s="351"/>
      <c r="FQ147" s="351"/>
      <c r="FR147" s="351"/>
      <c r="FS147" s="351"/>
      <c r="FT147" s="351"/>
      <c r="FU147" s="351"/>
      <c r="FV147" s="351"/>
      <c r="FW147" s="351"/>
      <c r="FX147" s="351"/>
      <c r="FY147" s="351"/>
      <c r="FZ147" s="351"/>
      <c r="GA147" s="351"/>
      <c r="GB147" s="351"/>
      <c r="GC147" s="351"/>
      <c r="GD147" s="351"/>
      <c r="GE147" s="351"/>
      <c r="GF147" s="351"/>
      <c r="GG147" s="351"/>
      <c r="GH147" s="351"/>
      <c r="GI147" s="351"/>
      <c r="GJ147" s="351"/>
      <c r="GK147" s="351"/>
      <c r="GL147" s="351"/>
      <c r="GM147" s="351"/>
      <c r="GN147" s="351"/>
      <c r="GO147" s="351"/>
      <c r="GP147" s="351"/>
      <c r="GQ147" s="351"/>
      <c r="GR147" s="351"/>
      <c r="GS147" s="351"/>
      <c r="GT147" s="351"/>
      <c r="GU147" s="351"/>
      <c r="GV147" s="351"/>
      <c r="GW147" s="351"/>
    </row>
    <row r="148" spans="10:205" ht="18" customHeight="1" x14ac:dyDescent="0.2">
      <c r="J148" s="679"/>
      <c r="O148" s="679"/>
      <c r="P148" s="351"/>
      <c r="Q148" s="351"/>
      <c r="R148" s="351"/>
      <c r="S148" s="351"/>
      <c r="T148" s="351"/>
      <c r="U148" s="351"/>
      <c r="V148" s="351"/>
      <c r="W148" s="351"/>
      <c r="X148" s="351"/>
      <c r="Y148" s="351"/>
      <c r="Z148" s="351"/>
      <c r="AA148" s="351"/>
      <c r="AB148" s="351"/>
      <c r="AC148" s="351"/>
      <c r="AD148" s="351"/>
      <c r="AE148" s="351"/>
      <c r="AF148" s="351"/>
      <c r="AG148" s="351"/>
      <c r="AH148" s="351"/>
      <c r="AI148" s="351"/>
      <c r="AJ148" s="351"/>
      <c r="AK148" s="351"/>
      <c r="AL148" s="351"/>
      <c r="AM148" s="351"/>
      <c r="AN148" s="351"/>
      <c r="AO148" s="351"/>
      <c r="AP148" s="351"/>
      <c r="AQ148" s="351"/>
      <c r="AR148" s="351"/>
      <c r="AS148" s="351"/>
      <c r="AT148" s="351"/>
      <c r="AU148" s="351"/>
      <c r="AV148" s="351"/>
      <c r="AW148" s="351"/>
      <c r="AX148" s="351"/>
      <c r="AY148" s="351"/>
      <c r="AZ148" s="351"/>
      <c r="BA148" s="351"/>
      <c r="BB148" s="351"/>
      <c r="BC148" s="351"/>
      <c r="BD148" s="351"/>
      <c r="BE148" s="351"/>
      <c r="BF148" s="351"/>
      <c r="BG148" s="351"/>
      <c r="BH148" s="351"/>
      <c r="BI148" s="351"/>
      <c r="BJ148" s="351"/>
      <c r="BK148" s="351"/>
      <c r="BL148" s="351"/>
      <c r="BM148" s="351"/>
      <c r="BN148" s="351"/>
      <c r="BO148" s="351"/>
      <c r="BP148" s="351"/>
      <c r="BQ148" s="351"/>
      <c r="BR148" s="351"/>
      <c r="BS148" s="351"/>
      <c r="BT148" s="351"/>
      <c r="BU148" s="351"/>
      <c r="BV148" s="351"/>
      <c r="BW148" s="351"/>
      <c r="BX148" s="351"/>
      <c r="BY148" s="351"/>
      <c r="BZ148" s="351"/>
      <c r="CA148" s="351"/>
      <c r="CB148" s="351"/>
      <c r="CC148" s="351"/>
      <c r="CD148" s="351"/>
      <c r="CE148" s="351"/>
      <c r="CF148" s="351"/>
      <c r="CG148" s="351"/>
      <c r="CH148" s="351"/>
      <c r="CI148" s="351"/>
      <c r="CJ148" s="351"/>
      <c r="CK148" s="351"/>
      <c r="CL148" s="351"/>
      <c r="CM148" s="351"/>
      <c r="CN148" s="351"/>
      <c r="CO148" s="351"/>
      <c r="CP148" s="351"/>
      <c r="CQ148" s="351"/>
      <c r="CR148" s="351"/>
      <c r="CS148" s="351"/>
      <c r="CT148" s="351"/>
      <c r="CU148" s="351"/>
      <c r="CV148" s="351"/>
      <c r="CW148" s="351"/>
      <c r="CX148" s="351"/>
      <c r="CY148" s="351"/>
      <c r="CZ148" s="351"/>
      <c r="DA148" s="351"/>
      <c r="DB148" s="351"/>
      <c r="DC148" s="351"/>
      <c r="DD148" s="351"/>
      <c r="DE148" s="351"/>
      <c r="DF148" s="351"/>
      <c r="DG148" s="351"/>
      <c r="DH148" s="351"/>
      <c r="DI148" s="351"/>
      <c r="DJ148" s="351"/>
      <c r="DK148" s="351"/>
      <c r="DL148" s="351"/>
      <c r="DM148" s="351"/>
      <c r="DN148" s="351"/>
      <c r="DO148" s="351"/>
      <c r="DP148" s="351"/>
      <c r="DQ148" s="351"/>
      <c r="DR148" s="351"/>
      <c r="DS148" s="351"/>
      <c r="DT148" s="351"/>
      <c r="DU148" s="351"/>
      <c r="DV148" s="351"/>
      <c r="DW148" s="351"/>
      <c r="DX148" s="351"/>
      <c r="DY148" s="351"/>
      <c r="DZ148" s="351"/>
      <c r="EA148" s="351"/>
      <c r="EB148" s="351"/>
      <c r="EC148" s="351"/>
      <c r="ED148" s="351"/>
      <c r="EE148" s="351"/>
      <c r="EF148" s="351"/>
      <c r="EG148" s="351"/>
      <c r="EH148" s="351"/>
      <c r="EI148" s="351"/>
      <c r="EJ148" s="351"/>
      <c r="EK148" s="351"/>
      <c r="EL148" s="351"/>
      <c r="EM148" s="351"/>
      <c r="EN148" s="351"/>
      <c r="EO148" s="351"/>
      <c r="EP148" s="351"/>
      <c r="EQ148" s="351"/>
      <c r="ER148" s="351"/>
      <c r="ES148" s="351"/>
      <c r="ET148" s="351"/>
      <c r="EU148" s="351"/>
      <c r="EV148" s="351"/>
      <c r="EW148" s="351"/>
      <c r="EX148" s="351"/>
      <c r="EY148" s="351"/>
      <c r="EZ148" s="351"/>
      <c r="FA148" s="351"/>
      <c r="FB148" s="351"/>
      <c r="FC148" s="351"/>
      <c r="FD148" s="351"/>
      <c r="FE148" s="351"/>
      <c r="FF148" s="351"/>
      <c r="FG148" s="351"/>
      <c r="FH148" s="351"/>
      <c r="FI148" s="351"/>
      <c r="FJ148" s="351"/>
      <c r="FK148" s="351"/>
      <c r="FL148" s="351"/>
      <c r="FM148" s="351"/>
      <c r="FN148" s="351"/>
      <c r="FO148" s="351"/>
      <c r="FP148" s="351"/>
      <c r="FQ148" s="351"/>
      <c r="FR148" s="351"/>
      <c r="FS148" s="351"/>
      <c r="FT148" s="351"/>
      <c r="FU148" s="351"/>
      <c r="FV148" s="351"/>
      <c r="FW148" s="351"/>
      <c r="FX148" s="351"/>
      <c r="FY148" s="351"/>
      <c r="FZ148" s="351"/>
      <c r="GA148" s="351"/>
      <c r="GB148" s="351"/>
      <c r="GC148" s="351"/>
      <c r="GD148" s="351"/>
      <c r="GE148" s="351"/>
      <c r="GF148" s="351"/>
      <c r="GG148" s="351"/>
      <c r="GH148" s="351"/>
      <c r="GI148" s="351"/>
      <c r="GJ148" s="351"/>
      <c r="GK148" s="351"/>
      <c r="GL148" s="351"/>
      <c r="GM148" s="351"/>
      <c r="GN148" s="351"/>
      <c r="GO148" s="351"/>
      <c r="GP148" s="351"/>
      <c r="GQ148" s="351"/>
      <c r="GR148" s="351"/>
      <c r="GS148" s="351"/>
      <c r="GT148" s="351"/>
      <c r="GU148" s="351"/>
      <c r="GV148" s="351"/>
      <c r="GW148" s="351"/>
    </row>
  </sheetData>
  <mergeCells count="216">
    <mergeCell ref="B3:C4"/>
    <mergeCell ref="D3:F4"/>
    <mergeCell ref="G3:I4"/>
    <mergeCell ref="J3:N3"/>
    <mergeCell ref="O3:O4"/>
    <mergeCell ref="K4:N4"/>
    <mergeCell ref="B5:C7"/>
    <mergeCell ref="D5:F5"/>
    <mergeCell ref="G5:I5"/>
    <mergeCell ref="K5:N5"/>
    <mergeCell ref="D6:F6"/>
    <mergeCell ref="G6:I6"/>
    <mergeCell ref="K6:N6"/>
    <mergeCell ref="D7:F7"/>
    <mergeCell ref="G7:I7"/>
    <mergeCell ref="J7:N7"/>
    <mergeCell ref="K10:N10"/>
    <mergeCell ref="D11:F11"/>
    <mergeCell ref="G11:I11"/>
    <mergeCell ref="K11:N11"/>
    <mergeCell ref="D12:F12"/>
    <mergeCell ref="G12:I12"/>
    <mergeCell ref="K12:N12"/>
    <mergeCell ref="B8:B46"/>
    <mergeCell ref="C8:C46"/>
    <mergeCell ref="D8:F8"/>
    <mergeCell ref="G8:I8"/>
    <mergeCell ref="K8:N8"/>
    <mergeCell ref="D9:F9"/>
    <mergeCell ref="G9:I9"/>
    <mergeCell ref="K9:N9"/>
    <mergeCell ref="D10:F10"/>
    <mergeCell ref="G10:I10"/>
    <mergeCell ref="D15:F15"/>
    <mergeCell ref="G15:I15"/>
    <mergeCell ref="K15:N15"/>
    <mergeCell ref="D16:F16"/>
    <mergeCell ref="G16:I16"/>
    <mergeCell ref="K16:N16"/>
    <mergeCell ref="D13:F13"/>
    <mergeCell ref="G13:I13"/>
    <mergeCell ref="K13:N13"/>
    <mergeCell ref="D14:F14"/>
    <mergeCell ref="G14:I14"/>
    <mergeCell ref="K14:N14"/>
    <mergeCell ref="D19:F19"/>
    <mergeCell ref="G19:I19"/>
    <mergeCell ref="K19:N19"/>
    <mergeCell ref="D20:F20"/>
    <mergeCell ref="G20:I20"/>
    <mergeCell ref="K20:N20"/>
    <mergeCell ref="D17:F17"/>
    <mergeCell ref="G17:I17"/>
    <mergeCell ref="K17:N17"/>
    <mergeCell ref="D18:F18"/>
    <mergeCell ref="G18:I18"/>
    <mergeCell ref="K18:N18"/>
    <mergeCell ref="D24:F24"/>
    <mergeCell ref="G24:I24"/>
    <mergeCell ref="K24:N24"/>
    <mergeCell ref="D25:F25"/>
    <mergeCell ref="G25:I25"/>
    <mergeCell ref="K25:N25"/>
    <mergeCell ref="G21:I21"/>
    <mergeCell ref="K21:N21"/>
    <mergeCell ref="D22:F22"/>
    <mergeCell ref="G22:I22"/>
    <mergeCell ref="K22:N22"/>
    <mergeCell ref="D23:F23"/>
    <mergeCell ref="G23:I23"/>
    <mergeCell ref="K23:N23"/>
    <mergeCell ref="D28:F28"/>
    <mergeCell ref="G28:I28"/>
    <mergeCell ref="K28:N28"/>
    <mergeCell ref="D29:F29"/>
    <mergeCell ref="G29:I29"/>
    <mergeCell ref="K29:N29"/>
    <mergeCell ref="D26:F26"/>
    <mergeCell ref="G26:I26"/>
    <mergeCell ref="K26:N26"/>
    <mergeCell ref="D27:F27"/>
    <mergeCell ref="G27:I27"/>
    <mergeCell ref="K27:N27"/>
    <mergeCell ref="D32:F32"/>
    <mergeCell ref="G32:I32"/>
    <mergeCell ref="K32:N32"/>
    <mergeCell ref="D33:F33"/>
    <mergeCell ref="G33:I33"/>
    <mergeCell ref="K33:N33"/>
    <mergeCell ref="D30:F30"/>
    <mergeCell ref="G30:I30"/>
    <mergeCell ref="K30:N30"/>
    <mergeCell ref="D31:F31"/>
    <mergeCell ref="G31:I31"/>
    <mergeCell ref="K31:N31"/>
    <mergeCell ref="D36:F36"/>
    <mergeCell ref="G36:I36"/>
    <mergeCell ref="K36:N36"/>
    <mergeCell ref="D37:F37"/>
    <mergeCell ref="G37:I37"/>
    <mergeCell ref="K37:N37"/>
    <mergeCell ref="D34:F34"/>
    <mergeCell ref="G34:I34"/>
    <mergeCell ref="K34:N34"/>
    <mergeCell ref="D35:F35"/>
    <mergeCell ref="G35:I35"/>
    <mergeCell ref="K35:N35"/>
    <mergeCell ref="D40:F40"/>
    <mergeCell ref="G40:I40"/>
    <mergeCell ref="K40:N40"/>
    <mergeCell ref="D41:F41"/>
    <mergeCell ref="G41:I41"/>
    <mergeCell ref="K41:N41"/>
    <mergeCell ref="D38:F38"/>
    <mergeCell ref="G38:I38"/>
    <mergeCell ref="K38:N38"/>
    <mergeCell ref="D39:F39"/>
    <mergeCell ref="G39:I39"/>
    <mergeCell ref="K39:N39"/>
    <mergeCell ref="D44:F44"/>
    <mergeCell ref="G44:I44"/>
    <mergeCell ref="K44:N44"/>
    <mergeCell ref="D45:F45"/>
    <mergeCell ref="G45:I45"/>
    <mergeCell ref="K45:N45"/>
    <mergeCell ref="D42:F42"/>
    <mergeCell ref="G42:I42"/>
    <mergeCell ref="K42:N42"/>
    <mergeCell ref="D43:F43"/>
    <mergeCell ref="G43:I43"/>
    <mergeCell ref="K43:N43"/>
    <mergeCell ref="D46:F46"/>
    <mergeCell ref="G46:I46"/>
    <mergeCell ref="J46:N46"/>
    <mergeCell ref="B47:B81"/>
    <mergeCell ref="C47:C64"/>
    <mergeCell ref="D47:F47"/>
    <mergeCell ref="G47:I47"/>
    <mergeCell ref="K47:N47"/>
    <mergeCell ref="D48:F48"/>
    <mergeCell ref="G48:I48"/>
    <mergeCell ref="D51:F51"/>
    <mergeCell ref="G51:I51"/>
    <mergeCell ref="K51:N51"/>
    <mergeCell ref="D52:F52"/>
    <mergeCell ref="G52:I52"/>
    <mergeCell ref="K52:N52"/>
    <mergeCell ref="K48:N48"/>
    <mergeCell ref="D49:F49"/>
    <mergeCell ref="G49:I49"/>
    <mergeCell ref="K49:N49"/>
    <mergeCell ref="D50:F50"/>
    <mergeCell ref="G50:I50"/>
    <mergeCell ref="K50:N50"/>
    <mergeCell ref="D55:F55"/>
    <mergeCell ref="G55:I55"/>
    <mergeCell ref="K55:N55"/>
    <mergeCell ref="D56:F56"/>
    <mergeCell ref="G56:I56"/>
    <mergeCell ref="K56:N56"/>
    <mergeCell ref="D53:F53"/>
    <mergeCell ref="G53:I53"/>
    <mergeCell ref="K53:N53"/>
    <mergeCell ref="D54:F54"/>
    <mergeCell ref="G54:I54"/>
    <mergeCell ref="K54:N54"/>
    <mergeCell ref="D59:F59"/>
    <mergeCell ref="G59:I59"/>
    <mergeCell ref="K59:N59"/>
    <mergeCell ref="D60:F60"/>
    <mergeCell ref="G60:I60"/>
    <mergeCell ref="K60:N60"/>
    <mergeCell ref="D57:F57"/>
    <mergeCell ref="G57:I57"/>
    <mergeCell ref="K57:N57"/>
    <mergeCell ref="D58:F58"/>
    <mergeCell ref="G58:I58"/>
    <mergeCell ref="K58:N58"/>
    <mergeCell ref="D63:F63"/>
    <mergeCell ref="G63:I63"/>
    <mergeCell ref="K63:N63"/>
    <mergeCell ref="D64:F64"/>
    <mergeCell ref="G64:I64"/>
    <mergeCell ref="J64:N64"/>
    <mergeCell ref="D61:F61"/>
    <mergeCell ref="G61:I61"/>
    <mergeCell ref="K61:N61"/>
    <mergeCell ref="D62:F62"/>
    <mergeCell ref="G62:I62"/>
    <mergeCell ref="K62:N62"/>
    <mergeCell ref="J73:K73"/>
    <mergeCell ref="J74:K74"/>
    <mergeCell ref="J75:K75"/>
    <mergeCell ref="J76:K76"/>
    <mergeCell ref="J77:K77"/>
    <mergeCell ref="J78:K78"/>
    <mergeCell ref="C65:C81"/>
    <mergeCell ref="J65:K65"/>
    <mergeCell ref="N65:O81"/>
    <mergeCell ref="J66:K66"/>
    <mergeCell ref="J67:K67"/>
    <mergeCell ref="J68:K68"/>
    <mergeCell ref="J69:K69"/>
    <mergeCell ref="J70:K70"/>
    <mergeCell ref="J71:K71"/>
    <mergeCell ref="J72:K72"/>
    <mergeCell ref="J88:K88"/>
    <mergeCell ref="J85:K85"/>
    <mergeCell ref="J86:K86"/>
    <mergeCell ref="J87:K87"/>
    <mergeCell ref="J79:K79"/>
    <mergeCell ref="J80:K80"/>
    <mergeCell ref="J81:K81"/>
    <mergeCell ref="B83:D83"/>
    <mergeCell ref="G83:H83"/>
    <mergeCell ref="K83:L83"/>
  </mergeCells>
  <phoneticPr fontId="1"/>
  <dataValidations count="1">
    <dataValidation imeMode="halfAlpha" allowBlank="1" showInputMessage="1" showErrorMessage="1" sqref="O55" xr:uid="{09A1F9A7-1207-4DA4-A091-55D1B4E100C2}"/>
  </dataValidations>
  <pageMargins left="0.78740157480314965" right="0.39370078740157483" top="0.98425196850393704" bottom="0.6692913385826772" header="0.51181102362204722" footer="0.51181102362204722"/>
  <pageSetup paperSize="9" scale="68" orientation="portrait" r:id="rId1"/>
  <headerFooter alignWithMargins="0"/>
  <rowBreaks count="1" manualBreakCount="1">
    <brk id="4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85CCF-729D-42E3-859D-EF204916F04D}">
  <sheetPr>
    <tabColor rgb="FFFFFF00"/>
  </sheetPr>
  <dimension ref="A1:G24"/>
  <sheetViews>
    <sheetView view="pageBreakPreview" zoomScale="130" zoomScaleNormal="100" zoomScaleSheetLayoutView="130" workbookViewId="0">
      <selection activeCell="I11" sqref="I11"/>
    </sheetView>
  </sheetViews>
  <sheetFormatPr defaultRowHeight="13" x14ac:dyDescent="0.2"/>
  <cols>
    <col min="1" max="1" width="3.453125" style="708" customWidth="1"/>
    <col min="2" max="2" width="4" style="708" customWidth="1"/>
    <col min="3" max="4" width="19" style="708" customWidth="1"/>
    <col min="5" max="5" width="11.36328125" style="403" customWidth="1"/>
    <col min="6" max="6" width="9" style="708" customWidth="1"/>
    <col min="7" max="7" width="8.7265625" style="144"/>
    <col min="8" max="16384" width="8.7265625" style="145"/>
  </cols>
  <sheetData>
    <row r="1" spans="2:6" ht="25.5" customHeight="1" x14ac:dyDescent="0.2">
      <c r="B1" s="400"/>
      <c r="C1" s="401" t="s">
        <v>1158</v>
      </c>
      <c r="D1" s="400"/>
      <c r="E1" s="402"/>
    </row>
    <row r="2" spans="2:6" ht="17.25" customHeight="1" thickBot="1" x14ac:dyDescent="0.25">
      <c r="F2" s="404"/>
    </row>
    <row r="3" spans="2:6" ht="33.75" customHeight="1" thickBot="1" x14ac:dyDescent="0.25">
      <c r="C3" s="405" t="s">
        <v>1159</v>
      </c>
      <c r="D3" s="406" t="s">
        <v>2793</v>
      </c>
      <c r="E3" s="407" t="s">
        <v>1160</v>
      </c>
      <c r="F3" s="408" t="s">
        <v>1161</v>
      </c>
    </row>
    <row r="4" spans="2:6" ht="26.25" customHeight="1" x14ac:dyDescent="0.2">
      <c r="C4" s="409" t="s">
        <v>922</v>
      </c>
      <c r="D4" s="536">
        <v>501</v>
      </c>
      <c r="E4" s="410">
        <f>D4/D$18</f>
        <v>0.35557132718239887</v>
      </c>
      <c r="F4" s="411">
        <f>E4</f>
        <v>0.35557132718239887</v>
      </c>
    </row>
    <row r="5" spans="2:6" ht="26.25" customHeight="1" x14ac:dyDescent="0.2">
      <c r="C5" s="412" t="s">
        <v>1162</v>
      </c>
      <c r="D5" s="502">
        <v>342</v>
      </c>
      <c r="E5" s="413">
        <f t="shared" ref="E5:E17" si="0">D5/D$18</f>
        <v>0.24272533711852379</v>
      </c>
      <c r="F5" s="414">
        <v>0.59899999999999998</v>
      </c>
    </row>
    <row r="6" spans="2:6" ht="26.25" customHeight="1" x14ac:dyDescent="0.2">
      <c r="C6" s="412" t="s">
        <v>923</v>
      </c>
      <c r="D6" s="502">
        <v>183</v>
      </c>
      <c r="E6" s="413">
        <f t="shared" si="0"/>
        <v>0.12987934705464868</v>
      </c>
      <c r="F6" s="414">
        <f>F5+E6</f>
        <v>0.72887934705464863</v>
      </c>
    </row>
    <row r="7" spans="2:6" ht="26.25" customHeight="1" x14ac:dyDescent="0.2">
      <c r="C7" s="412" t="s">
        <v>1163</v>
      </c>
      <c r="D7" s="502">
        <v>106</v>
      </c>
      <c r="E7" s="413">
        <f t="shared" si="0"/>
        <v>7.5230660042583386E-2</v>
      </c>
      <c r="F7" s="414">
        <f t="shared" ref="F7:F16" si="1">F6+E7</f>
        <v>0.80411000709723202</v>
      </c>
    </row>
    <row r="8" spans="2:6" ht="26.25" customHeight="1" x14ac:dyDescent="0.2">
      <c r="C8" s="412" t="s">
        <v>1164</v>
      </c>
      <c r="D8" s="502">
        <v>53</v>
      </c>
      <c r="E8" s="413">
        <f t="shared" si="0"/>
        <v>3.7615330021291693E-2</v>
      </c>
      <c r="F8" s="414">
        <f t="shared" si="1"/>
        <v>0.84172533711852371</v>
      </c>
    </row>
    <row r="9" spans="2:6" ht="26.25" customHeight="1" x14ac:dyDescent="0.2">
      <c r="C9" s="412" t="s">
        <v>1165</v>
      </c>
      <c r="D9" s="502">
        <v>32</v>
      </c>
      <c r="E9" s="413">
        <f t="shared" si="0"/>
        <v>2.2711142654364799E-2</v>
      </c>
      <c r="F9" s="414">
        <f t="shared" si="1"/>
        <v>0.86443647977288851</v>
      </c>
    </row>
    <row r="10" spans="2:6" ht="26.25" customHeight="1" x14ac:dyDescent="0.2">
      <c r="C10" s="412" t="s">
        <v>1166</v>
      </c>
      <c r="D10" s="502">
        <v>28</v>
      </c>
      <c r="E10" s="413">
        <f t="shared" si="0"/>
        <v>1.9872249822569198E-2</v>
      </c>
      <c r="F10" s="414">
        <v>0.88600000000000001</v>
      </c>
    </row>
    <row r="11" spans="2:6" ht="26.25" customHeight="1" x14ac:dyDescent="0.2">
      <c r="C11" s="412" t="s">
        <v>1167</v>
      </c>
      <c r="D11" s="502">
        <v>18</v>
      </c>
      <c r="E11" s="413">
        <f t="shared" si="0"/>
        <v>1.2775017743080199E-2</v>
      </c>
      <c r="F11" s="414">
        <f t="shared" si="1"/>
        <v>0.89877501774308022</v>
      </c>
    </row>
    <row r="12" spans="2:6" ht="26.25" customHeight="1" x14ac:dyDescent="0.2">
      <c r="C12" s="412" t="s">
        <v>1168</v>
      </c>
      <c r="D12" s="502">
        <v>60</v>
      </c>
      <c r="E12" s="413">
        <f t="shared" si="0"/>
        <v>4.2583392476933997E-2</v>
      </c>
      <c r="F12" s="414">
        <f t="shared" si="1"/>
        <v>0.94135841022001421</v>
      </c>
    </row>
    <row r="13" spans="2:6" ht="26.25" customHeight="1" x14ac:dyDescent="0.2">
      <c r="C13" s="412" t="s">
        <v>1169</v>
      </c>
      <c r="D13" s="502">
        <v>27</v>
      </c>
      <c r="E13" s="413">
        <f t="shared" si="0"/>
        <v>1.9162526614620298E-2</v>
      </c>
      <c r="F13" s="414">
        <v>0.95899999999999996</v>
      </c>
    </row>
    <row r="14" spans="2:6" ht="26.25" customHeight="1" x14ac:dyDescent="0.2">
      <c r="C14" s="412" t="s">
        <v>1170</v>
      </c>
      <c r="D14" s="502">
        <v>20</v>
      </c>
      <c r="E14" s="413">
        <f t="shared" si="0"/>
        <v>1.4194464158977998E-2</v>
      </c>
      <c r="F14" s="414">
        <f t="shared" si="1"/>
        <v>0.97319446415897792</v>
      </c>
    </row>
    <row r="15" spans="2:6" ht="26.25" customHeight="1" x14ac:dyDescent="0.2">
      <c r="C15" s="412" t="s">
        <v>1171</v>
      </c>
      <c r="D15" s="502">
        <v>11</v>
      </c>
      <c r="E15" s="413">
        <f t="shared" si="0"/>
        <v>7.806955287437899E-3</v>
      </c>
      <c r="F15" s="414">
        <v>0.98</v>
      </c>
    </row>
    <row r="16" spans="2:6" ht="26.25" customHeight="1" x14ac:dyDescent="0.2">
      <c r="C16" s="412" t="s">
        <v>1172</v>
      </c>
      <c r="D16" s="502">
        <v>24</v>
      </c>
      <c r="E16" s="413">
        <f t="shared" si="0"/>
        <v>1.7033356990773598E-2</v>
      </c>
      <c r="F16" s="414">
        <f t="shared" si="1"/>
        <v>0.99703335699077356</v>
      </c>
    </row>
    <row r="17" spans="3:6" ht="26.25" customHeight="1" thickBot="1" x14ac:dyDescent="0.25">
      <c r="C17" s="415" t="s">
        <v>1173</v>
      </c>
      <c r="D17" s="648">
        <v>4</v>
      </c>
      <c r="E17" s="416">
        <f t="shared" si="0"/>
        <v>2.8388928317955998E-3</v>
      </c>
      <c r="F17" s="417">
        <v>1</v>
      </c>
    </row>
    <row r="18" spans="3:6" ht="26.25" customHeight="1" thickTop="1" thickBot="1" x14ac:dyDescent="0.25">
      <c r="C18" s="418" t="s">
        <v>403</v>
      </c>
      <c r="D18" s="419">
        <f>SUM(D4:D17)</f>
        <v>1409</v>
      </c>
      <c r="E18" s="420">
        <f>SUM(E4:E17)</f>
        <v>0.99999999999999989</v>
      </c>
      <c r="F18" s="421" t="s">
        <v>1174</v>
      </c>
    </row>
    <row r="19" spans="3:6" ht="18" customHeight="1" x14ac:dyDescent="0.2"/>
    <row r="20" spans="3:6" ht="24.75" customHeight="1" x14ac:dyDescent="0.2">
      <c r="C20" s="708" t="s">
        <v>1175</v>
      </c>
    </row>
    <row r="21" spans="3:6" ht="26.25" customHeight="1" x14ac:dyDescent="0.2">
      <c r="C21" s="403" t="s">
        <v>2843</v>
      </c>
    </row>
    <row r="22" spans="3:6" ht="26.25" customHeight="1" x14ac:dyDescent="0.2">
      <c r="C22" s="403" t="s">
        <v>2844</v>
      </c>
    </row>
    <row r="23" spans="3:6" ht="26.25" customHeight="1" x14ac:dyDescent="0.2">
      <c r="C23" s="403" t="s">
        <v>2845</v>
      </c>
    </row>
    <row r="24" spans="3:6" ht="26.25" customHeight="1" x14ac:dyDescent="0.2">
      <c r="C24" s="403" t="s">
        <v>1176</v>
      </c>
    </row>
  </sheetData>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6AE41-3243-4531-B8F5-897BA95666C7}">
  <sheetPr>
    <tabColor rgb="FFFFFF00"/>
  </sheetPr>
  <dimension ref="A1:GO516"/>
  <sheetViews>
    <sheetView view="pageBreakPreview" zoomScale="140" zoomScaleNormal="130" zoomScaleSheetLayoutView="140" workbookViewId="0">
      <pane xSplit="1" ySplit="6" topLeftCell="B7" activePane="bottomRight" state="frozen"/>
      <selection activeCell="P12" sqref="P12"/>
      <selection pane="topRight" activeCell="P12" sqref="P12"/>
      <selection pane="bottomLeft" activeCell="P12" sqref="P12"/>
      <selection pane="bottomRight" activeCell="Q17" sqref="Q17"/>
    </sheetView>
  </sheetViews>
  <sheetFormatPr defaultColWidth="9" defaultRowHeight="15" customHeight="1" x14ac:dyDescent="0.2"/>
  <cols>
    <col min="1" max="1" width="8.90625" style="422" customWidth="1"/>
    <col min="2" max="2" width="5" style="594" customWidth="1"/>
    <col min="3" max="3" width="6.90625" style="595" customWidth="1"/>
    <col min="4" max="4" width="5" style="679" customWidth="1"/>
    <col min="5" max="5" width="6.36328125" style="679" customWidth="1"/>
    <col min="6" max="6" width="5" style="679" customWidth="1"/>
    <col min="7" max="7" width="6.36328125" style="679" customWidth="1"/>
    <col min="8" max="8" width="5" style="679" customWidth="1"/>
    <col min="9" max="9" width="6.36328125" style="679" customWidth="1"/>
    <col min="10" max="10" width="5" style="679" customWidth="1"/>
    <col min="11" max="11" width="6.36328125" style="679" customWidth="1"/>
    <col min="12" max="12" width="5" style="679" customWidth="1"/>
    <col min="13" max="13" width="7.1796875" style="679" customWidth="1"/>
    <col min="14" max="14" width="5" style="679" customWidth="1"/>
    <col min="15" max="15" width="6.36328125" style="679" customWidth="1"/>
    <col min="16" max="16" width="5" style="679" customWidth="1"/>
    <col min="17" max="17" width="6.36328125" style="679" customWidth="1"/>
    <col min="18" max="18" width="5" style="679" customWidth="1"/>
    <col min="19" max="19" width="6.36328125" style="679" customWidth="1"/>
    <col min="20" max="20" width="5" style="679" customWidth="1"/>
    <col min="21" max="21" width="6.36328125" style="679" customWidth="1"/>
    <col min="22" max="22" width="5" style="679" customWidth="1"/>
    <col min="23" max="23" width="6.36328125" style="679" customWidth="1"/>
    <col min="24" max="24" width="5" style="679" customWidth="1"/>
    <col min="25" max="25" width="6.36328125" style="679" customWidth="1"/>
    <col min="26" max="26" width="5" style="679" customWidth="1"/>
    <col min="27" max="27" width="6.36328125" style="679" customWidth="1"/>
    <col min="28" max="28" width="5" style="679" customWidth="1"/>
    <col min="29" max="29" width="6.36328125" style="679" customWidth="1"/>
    <col min="30" max="30" width="5" style="679" customWidth="1"/>
    <col min="31" max="31" width="6.36328125" style="679" customWidth="1"/>
    <col min="32" max="32" width="5" style="679" customWidth="1"/>
    <col min="33" max="33" width="6.36328125" style="679" customWidth="1"/>
    <col min="34" max="34" width="5" style="679" customWidth="1"/>
    <col min="35" max="35" width="6.36328125" style="679" customWidth="1"/>
    <col min="36" max="36" width="5" style="679" customWidth="1"/>
    <col min="37" max="37" width="6.36328125" style="679" customWidth="1"/>
    <col min="38" max="38" width="5" style="679" customWidth="1"/>
    <col min="39" max="39" width="6.36328125" style="679" customWidth="1"/>
    <col min="40" max="40" width="5" style="679" customWidth="1"/>
    <col min="41" max="41" width="6.36328125" style="679" customWidth="1"/>
    <col min="42" max="42" width="5" style="679" customWidth="1"/>
    <col min="43" max="43" width="6.36328125" style="679" customWidth="1"/>
    <col min="44" max="44" width="5" style="679" customWidth="1"/>
    <col min="45" max="45" width="6.36328125" style="679" customWidth="1"/>
    <col min="46" max="46" width="5" style="679" customWidth="1"/>
    <col min="47" max="47" width="6.36328125" style="679" customWidth="1"/>
    <col min="48" max="48" width="5" style="679" customWidth="1"/>
    <col min="49" max="49" width="6.36328125" style="679" customWidth="1"/>
    <col min="50" max="50" width="5" style="679" customWidth="1"/>
    <col min="51" max="51" width="6.36328125" style="679" customWidth="1"/>
    <col min="52" max="52" width="5" style="679" customWidth="1"/>
    <col min="53" max="53" width="6.36328125" style="679" customWidth="1"/>
    <col min="54" max="54" width="5" style="679" customWidth="1"/>
    <col min="55" max="55" width="6.36328125" style="679" customWidth="1"/>
    <col min="56" max="56" width="5" style="679" customWidth="1"/>
    <col min="57" max="57" width="6.36328125" style="679" customWidth="1"/>
    <col min="58" max="58" width="5" style="679" customWidth="1"/>
    <col min="59" max="59" width="6.36328125" style="679" customWidth="1"/>
    <col min="60" max="60" width="5" style="679" customWidth="1"/>
    <col min="61" max="61" width="6.36328125" style="679" customWidth="1"/>
    <col min="62" max="62" width="5" style="679" customWidth="1"/>
    <col min="63" max="63" width="6.36328125" style="679" customWidth="1"/>
    <col min="64" max="64" width="5" style="679" customWidth="1"/>
    <col min="65" max="65" width="6.36328125" style="679" customWidth="1"/>
    <col min="66" max="66" width="5" style="679" customWidth="1"/>
    <col min="67" max="67" width="6.36328125" style="679" customWidth="1"/>
    <col min="68" max="68" width="5" style="679" customWidth="1"/>
    <col min="69" max="69" width="6.36328125" style="679" customWidth="1"/>
    <col min="70" max="70" width="5" style="679" customWidth="1"/>
    <col min="71" max="71" width="6.36328125" style="679" customWidth="1"/>
    <col min="72" max="72" width="5" style="679" customWidth="1"/>
    <col min="73" max="73" width="6.36328125" style="679" customWidth="1"/>
    <col min="74" max="74" width="5" style="679" customWidth="1"/>
    <col min="75" max="75" width="6.36328125" style="679" customWidth="1"/>
    <col min="76" max="76" width="5" style="679" customWidth="1"/>
    <col min="77" max="77" width="6.36328125" style="679" customWidth="1"/>
    <col min="78" max="78" width="5" style="679" customWidth="1"/>
    <col min="79" max="79" width="6.36328125" style="679" customWidth="1"/>
    <col min="80" max="80" width="5" style="679" customWidth="1"/>
    <col min="81" max="81" width="6.36328125" style="679" customWidth="1"/>
    <col min="82" max="82" width="5" style="679" customWidth="1"/>
    <col min="83" max="83" width="6.36328125" style="679" customWidth="1"/>
    <col min="84" max="84" width="5" style="679" customWidth="1"/>
    <col min="85" max="85" width="6.36328125" style="679" customWidth="1"/>
    <col min="86" max="86" width="5" style="679" customWidth="1"/>
    <col min="87" max="87" width="6.36328125" style="679" customWidth="1"/>
    <col min="88" max="88" width="5" style="679" customWidth="1"/>
    <col min="89" max="89" width="6.36328125" style="679" customWidth="1"/>
    <col min="90" max="90" width="5" style="679" customWidth="1"/>
    <col min="91" max="91" width="6.36328125" style="679" customWidth="1"/>
    <col min="92" max="92" width="5" style="679" customWidth="1"/>
    <col min="93" max="93" width="7.1796875" style="679" customWidth="1"/>
    <col min="94" max="94" width="5" style="679" customWidth="1"/>
    <col min="95" max="95" width="6.36328125" style="679" customWidth="1"/>
    <col min="96" max="96" width="5" style="679" customWidth="1"/>
    <col min="97" max="97" width="7.36328125" style="679" customWidth="1"/>
    <col min="98" max="98" width="5" style="679" customWidth="1"/>
    <col min="99" max="99" width="6.36328125" style="679" customWidth="1"/>
    <col min="100" max="100" width="5" style="679" customWidth="1"/>
    <col min="101" max="101" width="6.36328125" style="679" customWidth="1"/>
    <col min="102" max="102" width="5" style="679" customWidth="1"/>
    <col min="103" max="103" width="6.36328125" style="679" customWidth="1"/>
    <col min="104" max="104" width="5" style="679" customWidth="1"/>
    <col min="105" max="105" width="6.36328125" style="679" customWidth="1"/>
    <col min="106" max="106" width="5" style="679" customWidth="1"/>
    <col min="107" max="107" width="6.36328125" style="679" customWidth="1"/>
    <col min="108" max="108" width="5" style="679" customWidth="1"/>
    <col min="109" max="109" width="6.36328125" style="679" customWidth="1"/>
    <col min="110" max="110" width="5" style="679" customWidth="1"/>
    <col min="111" max="111" width="6.36328125" style="679" customWidth="1"/>
    <col min="112" max="112" width="5" style="679" customWidth="1"/>
    <col min="113" max="113" width="6.36328125" style="679" customWidth="1"/>
    <col min="114" max="114" width="5" style="679" customWidth="1"/>
    <col min="115" max="115" width="6.36328125" style="679" customWidth="1"/>
    <col min="116" max="116" width="5" style="679" customWidth="1"/>
    <col min="117" max="117" width="6.36328125" style="679" customWidth="1"/>
    <col min="118" max="118" width="5" style="679" customWidth="1"/>
    <col min="119" max="119" width="6.36328125" style="679" customWidth="1"/>
    <col min="120" max="120" width="5" style="679" customWidth="1"/>
    <col min="121" max="121" width="6.36328125" style="679" customWidth="1"/>
    <col min="122" max="122" width="5" style="679" customWidth="1"/>
    <col min="123" max="123" width="6.36328125" style="679" customWidth="1"/>
    <col min="124" max="124" width="5" style="679" customWidth="1"/>
    <col min="125" max="125" width="6.36328125" style="679" customWidth="1"/>
    <col min="126" max="126" width="5" style="679" customWidth="1"/>
    <col min="127" max="127" width="6.36328125" style="679" customWidth="1"/>
    <col min="128" max="128" width="5" style="679" customWidth="1"/>
    <col min="129" max="129" width="6.36328125" style="679" customWidth="1"/>
    <col min="130" max="130" width="5" style="679" customWidth="1"/>
    <col min="131" max="131" width="6.36328125" style="679" customWidth="1"/>
    <col min="132" max="132" width="5" style="679" customWidth="1"/>
    <col min="133" max="133" width="6.36328125" style="679" customWidth="1"/>
    <col min="134" max="134" width="5" style="679" customWidth="1"/>
    <col min="135" max="135" width="6.36328125" style="679" customWidth="1"/>
    <col min="136" max="136" width="5" style="679" customWidth="1"/>
    <col min="137" max="137" width="6.36328125" style="679" customWidth="1"/>
    <col min="138" max="138" width="5" style="679" customWidth="1"/>
    <col min="139" max="139" width="6.36328125" style="679" customWidth="1"/>
    <col min="140" max="140" width="5" style="679" customWidth="1"/>
    <col min="141" max="141" width="7.81640625" style="679" customWidth="1"/>
    <col min="142" max="142" width="5" style="679" customWidth="1"/>
    <col min="143" max="143" width="7.453125" style="679" customWidth="1"/>
    <col min="144" max="144" width="5" style="679" customWidth="1"/>
    <col min="145" max="145" width="6.36328125" style="679" customWidth="1"/>
    <col min="146" max="146" width="5" style="679" customWidth="1"/>
    <col min="147" max="147" width="7.6328125" style="679" customWidth="1"/>
    <col min="148" max="148" width="5" style="679" customWidth="1"/>
    <col min="149" max="149" width="6.36328125" style="679" customWidth="1"/>
    <col min="150" max="150" width="5" style="679" customWidth="1"/>
    <col min="151" max="151" width="6.36328125" style="679" customWidth="1"/>
    <col min="152" max="152" width="5" style="679" customWidth="1"/>
    <col min="153" max="153" width="6.36328125" style="679" customWidth="1"/>
    <col min="154" max="154" width="5" style="679" customWidth="1"/>
    <col min="155" max="155" width="6.36328125" style="679" customWidth="1"/>
    <col min="156" max="156" width="5" style="679" customWidth="1"/>
    <col min="157" max="157" width="6.36328125" style="679" customWidth="1"/>
    <col min="158" max="158" width="5" style="679" customWidth="1"/>
    <col min="159" max="159" width="6.36328125" style="679" customWidth="1"/>
    <col min="160" max="160" width="5" style="679" customWidth="1"/>
    <col min="161" max="161" width="6.6328125" style="679" customWidth="1"/>
    <col min="162" max="162" width="6.453125" style="679" customWidth="1"/>
    <col min="163" max="163" width="6.90625" style="679" customWidth="1"/>
    <col min="164" max="176" width="5.81640625" style="679" customWidth="1"/>
    <col min="177" max="177" width="6.90625" style="679" customWidth="1"/>
    <col min="178" max="178" width="5.81640625" style="679" customWidth="1"/>
    <col min="179" max="179" width="6.08984375" style="679" customWidth="1"/>
    <col min="180" max="180" width="6" style="679" customWidth="1"/>
    <col min="181" max="181" width="6.36328125" style="679" customWidth="1"/>
    <col min="182" max="194" width="5.81640625" style="679" customWidth="1"/>
    <col min="195" max="195" width="6.36328125" style="679" customWidth="1"/>
    <col min="196" max="16384" width="9" style="15"/>
  </cols>
  <sheetData>
    <row r="1" spans="1:197" ht="15" customHeight="1" x14ac:dyDescent="0.2">
      <c r="B1" s="591" t="s">
        <v>1177</v>
      </c>
      <c r="C1" s="591"/>
      <c r="D1" s="592"/>
      <c r="E1" s="591"/>
      <c r="F1" s="592"/>
    </row>
    <row r="2" spans="1:197" ht="15" customHeight="1" x14ac:dyDescent="0.2">
      <c r="B2" s="591"/>
      <c r="C2" s="591"/>
      <c r="D2" s="592"/>
      <c r="E2" s="591"/>
      <c r="F2" s="592"/>
    </row>
    <row r="3" spans="1:197" ht="15" customHeight="1" x14ac:dyDescent="0.2">
      <c r="A3" s="1666" t="s">
        <v>1061</v>
      </c>
      <c r="B3" s="1669" t="s">
        <v>1068</v>
      </c>
      <c r="C3" s="1670"/>
      <c r="D3" s="1670"/>
      <c r="E3" s="1671"/>
      <c r="F3" s="1672" t="s">
        <v>119</v>
      </c>
      <c r="G3" s="1659"/>
      <c r="H3" s="1659"/>
      <c r="I3" s="1659"/>
      <c r="J3" s="1659"/>
      <c r="K3" s="1659"/>
      <c r="L3" s="1659"/>
      <c r="M3" s="1659"/>
      <c r="N3" s="1659"/>
      <c r="O3" s="1660"/>
      <c r="P3" s="1673" t="s">
        <v>119</v>
      </c>
      <c r="Q3" s="1674"/>
      <c r="R3" s="1663" t="s">
        <v>120</v>
      </c>
      <c r="S3" s="1663"/>
      <c r="T3" s="1663"/>
      <c r="U3" s="1663"/>
      <c r="V3" s="1663"/>
      <c r="W3" s="1663"/>
      <c r="X3" s="1675" t="s">
        <v>1069</v>
      </c>
      <c r="Y3" s="1675"/>
      <c r="Z3" s="1675"/>
      <c r="AA3" s="1675"/>
      <c r="AB3" s="423" t="s">
        <v>1070</v>
      </c>
      <c r="AC3" s="701"/>
      <c r="AD3" s="1658" t="s">
        <v>1070</v>
      </c>
      <c r="AE3" s="1659"/>
      <c r="AF3" s="1659"/>
      <c r="AG3" s="1659"/>
      <c r="AH3" s="1659"/>
      <c r="AI3" s="1659"/>
      <c r="AJ3" s="1659"/>
      <c r="AK3" s="1660"/>
      <c r="AL3" s="1663" t="s">
        <v>1071</v>
      </c>
      <c r="AM3" s="1663"/>
      <c r="AN3" s="1663"/>
      <c r="AO3" s="1663"/>
      <c r="AP3" s="1663"/>
      <c r="AQ3" s="1663"/>
      <c r="AR3" s="1658" t="s">
        <v>1072</v>
      </c>
      <c r="AS3" s="1659"/>
      <c r="AT3" s="1659"/>
      <c r="AU3" s="1659"/>
      <c r="AV3" s="1659"/>
      <c r="AW3" s="1659"/>
      <c r="AX3" s="1659"/>
      <c r="AY3" s="1659"/>
      <c r="AZ3" s="1659"/>
      <c r="BA3" s="1659"/>
      <c r="BB3" s="1659"/>
      <c r="BC3" s="1659"/>
      <c r="BD3" s="1659"/>
      <c r="BE3" s="1660"/>
      <c r="BF3" s="1658" t="s">
        <v>1072</v>
      </c>
      <c r="BG3" s="1659"/>
      <c r="BH3" s="1659"/>
      <c r="BI3" s="1659"/>
      <c r="BJ3" s="1659"/>
      <c r="BK3" s="1659"/>
      <c r="BL3" s="1659"/>
      <c r="BM3" s="1659"/>
      <c r="BN3" s="1659"/>
      <c r="BO3" s="1659"/>
      <c r="BP3" s="1659"/>
      <c r="BQ3" s="1659"/>
      <c r="BR3" s="1659"/>
      <c r="BS3" s="1660"/>
      <c r="BT3" s="424" t="s">
        <v>1072</v>
      </c>
      <c r="BU3" s="723"/>
      <c r="BV3" s="723"/>
      <c r="BW3" s="723"/>
      <c r="BX3" s="723"/>
      <c r="BY3" s="723"/>
      <c r="BZ3" s="723"/>
      <c r="CA3" s="723"/>
      <c r="CB3" s="723"/>
      <c r="CC3" s="723"/>
      <c r="CD3" s="723"/>
      <c r="CE3" s="723"/>
      <c r="CF3" s="723"/>
      <c r="CG3" s="723"/>
      <c r="CH3" s="723"/>
      <c r="CI3" s="713"/>
      <c r="CJ3" s="424" t="s">
        <v>1073</v>
      </c>
      <c r="CK3" s="723"/>
      <c r="CL3" s="723"/>
      <c r="CM3" s="723"/>
      <c r="CN3" s="723"/>
      <c r="CO3" s="723"/>
      <c r="CP3" s="723"/>
      <c r="CQ3" s="723"/>
      <c r="CR3" s="723"/>
      <c r="CS3" s="723"/>
      <c r="CT3" s="723"/>
      <c r="CU3" s="723"/>
      <c r="CV3" s="723"/>
      <c r="CW3" s="713"/>
      <c r="CX3" s="1658" t="s">
        <v>125</v>
      </c>
      <c r="CY3" s="1659"/>
      <c r="CZ3" s="1659"/>
      <c r="DA3" s="1659"/>
      <c r="DB3" s="1659"/>
      <c r="DC3" s="1660"/>
      <c r="DD3" s="1658" t="s">
        <v>1074</v>
      </c>
      <c r="DE3" s="1659"/>
      <c r="DF3" s="1659"/>
      <c r="DG3" s="1659"/>
      <c r="DH3" s="1659"/>
      <c r="DI3" s="1659"/>
      <c r="DJ3" s="1659"/>
      <c r="DK3" s="1660"/>
      <c r="DL3" s="1658" t="s">
        <v>126</v>
      </c>
      <c r="DM3" s="1659"/>
      <c r="DN3" s="1659"/>
      <c r="DO3" s="1659"/>
      <c r="DP3" s="1659"/>
      <c r="DQ3" s="1659"/>
      <c r="DR3" s="1659"/>
      <c r="DS3" s="1659"/>
      <c r="DT3" s="1659"/>
      <c r="DU3" s="1660"/>
      <c r="DV3" s="1663" t="s">
        <v>1075</v>
      </c>
      <c r="DW3" s="1663"/>
      <c r="DX3" s="1663"/>
      <c r="DY3" s="1663"/>
      <c r="DZ3" s="1663" t="s">
        <v>1076</v>
      </c>
      <c r="EA3" s="1663"/>
      <c r="EB3" s="1663"/>
      <c r="EC3" s="1663"/>
      <c r="ED3" s="1663"/>
      <c r="EE3" s="1663"/>
      <c r="EF3" s="1663"/>
      <c r="EG3" s="1663"/>
      <c r="EH3" s="1663"/>
      <c r="EI3" s="1663"/>
      <c r="EJ3" s="1658" t="s">
        <v>1077</v>
      </c>
      <c r="EK3" s="1659"/>
      <c r="EL3" s="1659"/>
      <c r="EM3" s="1660"/>
      <c r="EN3" s="424" t="s">
        <v>1178</v>
      </c>
      <c r="EO3" s="723"/>
      <c r="EP3" s="723"/>
      <c r="EQ3" s="723"/>
      <c r="ER3" s="723"/>
      <c r="ES3" s="723"/>
      <c r="ET3" s="723"/>
      <c r="EU3" s="723"/>
      <c r="EV3" s="723"/>
      <c r="EW3" s="713"/>
      <c r="EX3" s="1658" t="s">
        <v>1078</v>
      </c>
      <c r="EY3" s="1659"/>
      <c r="EZ3" s="1659"/>
      <c r="FA3" s="1660"/>
      <c r="FB3" s="1658" t="s">
        <v>1179</v>
      </c>
      <c r="FC3" s="1659"/>
      <c r="FD3" s="1659"/>
      <c r="FE3" s="1659"/>
      <c r="FF3" s="1659"/>
      <c r="FG3" s="1659"/>
      <c r="FH3" s="1659"/>
      <c r="FI3" s="1659"/>
      <c r="FJ3" s="1659"/>
      <c r="FK3" s="1659"/>
      <c r="FL3" s="1659"/>
      <c r="FM3" s="1659"/>
      <c r="FN3" s="1659"/>
      <c r="FO3" s="1660"/>
      <c r="FP3" s="1658" t="s">
        <v>1179</v>
      </c>
      <c r="FQ3" s="1659"/>
      <c r="FR3" s="1659"/>
      <c r="FS3" s="1659"/>
      <c r="FT3" s="1659"/>
      <c r="FU3" s="1659"/>
      <c r="FV3" s="1659"/>
      <c r="FW3" s="1659"/>
      <c r="FX3" s="1659"/>
      <c r="FY3" s="1659"/>
      <c r="FZ3" s="1659"/>
      <c r="GA3" s="1659"/>
      <c r="GB3" s="1659"/>
      <c r="GC3" s="1660"/>
      <c r="GD3" s="1658" t="s">
        <v>1179</v>
      </c>
      <c r="GE3" s="1661"/>
      <c r="GF3" s="1661"/>
      <c r="GG3" s="1661"/>
      <c r="GH3" s="1661"/>
      <c r="GI3" s="1661"/>
      <c r="GJ3" s="1661"/>
      <c r="GK3" s="1661"/>
      <c r="GL3" s="1661"/>
      <c r="GM3" s="1662"/>
    </row>
    <row r="4" spans="1:197" ht="47" customHeight="1" x14ac:dyDescent="0.2">
      <c r="A4" s="1667"/>
      <c r="B4" s="1656" t="s">
        <v>1180</v>
      </c>
      <c r="C4" s="1657"/>
      <c r="D4" s="1651" t="s">
        <v>1079</v>
      </c>
      <c r="E4" s="1652"/>
      <c r="F4" s="1641" t="s">
        <v>1080</v>
      </c>
      <c r="G4" s="1641"/>
      <c r="H4" s="1641" t="s">
        <v>1081</v>
      </c>
      <c r="I4" s="1641"/>
      <c r="J4" s="1653" t="s">
        <v>1082</v>
      </c>
      <c r="K4" s="1653"/>
      <c r="L4" s="1642" t="s">
        <v>1181</v>
      </c>
      <c r="M4" s="1641"/>
      <c r="N4" s="1641" t="s">
        <v>1083</v>
      </c>
      <c r="O4" s="1641"/>
      <c r="P4" s="1641" t="s">
        <v>1084</v>
      </c>
      <c r="Q4" s="1641"/>
      <c r="R4" s="1641" t="s">
        <v>1085</v>
      </c>
      <c r="S4" s="1641"/>
      <c r="T4" s="1641" t="s">
        <v>1086</v>
      </c>
      <c r="U4" s="1641"/>
      <c r="V4" s="1641" t="s">
        <v>1087</v>
      </c>
      <c r="W4" s="1641"/>
      <c r="X4" s="1641" t="s">
        <v>1088</v>
      </c>
      <c r="Y4" s="1641"/>
      <c r="Z4" s="1641" t="s">
        <v>1089</v>
      </c>
      <c r="AA4" s="1641"/>
      <c r="AB4" s="1641" t="s">
        <v>1090</v>
      </c>
      <c r="AC4" s="1641"/>
      <c r="AD4" s="1641" t="s">
        <v>1091</v>
      </c>
      <c r="AE4" s="1641"/>
      <c r="AF4" s="1641" t="s">
        <v>1182</v>
      </c>
      <c r="AG4" s="1641"/>
      <c r="AH4" s="1641" t="s">
        <v>1092</v>
      </c>
      <c r="AI4" s="1641"/>
      <c r="AJ4" s="1641" t="s">
        <v>1093</v>
      </c>
      <c r="AK4" s="1641"/>
      <c r="AL4" s="1641" t="s">
        <v>1094</v>
      </c>
      <c r="AM4" s="1641"/>
      <c r="AN4" s="1641" t="s">
        <v>1183</v>
      </c>
      <c r="AO4" s="1641"/>
      <c r="AP4" s="1641" t="s">
        <v>1184</v>
      </c>
      <c r="AQ4" s="1641"/>
      <c r="AR4" s="1641" t="s">
        <v>1095</v>
      </c>
      <c r="AS4" s="1641"/>
      <c r="AT4" s="1641" t="s">
        <v>1096</v>
      </c>
      <c r="AU4" s="1641"/>
      <c r="AV4" s="1641" t="s">
        <v>1097</v>
      </c>
      <c r="AW4" s="1641"/>
      <c r="AX4" s="1641" t="s">
        <v>1098</v>
      </c>
      <c r="AY4" s="1641"/>
      <c r="AZ4" s="1641" t="s">
        <v>1099</v>
      </c>
      <c r="BA4" s="1641"/>
      <c r="BB4" s="1641" t="s">
        <v>1100</v>
      </c>
      <c r="BC4" s="1641"/>
      <c r="BD4" s="1651" t="s">
        <v>1185</v>
      </c>
      <c r="BE4" s="1652"/>
      <c r="BF4" s="1664" t="s">
        <v>1101</v>
      </c>
      <c r="BG4" s="1665"/>
      <c r="BH4" s="1651" t="s">
        <v>1102</v>
      </c>
      <c r="BI4" s="1648"/>
      <c r="BJ4" s="1651" t="s">
        <v>1103</v>
      </c>
      <c r="BK4" s="1648"/>
      <c r="BL4" s="1651" t="s">
        <v>1104</v>
      </c>
      <c r="BM4" s="1652"/>
      <c r="BN4" s="1642" t="s">
        <v>1105</v>
      </c>
      <c r="BO4" s="1641"/>
      <c r="BP4" s="1642" t="s">
        <v>1106</v>
      </c>
      <c r="BQ4" s="1641"/>
      <c r="BR4" s="1656" t="s">
        <v>1186</v>
      </c>
      <c r="BS4" s="1657"/>
      <c r="BT4" s="1656" t="s">
        <v>1187</v>
      </c>
      <c r="BU4" s="1657"/>
      <c r="BV4" s="1642" t="s">
        <v>1107</v>
      </c>
      <c r="BW4" s="1641"/>
      <c r="BX4" s="1642" t="s">
        <v>1108</v>
      </c>
      <c r="BY4" s="1641"/>
      <c r="BZ4" s="1642" t="s">
        <v>1109</v>
      </c>
      <c r="CA4" s="1641"/>
      <c r="CB4" s="1651" t="s">
        <v>1188</v>
      </c>
      <c r="CC4" s="1652"/>
      <c r="CD4" s="1651" t="s">
        <v>1110</v>
      </c>
      <c r="CE4" s="1648"/>
      <c r="CF4" s="1654" t="s">
        <v>1189</v>
      </c>
      <c r="CG4" s="1655"/>
      <c r="CH4" s="1641" t="s">
        <v>1190</v>
      </c>
      <c r="CI4" s="1641"/>
      <c r="CJ4" s="1641" t="s">
        <v>1112</v>
      </c>
      <c r="CK4" s="1641"/>
      <c r="CL4" s="1641" t="s">
        <v>1113</v>
      </c>
      <c r="CM4" s="1641"/>
      <c r="CN4" s="1641" t="s">
        <v>1114</v>
      </c>
      <c r="CO4" s="1641"/>
      <c r="CP4" s="1642" t="s">
        <v>1115</v>
      </c>
      <c r="CQ4" s="1641"/>
      <c r="CR4" s="1641" t="s">
        <v>1116</v>
      </c>
      <c r="CS4" s="1641"/>
      <c r="CT4" s="1641" t="s">
        <v>1117</v>
      </c>
      <c r="CU4" s="1641"/>
      <c r="CV4" s="1641" t="s">
        <v>1118</v>
      </c>
      <c r="CW4" s="1641"/>
      <c r="CX4" s="1641" t="s">
        <v>1119</v>
      </c>
      <c r="CY4" s="1641"/>
      <c r="CZ4" s="1641" t="s">
        <v>1120</v>
      </c>
      <c r="DA4" s="1641"/>
      <c r="DB4" s="1641" t="s">
        <v>1121</v>
      </c>
      <c r="DC4" s="1641"/>
      <c r="DD4" s="1641" t="s">
        <v>1122</v>
      </c>
      <c r="DE4" s="1641"/>
      <c r="DF4" s="1641" t="s">
        <v>1123</v>
      </c>
      <c r="DG4" s="1641"/>
      <c r="DH4" s="1642" t="s">
        <v>1124</v>
      </c>
      <c r="DI4" s="1641"/>
      <c r="DJ4" s="1642" t="s">
        <v>1191</v>
      </c>
      <c r="DK4" s="1641"/>
      <c r="DL4" s="1642" t="s">
        <v>1192</v>
      </c>
      <c r="DM4" s="1641"/>
      <c r="DN4" s="1641" t="s">
        <v>1125</v>
      </c>
      <c r="DO4" s="1641"/>
      <c r="DP4" s="1651" t="s">
        <v>1193</v>
      </c>
      <c r="DQ4" s="1652"/>
      <c r="DR4" s="1647" t="s">
        <v>1126</v>
      </c>
      <c r="DS4" s="1648"/>
      <c r="DT4" s="1641" t="s">
        <v>1127</v>
      </c>
      <c r="DU4" s="1641"/>
      <c r="DV4" s="1641" t="s">
        <v>1128</v>
      </c>
      <c r="DW4" s="1641"/>
      <c r="DX4" s="1641" t="s">
        <v>1129</v>
      </c>
      <c r="DY4" s="1641"/>
      <c r="DZ4" s="1641" t="s">
        <v>1130</v>
      </c>
      <c r="EA4" s="1641"/>
      <c r="EB4" s="1641" t="s">
        <v>1131</v>
      </c>
      <c r="EC4" s="1641"/>
      <c r="ED4" s="1641" t="s">
        <v>1132</v>
      </c>
      <c r="EE4" s="1641"/>
      <c r="EF4" s="1641" t="s">
        <v>1133</v>
      </c>
      <c r="EG4" s="1641"/>
      <c r="EH4" s="1641" t="s">
        <v>1134</v>
      </c>
      <c r="EI4" s="1641"/>
      <c r="EJ4" s="1641" t="s">
        <v>1135</v>
      </c>
      <c r="EK4" s="1641"/>
      <c r="EL4" s="1641" t="s">
        <v>1136</v>
      </c>
      <c r="EM4" s="1641"/>
      <c r="EN4" s="1641" t="s">
        <v>1137</v>
      </c>
      <c r="EO4" s="1641"/>
      <c r="EP4" s="1642" t="s">
        <v>1138</v>
      </c>
      <c r="EQ4" s="1642"/>
      <c r="ER4" s="1653" t="s">
        <v>1139</v>
      </c>
      <c r="ES4" s="1653"/>
      <c r="ET4" s="1642" t="s">
        <v>1194</v>
      </c>
      <c r="EU4" s="1642"/>
      <c r="EV4" s="1641" t="s">
        <v>1140</v>
      </c>
      <c r="EW4" s="1641"/>
      <c r="EX4" s="1642" t="s">
        <v>1141</v>
      </c>
      <c r="EY4" s="1642"/>
      <c r="EZ4" s="1641" t="s">
        <v>1142</v>
      </c>
      <c r="FA4" s="1641"/>
      <c r="FB4" s="1641" t="s">
        <v>1143</v>
      </c>
      <c r="FC4" s="1641"/>
      <c r="FD4" s="1641" t="s">
        <v>1144</v>
      </c>
      <c r="FE4" s="1641"/>
      <c r="FF4" s="1641" t="s">
        <v>1145</v>
      </c>
      <c r="FG4" s="1641"/>
      <c r="FH4" s="1642" t="s">
        <v>1146</v>
      </c>
      <c r="FI4" s="1642"/>
      <c r="FJ4" s="1642" t="s">
        <v>1147</v>
      </c>
      <c r="FK4" s="1642"/>
      <c r="FL4" s="1642" t="s">
        <v>1148</v>
      </c>
      <c r="FM4" s="1642"/>
      <c r="FN4" s="1647" t="s">
        <v>1149</v>
      </c>
      <c r="FO4" s="1648"/>
      <c r="FP4" s="1647" t="s">
        <v>1150</v>
      </c>
      <c r="FQ4" s="1648"/>
      <c r="FR4" s="1647" t="s">
        <v>1151</v>
      </c>
      <c r="FS4" s="1648"/>
      <c r="FT4" s="1649" t="s">
        <v>1152</v>
      </c>
      <c r="FU4" s="1650"/>
      <c r="FV4" s="1651" t="s">
        <v>1195</v>
      </c>
      <c r="FW4" s="1652"/>
      <c r="FX4" s="1642" t="s">
        <v>1154</v>
      </c>
      <c r="FY4" s="1642"/>
      <c r="FZ4" s="1642" t="s">
        <v>1155</v>
      </c>
      <c r="GA4" s="1642"/>
      <c r="GB4" s="1642" t="s">
        <v>1156</v>
      </c>
      <c r="GC4" s="1642"/>
      <c r="GD4" s="1642" t="s">
        <v>1157</v>
      </c>
      <c r="GE4" s="1642"/>
      <c r="GF4" s="1642" t="s">
        <v>1196</v>
      </c>
      <c r="GG4" s="1642"/>
      <c r="GH4" s="1643" t="s">
        <v>1197</v>
      </c>
      <c r="GI4" s="1644"/>
      <c r="GJ4" s="1645" t="s">
        <v>1198</v>
      </c>
      <c r="GK4" s="1646"/>
      <c r="GL4" s="1641" t="s">
        <v>1111</v>
      </c>
      <c r="GM4" s="1641"/>
    </row>
    <row r="5" spans="1:197" ht="0.5" customHeight="1" x14ac:dyDescent="0.2">
      <c r="A5" s="1667"/>
      <c r="B5" s="1637" t="s">
        <v>1199</v>
      </c>
      <c r="C5" s="1638"/>
      <c r="D5" s="1637" t="s">
        <v>1200</v>
      </c>
      <c r="E5" s="1638"/>
      <c r="F5" s="1637" t="s">
        <v>1201</v>
      </c>
      <c r="G5" s="1638"/>
      <c r="H5" s="1637" t="s">
        <v>1202</v>
      </c>
      <c r="I5" s="1638"/>
      <c r="J5" s="1637" t="s">
        <v>1203</v>
      </c>
      <c r="K5" s="1638"/>
      <c r="L5" s="1637" t="s">
        <v>1204</v>
      </c>
      <c r="M5" s="1638"/>
      <c r="N5" s="1637" t="s">
        <v>1205</v>
      </c>
      <c r="O5" s="1638"/>
      <c r="P5" s="1637" t="s">
        <v>1206</v>
      </c>
      <c r="Q5" s="1638"/>
      <c r="R5" s="1637" t="s">
        <v>1207</v>
      </c>
      <c r="S5" s="1638"/>
      <c r="T5" s="1637" t="s">
        <v>1208</v>
      </c>
      <c r="U5" s="1638"/>
      <c r="V5" s="1637" t="s">
        <v>1209</v>
      </c>
      <c r="W5" s="1638"/>
      <c r="X5" s="1637" t="s">
        <v>1210</v>
      </c>
      <c r="Y5" s="1638"/>
      <c r="Z5" s="1637" t="s">
        <v>1211</v>
      </c>
      <c r="AA5" s="1638"/>
      <c r="AB5" s="1637" t="s">
        <v>1212</v>
      </c>
      <c r="AC5" s="1638"/>
      <c r="AD5" s="1637" t="s">
        <v>1213</v>
      </c>
      <c r="AE5" s="1638"/>
      <c r="AF5" s="1637" t="s">
        <v>1214</v>
      </c>
      <c r="AG5" s="1638"/>
      <c r="AH5" s="1637" t="s">
        <v>1215</v>
      </c>
      <c r="AI5" s="1638"/>
      <c r="AJ5" s="1637" t="s">
        <v>1216</v>
      </c>
      <c r="AK5" s="1638"/>
      <c r="AL5" s="1637" t="s">
        <v>1217</v>
      </c>
      <c r="AM5" s="1638"/>
      <c r="AN5" s="1637" t="s">
        <v>1218</v>
      </c>
      <c r="AO5" s="1638"/>
      <c r="AP5" s="1637" t="s">
        <v>1219</v>
      </c>
      <c r="AQ5" s="1638"/>
      <c r="AR5" s="1637" t="s">
        <v>1220</v>
      </c>
      <c r="AS5" s="1638"/>
      <c r="AT5" s="1637" t="s">
        <v>1221</v>
      </c>
      <c r="AU5" s="1638"/>
      <c r="AV5" s="1637" t="s">
        <v>1222</v>
      </c>
      <c r="AW5" s="1638"/>
      <c r="AX5" s="1637" t="s">
        <v>1223</v>
      </c>
      <c r="AY5" s="1638"/>
      <c r="AZ5" s="1637" t="s">
        <v>1224</v>
      </c>
      <c r="BA5" s="1638"/>
      <c r="BB5" s="1637" t="s">
        <v>1225</v>
      </c>
      <c r="BC5" s="1638"/>
      <c r="BD5" s="1637" t="s">
        <v>1226</v>
      </c>
      <c r="BE5" s="1638"/>
      <c r="BF5" s="1637" t="s">
        <v>1227</v>
      </c>
      <c r="BG5" s="1638"/>
      <c r="BH5" s="1637" t="s">
        <v>1228</v>
      </c>
      <c r="BI5" s="1638"/>
      <c r="BJ5" s="1637" t="s">
        <v>1229</v>
      </c>
      <c r="BK5" s="1638"/>
      <c r="BL5" s="1637" t="s">
        <v>1230</v>
      </c>
      <c r="BM5" s="1638"/>
      <c r="BN5" s="1637" t="s">
        <v>1231</v>
      </c>
      <c r="BO5" s="1638"/>
      <c r="BP5" s="1637" t="s">
        <v>1232</v>
      </c>
      <c r="BQ5" s="1638"/>
      <c r="BR5" s="1637" t="s">
        <v>1233</v>
      </c>
      <c r="BS5" s="1638"/>
      <c r="BT5" s="1637" t="s">
        <v>1234</v>
      </c>
      <c r="BU5" s="1638"/>
      <c r="BV5" s="1637" t="s">
        <v>1235</v>
      </c>
      <c r="BW5" s="1638"/>
      <c r="BX5" s="1637" t="s">
        <v>1236</v>
      </c>
      <c r="BY5" s="1638"/>
      <c r="BZ5" s="1637" t="s">
        <v>1237</v>
      </c>
      <c r="CA5" s="1638"/>
      <c r="CB5" s="1637" t="s">
        <v>1238</v>
      </c>
      <c r="CC5" s="1638"/>
      <c r="CD5" s="1637" t="s">
        <v>1239</v>
      </c>
      <c r="CE5" s="1638"/>
      <c r="CF5" s="1637" t="s">
        <v>1239</v>
      </c>
      <c r="CG5" s="1638"/>
      <c r="CH5" s="1637" t="s">
        <v>1240</v>
      </c>
      <c r="CI5" s="1638"/>
      <c r="CJ5" s="1637" t="s">
        <v>1241</v>
      </c>
      <c r="CK5" s="1638"/>
      <c r="CL5" s="1637" t="s">
        <v>1242</v>
      </c>
      <c r="CM5" s="1638"/>
      <c r="CN5" s="1637" t="s">
        <v>1243</v>
      </c>
      <c r="CO5" s="1638"/>
      <c r="CP5" s="1637" t="s">
        <v>1244</v>
      </c>
      <c r="CQ5" s="1638"/>
      <c r="CR5" s="1637" t="s">
        <v>1245</v>
      </c>
      <c r="CS5" s="1638"/>
      <c r="CT5" s="1637" t="s">
        <v>1246</v>
      </c>
      <c r="CU5" s="1638"/>
      <c r="CV5" s="1637" t="s">
        <v>1247</v>
      </c>
      <c r="CW5" s="1638"/>
      <c r="CX5" s="1637" t="s">
        <v>1248</v>
      </c>
      <c r="CY5" s="1638"/>
      <c r="CZ5" s="1637" t="s">
        <v>1249</v>
      </c>
      <c r="DA5" s="1638"/>
      <c r="DB5" s="1637" t="s">
        <v>1250</v>
      </c>
      <c r="DC5" s="1638"/>
      <c r="DD5" s="1637" t="s">
        <v>1251</v>
      </c>
      <c r="DE5" s="1638"/>
      <c r="DF5" s="1637" t="s">
        <v>1252</v>
      </c>
      <c r="DG5" s="1638"/>
      <c r="DH5" s="1637" t="s">
        <v>1253</v>
      </c>
      <c r="DI5" s="1638"/>
      <c r="DJ5" s="1637" t="s">
        <v>1254</v>
      </c>
      <c r="DK5" s="1638"/>
      <c r="DL5" s="1637" t="s">
        <v>1255</v>
      </c>
      <c r="DM5" s="1638"/>
      <c r="DN5" s="1637" t="s">
        <v>1256</v>
      </c>
      <c r="DO5" s="1638"/>
      <c r="DP5" s="1637" t="s">
        <v>1257</v>
      </c>
      <c r="DQ5" s="1638"/>
      <c r="DR5" s="1637" t="s">
        <v>1258</v>
      </c>
      <c r="DS5" s="1638"/>
      <c r="DT5" s="1637" t="s">
        <v>1259</v>
      </c>
      <c r="DU5" s="1638"/>
      <c r="DV5" s="1637" t="s">
        <v>1260</v>
      </c>
      <c r="DW5" s="1638"/>
      <c r="DX5" s="1637" t="s">
        <v>1261</v>
      </c>
      <c r="DY5" s="1638"/>
      <c r="DZ5" s="1637" t="s">
        <v>1262</v>
      </c>
      <c r="EA5" s="1638"/>
      <c r="EB5" s="1637" t="s">
        <v>1263</v>
      </c>
      <c r="EC5" s="1638"/>
      <c r="ED5" s="1637" t="s">
        <v>1264</v>
      </c>
      <c r="EE5" s="1638"/>
      <c r="EF5" s="1637" t="s">
        <v>1265</v>
      </c>
      <c r="EG5" s="1638"/>
      <c r="EH5" s="1637" t="s">
        <v>1266</v>
      </c>
      <c r="EI5" s="1638"/>
      <c r="EJ5" s="1637" t="s">
        <v>1267</v>
      </c>
      <c r="EK5" s="1638"/>
      <c r="EL5" s="1637" t="s">
        <v>1268</v>
      </c>
      <c r="EM5" s="1638"/>
      <c r="EN5" s="1637" t="s">
        <v>1269</v>
      </c>
      <c r="EO5" s="1638"/>
      <c r="EP5" s="1637" t="s">
        <v>1270</v>
      </c>
      <c r="EQ5" s="1638"/>
      <c r="ER5" s="1637" t="s">
        <v>1271</v>
      </c>
      <c r="ES5" s="1638"/>
      <c r="ET5" s="1637" t="s">
        <v>1272</v>
      </c>
      <c r="EU5" s="1638"/>
      <c r="EV5" s="1637" t="s">
        <v>1273</v>
      </c>
      <c r="EW5" s="1638"/>
      <c r="EX5" s="1637" t="s">
        <v>1274</v>
      </c>
      <c r="EY5" s="1638"/>
      <c r="EZ5" s="1637" t="s">
        <v>1275</v>
      </c>
      <c r="FA5" s="1638"/>
      <c r="FB5" s="1637" t="s">
        <v>1276</v>
      </c>
      <c r="FC5" s="1638"/>
      <c r="FD5" s="1637" t="s">
        <v>1277</v>
      </c>
      <c r="FE5" s="1638"/>
      <c r="FF5" s="1637" t="s">
        <v>1278</v>
      </c>
      <c r="FG5" s="1638"/>
      <c r="FH5" s="1637" t="s">
        <v>1279</v>
      </c>
      <c r="FI5" s="1638"/>
      <c r="FJ5" s="1637" t="s">
        <v>1280</v>
      </c>
      <c r="FK5" s="1638"/>
      <c r="FL5" s="1637" t="s">
        <v>1281</v>
      </c>
      <c r="FM5" s="1638"/>
      <c r="FN5" s="1637" t="s">
        <v>1282</v>
      </c>
      <c r="FO5" s="1638"/>
      <c r="FP5" s="1637" t="s">
        <v>1283</v>
      </c>
      <c r="FQ5" s="1638"/>
      <c r="FR5" s="1637" t="s">
        <v>1284</v>
      </c>
      <c r="FS5" s="1638"/>
      <c r="FT5" s="1637" t="s">
        <v>1285</v>
      </c>
      <c r="FU5" s="1638"/>
      <c r="FV5" s="1637" t="s">
        <v>1286</v>
      </c>
      <c r="FW5" s="1638"/>
      <c r="FX5" s="1637" t="s">
        <v>1287</v>
      </c>
      <c r="FY5" s="1638"/>
      <c r="FZ5" s="1637" t="s">
        <v>1288</v>
      </c>
      <c r="GA5" s="1638"/>
      <c r="GB5" s="1637" t="s">
        <v>1289</v>
      </c>
      <c r="GC5" s="1638"/>
      <c r="GD5" s="1637" t="s">
        <v>1290</v>
      </c>
      <c r="GE5" s="1638"/>
      <c r="GF5" s="1637" t="s">
        <v>1290</v>
      </c>
      <c r="GG5" s="1638"/>
      <c r="GH5" s="1639" t="s">
        <v>1291</v>
      </c>
      <c r="GI5" s="1640"/>
      <c r="GJ5" s="1639" t="s">
        <v>1292</v>
      </c>
      <c r="GK5" s="1640"/>
      <c r="GL5" s="1637" t="s">
        <v>1293</v>
      </c>
      <c r="GM5" s="1638"/>
    </row>
    <row r="6" spans="1:197" s="426" customFormat="1" ht="15" customHeight="1" x14ac:dyDescent="0.2">
      <c r="A6" s="1668"/>
      <c r="B6" s="425" t="s">
        <v>1294</v>
      </c>
      <c r="C6" s="425" t="s">
        <v>1295</v>
      </c>
      <c r="D6" s="425" t="s">
        <v>1294</v>
      </c>
      <c r="E6" s="425" t="s">
        <v>1295</v>
      </c>
      <c r="F6" s="425" t="s">
        <v>1294</v>
      </c>
      <c r="G6" s="425" t="s">
        <v>1295</v>
      </c>
      <c r="H6" s="425" t="s">
        <v>1294</v>
      </c>
      <c r="I6" s="425" t="s">
        <v>1295</v>
      </c>
      <c r="J6" s="425" t="s">
        <v>1294</v>
      </c>
      <c r="K6" s="425" t="s">
        <v>1295</v>
      </c>
      <c r="L6" s="425" t="s">
        <v>1294</v>
      </c>
      <c r="M6" s="425" t="s">
        <v>1295</v>
      </c>
      <c r="N6" s="425" t="s">
        <v>1294</v>
      </c>
      <c r="O6" s="425" t="s">
        <v>1295</v>
      </c>
      <c r="P6" s="425" t="s">
        <v>1294</v>
      </c>
      <c r="Q6" s="425" t="s">
        <v>1295</v>
      </c>
      <c r="R6" s="425" t="s">
        <v>1294</v>
      </c>
      <c r="S6" s="425" t="s">
        <v>1295</v>
      </c>
      <c r="T6" s="425" t="s">
        <v>1294</v>
      </c>
      <c r="U6" s="425" t="s">
        <v>1295</v>
      </c>
      <c r="V6" s="425" t="s">
        <v>1294</v>
      </c>
      <c r="W6" s="425" t="s">
        <v>1295</v>
      </c>
      <c r="X6" s="425" t="s">
        <v>1294</v>
      </c>
      <c r="Y6" s="425" t="s">
        <v>1295</v>
      </c>
      <c r="Z6" s="425" t="s">
        <v>1294</v>
      </c>
      <c r="AA6" s="425" t="s">
        <v>1295</v>
      </c>
      <c r="AB6" s="425" t="s">
        <v>1294</v>
      </c>
      <c r="AC6" s="425" t="s">
        <v>1295</v>
      </c>
      <c r="AD6" s="425" t="s">
        <v>1294</v>
      </c>
      <c r="AE6" s="425" t="s">
        <v>1295</v>
      </c>
      <c r="AF6" s="425" t="s">
        <v>1294</v>
      </c>
      <c r="AG6" s="425" t="s">
        <v>1295</v>
      </c>
      <c r="AH6" s="425" t="s">
        <v>1294</v>
      </c>
      <c r="AI6" s="425" t="s">
        <v>1295</v>
      </c>
      <c r="AJ6" s="425" t="s">
        <v>1294</v>
      </c>
      <c r="AK6" s="425" t="s">
        <v>1295</v>
      </c>
      <c r="AL6" s="425" t="s">
        <v>1294</v>
      </c>
      <c r="AM6" s="425" t="s">
        <v>1295</v>
      </c>
      <c r="AN6" s="425" t="s">
        <v>1294</v>
      </c>
      <c r="AO6" s="425" t="s">
        <v>1295</v>
      </c>
      <c r="AP6" s="425" t="s">
        <v>1294</v>
      </c>
      <c r="AQ6" s="425" t="s">
        <v>1295</v>
      </c>
      <c r="AR6" s="425" t="s">
        <v>1294</v>
      </c>
      <c r="AS6" s="425" t="s">
        <v>1295</v>
      </c>
      <c r="AT6" s="425" t="s">
        <v>1294</v>
      </c>
      <c r="AU6" s="425" t="s">
        <v>1295</v>
      </c>
      <c r="AV6" s="425" t="s">
        <v>1294</v>
      </c>
      <c r="AW6" s="425" t="s">
        <v>1295</v>
      </c>
      <c r="AX6" s="425" t="s">
        <v>1294</v>
      </c>
      <c r="AY6" s="425" t="s">
        <v>1295</v>
      </c>
      <c r="AZ6" s="425" t="s">
        <v>1294</v>
      </c>
      <c r="BA6" s="425" t="s">
        <v>1295</v>
      </c>
      <c r="BB6" s="425" t="s">
        <v>1294</v>
      </c>
      <c r="BC6" s="425" t="s">
        <v>1295</v>
      </c>
      <c r="BD6" s="425" t="s">
        <v>1294</v>
      </c>
      <c r="BE6" s="425" t="s">
        <v>1295</v>
      </c>
      <c r="BF6" s="425" t="s">
        <v>1294</v>
      </c>
      <c r="BG6" s="425" t="s">
        <v>1295</v>
      </c>
      <c r="BH6" s="425" t="s">
        <v>1294</v>
      </c>
      <c r="BI6" s="425" t="s">
        <v>1295</v>
      </c>
      <c r="BJ6" s="425" t="s">
        <v>1294</v>
      </c>
      <c r="BK6" s="425" t="s">
        <v>1295</v>
      </c>
      <c r="BL6" s="425" t="s">
        <v>1294</v>
      </c>
      <c r="BM6" s="425" t="s">
        <v>1295</v>
      </c>
      <c r="BN6" s="425" t="s">
        <v>1294</v>
      </c>
      <c r="BO6" s="425" t="s">
        <v>1295</v>
      </c>
      <c r="BP6" s="425" t="s">
        <v>1294</v>
      </c>
      <c r="BQ6" s="425" t="s">
        <v>1295</v>
      </c>
      <c r="BR6" s="425" t="s">
        <v>1294</v>
      </c>
      <c r="BS6" s="425" t="s">
        <v>1295</v>
      </c>
      <c r="BT6" s="425" t="s">
        <v>1294</v>
      </c>
      <c r="BU6" s="425" t="s">
        <v>1295</v>
      </c>
      <c r="BV6" s="425" t="s">
        <v>1294</v>
      </c>
      <c r="BW6" s="425" t="s">
        <v>1295</v>
      </c>
      <c r="BX6" s="425" t="s">
        <v>1294</v>
      </c>
      <c r="BY6" s="425" t="s">
        <v>1295</v>
      </c>
      <c r="BZ6" s="425" t="s">
        <v>1294</v>
      </c>
      <c r="CA6" s="425" t="s">
        <v>1295</v>
      </c>
      <c r="CB6" s="425" t="s">
        <v>1294</v>
      </c>
      <c r="CC6" s="425" t="s">
        <v>1295</v>
      </c>
      <c r="CD6" s="425" t="s">
        <v>1294</v>
      </c>
      <c r="CE6" s="425" t="s">
        <v>1295</v>
      </c>
      <c r="CF6" s="425" t="s">
        <v>1294</v>
      </c>
      <c r="CG6" s="425" t="s">
        <v>1295</v>
      </c>
      <c r="CH6" s="425" t="s">
        <v>1294</v>
      </c>
      <c r="CI6" s="425" t="s">
        <v>1295</v>
      </c>
      <c r="CJ6" s="425" t="s">
        <v>1294</v>
      </c>
      <c r="CK6" s="425" t="s">
        <v>1295</v>
      </c>
      <c r="CL6" s="425" t="s">
        <v>1294</v>
      </c>
      <c r="CM6" s="425" t="s">
        <v>1295</v>
      </c>
      <c r="CN6" s="425" t="s">
        <v>1294</v>
      </c>
      <c r="CO6" s="425" t="s">
        <v>1295</v>
      </c>
      <c r="CP6" s="425" t="s">
        <v>1294</v>
      </c>
      <c r="CQ6" s="425" t="s">
        <v>1295</v>
      </c>
      <c r="CR6" s="425" t="s">
        <v>1294</v>
      </c>
      <c r="CS6" s="425" t="s">
        <v>1295</v>
      </c>
      <c r="CT6" s="425" t="s">
        <v>1294</v>
      </c>
      <c r="CU6" s="425" t="s">
        <v>1295</v>
      </c>
      <c r="CV6" s="425" t="s">
        <v>1294</v>
      </c>
      <c r="CW6" s="425" t="s">
        <v>1295</v>
      </c>
      <c r="CX6" s="425" t="s">
        <v>1294</v>
      </c>
      <c r="CY6" s="425" t="s">
        <v>1295</v>
      </c>
      <c r="CZ6" s="425" t="s">
        <v>1294</v>
      </c>
      <c r="DA6" s="425" t="s">
        <v>1295</v>
      </c>
      <c r="DB6" s="425" t="s">
        <v>1294</v>
      </c>
      <c r="DC6" s="425" t="s">
        <v>1295</v>
      </c>
      <c r="DD6" s="425" t="s">
        <v>1294</v>
      </c>
      <c r="DE6" s="425" t="s">
        <v>1295</v>
      </c>
      <c r="DF6" s="425" t="s">
        <v>1294</v>
      </c>
      <c r="DG6" s="425" t="s">
        <v>1295</v>
      </c>
      <c r="DH6" s="425" t="s">
        <v>1294</v>
      </c>
      <c r="DI6" s="425" t="s">
        <v>1295</v>
      </c>
      <c r="DJ6" s="425" t="s">
        <v>1294</v>
      </c>
      <c r="DK6" s="425" t="s">
        <v>1295</v>
      </c>
      <c r="DL6" s="425" t="s">
        <v>1294</v>
      </c>
      <c r="DM6" s="425" t="s">
        <v>1295</v>
      </c>
      <c r="DN6" s="425" t="s">
        <v>1294</v>
      </c>
      <c r="DO6" s="425" t="s">
        <v>1295</v>
      </c>
      <c r="DP6" s="425" t="s">
        <v>1294</v>
      </c>
      <c r="DQ6" s="425" t="s">
        <v>1295</v>
      </c>
      <c r="DR6" s="425" t="s">
        <v>1294</v>
      </c>
      <c r="DS6" s="425" t="s">
        <v>1295</v>
      </c>
      <c r="DT6" s="425" t="s">
        <v>1294</v>
      </c>
      <c r="DU6" s="425" t="s">
        <v>1295</v>
      </c>
      <c r="DV6" s="425" t="s">
        <v>1294</v>
      </c>
      <c r="DW6" s="425" t="s">
        <v>1295</v>
      </c>
      <c r="DX6" s="425" t="s">
        <v>1294</v>
      </c>
      <c r="DY6" s="425" t="s">
        <v>1295</v>
      </c>
      <c r="DZ6" s="425" t="s">
        <v>1294</v>
      </c>
      <c r="EA6" s="425" t="s">
        <v>1295</v>
      </c>
      <c r="EB6" s="425" t="s">
        <v>1294</v>
      </c>
      <c r="EC6" s="425" t="s">
        <v>1295</v>
      </c>
      <c r="ED6" s="425" t="s">
        <v>1294</v>
      </c>
      <c r="EE6" s="425" t="s">
        <v>1295</v>
      </c>
      <c r="EF6" s="425" t="s">
        <v>1294</v>
      </c>
      <c r="EG6" s="425" t="s">
        <v>1295</v>
      </c>
      <c r="EH6" s="425" t="s">
        <v>1294</v>
      </c>
      <c r="EI6" s="425" t="s">
        <v>1295</v>
      </c>
      <c r="EJ6" s="425" t="s">
        <v>1294</v>
      </c>
      <c r="EK6" s="425" t="s">
        <v>1295</v>
      </c>
      <c r="EL6" s="425" t="s">
        <v>1294</v>
      </c>
      <c r="EM6" s="425" t="s">
        <v>1295</v>
      </c>
      <c r="EN6" s="425" t="s">
        <v>1294</v>
      </c>
      <c r="EO6" s="425" t="s">
        <v>1295</v>
      </c>
      <c r="EP6" s="425" t="s">
        <v>1294</v>
      </c>
      <c r="EQ6" s="425" t="s">
        <v>1295</v>
      </c>
      <c r="ER6" s="425" t="s">
        <v>1294</v>
      </c>
      <c r="ES6" s="425" t="s">
        <v>1295</v>
      </c>
      <c r="ET6" s="425" t="s">
        <v>1294</v>
      </c>
      <c r="EU6" s="425" t="s">
        <v>1295</v>
      </c>
      <c r="EV6" s="425" t="s">
        <v>1294</v>
      </c>
      <c r="EW6" s="425" t="s">
        <v>1295</v>
      </c>
      <c r="EX6" s="425" t="s">
        <v>1294</v>
      </c>
      <c r="EY6" s="425" t="s">
        <v>1295</v>
      </c>
      <c r="EZ6" s="425" t="s">
        <v>1294</v>
      </c>
      <c r="FA6" s="425" t="s">
        <v>1295</v>
      </c>
      <c r="FB6" s="425" t="s">
        <v>1294</v>
      </c>
      <c r="FC6" s="425" t="s">
        <v>1295</v>
      </c>
      <c r="FD6" s="425" t="s">
        <v>1294</v>
      </c>
      <c r="FE6" s="425" t="s">
        <v>1295</v>
      </c>
      <c r="FF6" s="425" t="s">
        <v>1294</v>
      </c>
      <c r="FG6" s="425" t="s">
        <v>1295</v>
      </c>
      <c r="FH6" s="425" t="s">
        <v>1294</v>
      </c>
      <c r="FI6" s="425" t="s">
        <v>1295</v>
      </c>
      <c r="FJ6" s="425" t="s">
        <v>1294</v>
      </c>
      <c r="FK6" s="425" t="s">
        <v>1295</v>
      </c>
      <c r="FL6" s="425" t="s">
        <v>1294</v>
      </c>
      <c r="FM6" s="425" t="s">
        <v>1295</v>
      </c>
      <c r="FN6" s="425" t="s">
        <v>1294</v>
      </c>
      <c r="FO6" s="425" t="s">
        <v>1295</v>
      </c>
      <c r="FP6" s="425" t="s">
        <v>1294</v>
      </c>
      <c r="FQ6" s="425" t="s">
        <v>1295</v>
      </c>
      <c r="FR6" s="425" t="s">
        <v>1294</v>
      </c>
      <c r="FS6" s="425" t="s">
        <v>1295</v>
      </c>
      <c r="FT6" s="425" t="s">
        <v>1294</v>
      </c>
      <c r="FU6" s="425" t="s">
        <v>1295</v>
      </c>
      <c r="FV6" s="425" t="s">
        <v>1294</v>
      </c>
      <c r="FW6" s="425" t="s">
        <v>1295</v>
      </c>
      <c r="FX6" s="425" t="s">
        <v>1294</v>
      </c>
      <c r="FY6" s="425" t="s">
        <v>1295</v>
      </c>
      <c r="FZ6" s="425" t="s">
        <v>1294</v>
      </c>
      <c r="GA6" s="425" t="s">
        <v>1295</v>
      </c>
      <c r="GB6" s="425" t="s">
        <v>1294</v>
      </c>
      <c r="GC6" s="425" t="s">
        <v>1295</v>
      </c>
      <c r="GD6" s="425" t="s">
        <v>1294</v>
      </c>
      <c r="GE6" s="425" t="s">
        <v>1295</v>
      </c>
      <c r="GF6" s="425" t="s">
        <v>1294</v>
      </c>
      <c r="GG6" s="425" t="s">
        <v>1295</v>
      </c>
      <c r="GH6" s="425" t="s">
        <v>1294</v>
      </c>
      <c r="GI6" s="425" t="s">
        <v>1295</v>
      </c>
      <c r="GJ6" s="425" t="s">
        <v>1294</v>
      </c>
      <c r="GK6" s="425" t="s">
        <v>1295</v>
      </c>
      <c r="GL6" s="425" t="s">
        <v>1294</v>
      </c>
      <c r="GM6" s="425" t="s">
        <v>1295</v>
      </c>
    </row>
    <row r="7" spans="1:197" ht="15" customHeight="1" x14ac:dyDescent="0.2">
      <c r="A7" s="427" t="s">
        <v>52</v>
      </c>
      <c r="B7" s="428">
        <v>3</v>
      </c>
      <c r="C7" s="428">
        <v>38</v>
      </c>
      <c r="D7" s="428">
        <v>1</v>
      </c>
      <c r="E7" s="428">
        <v>10</v>
      </c>
      <c r="F7" s="428">
        <v>0</v>
      </c>
      <c r="G7" s="428">
        <v>0</v>
      </c>
      <c r="H7" s="428">
        <v>0</v>
      </c>
      <c r="I7" s="428">
        <v>0</v>
      </c>
      <c r="J7" s="428">
        <v>0</v>
      </c>
      <c r="K7" s="428">
        <v>0</v>
      </c>
      <c r="L7" s="428">
        <v>0</v>
      </c>
      <c r="M7" s="428">
        <v>0</v>
      </c>
      <c r="N7" s="428">
        <v>0</v>
      </c>
      <c r="O7" s="428">
        <v>0</v>
      </c>
      <c r="P7" s="428" t="s">
        <v>56</v>
      </c>
      <c r="Q7" s="428" t="s">
        <v>56</v>
      </c>
      <c r="R7" s="428">
        <v>0</v>
      </c>
      <c r="S7" s="428">
        <v>0</v>
      </c>
      <c r="T7" s="428">
        <v>1</v>
      </c>
      <c r="U7" s="428">
        <v>2</v>
      </c>
      <c r="V7" s="428" t="s">
        <v>56</v>
      </c>
      <c r="W7" s="428" t="s">
        <v>56</v>
      </c>
      <c r="X7" s="428">
        <v>0</v>
      </c>
      <c r="Y7" s="428">
        <v>0</v>
      </c>
      <c r="Z7" s="428">
        <v>0</v>
      </c>
      <c r="AA7" s="428">
        <v>0</v>
      </c>
      <c r="AB7" s="428">
        <v>0</v>
      </c>
      <c r="AC7" s="428">
        <v>0</v>
      </c>
      <c r="AD7" s="428">
        <v>2</v>
      </c>
      <c r="AE7" s="428">
        <v>5</v>
      </c>
      <c r="AF7" s="428">
        <v>0</v>
      </c>
      <c r="AG7" s="428">
        <v>0</v>
      </c>
      <c r="AH7" s="428">
        <v>0</v>
      </c>
      <c r="AI7" s="428">
        <v>0</v>
      </c>
      <c r="AJ7" s="428">
        <v>0</v>
      </c>
      <c r="AK7" s="428">
        <v>0</v>
      </c>
      <c r="AL7" s="428">
        <v>0</v>
      </c>
      <c r="AM7" s="428">
        <v>0</v>
      </c>
      <c r="AN7" s="428">
        <v>0</v>
      </c>
      <c r="AO7" s="428">
        <v>0</v>
      </c>
      <c r="AP7" s="428">
        <v>0</v>
      </c>
      <c r="AQ7" s="428">
        <v>0</v>
      </c>
      <c r="AR7" s="428">
        <v>2</v>
      </c>
      <c r="AS7" s="428">
        <v>7</v>
      </c>
      <c r="AT7" s="428">
        <v>0</v>
      </c>
      <c r="AU7" s="428">
        <v>0</v>
      </c>
      <c r="AV7" s="428">
        <v>0</v>
      </c>
      <c r="AW7" s="428">
        <v>0</v>
      </c>
      <c r="AX7" s="428">
        <v>0</v>
      </c>
      <c r="AY7" s="428">
        <v>0</v>
      </c>
      <c r="AZ7" s="428">
        <v>0</v>
      </c>
      <c r="BA7" s="428">
        <v>0</v>
      </c>
      <c r="BB7" s="428">
        <v>0</v>
      </c>
      <c r="BC7" s="428">
        <v>0</v>
      </c>
      <c r="BD7" s="428">
        <v>0</v>
      </c>
      <c r="BE7" s="428">
        <v>0</v>
      </c>
      <c r="BF7" s="428">
        <v>0</v>
      </c>
      <c r="BG7" s="428">
        <v>0</v>
      </c>
      <c r="BH7" s="428">
        <v>0</v>
      </c>
      <c r="BI7" s="428">
        <v>0</v>
      </c>
      <c r="BJ7" s="428">
        <v>0</v>
      </c>
      <c r="BK7" s="428">
        <v>0</v>
      </c>
      <c r="BL7" s="428">
        <v>0</v>
      </c>
      <c r="BM7" s="428">
        <v>0</v>
      </c>
      <c r="BN7" s="428">
        <v>0</v>
      </c>
      <c r="BO7" s="428">
        <v>0</v>
      </c>
      <c r="BP7" s="428">
        <v>0</v>
      </c>
      <c r="BQ7" s="428">
        <v>0</v>
      </c>
      <c r="BR7" s="428">
        <v>0</v>
      </c>
      <c r="BS7" s="428">
        <v>0</v>
      </c>
      <c r="BT7" s="428">
        <v>0</v>
      </c>
      <c r="BU7" s="428">
        <v>0</v>
      </c>
      <c r="BV7" s="428">
        <v>0</v>
      </c>
      <c r="BW7" s="428">
        <v>0</v>
      </c>
      <c r="BX7" s="428">
        <v>1</v>
      </c>
      <c r="BY7" s="428">
        <v>19</v>
      </c>
      <c r="BZ7" s="428">
        <v>0</v>
      </c>
      <c r="CA7" s="428">
        <v>0</v>
      </c>
      <c r="CB7" s="428">
        <v>0</v>
      </c>
      <c r="CC7" s="428">
        <v>0</v>
      </c>
      <c r="CD7" s="428">
        <v>0</v>
      </c>
      <c r="CE7" s="428">
        <v>0</v>
      </c>
      <c r="CF7" s="428">
        <v>0</v>
      </c>
      <c r="CG7" s="428">
        <v>0</v>
      </c>
      <c r="CH7" s="428">
        <v>1</v>
      </c>
      <c r="CI7" s="428">
        <v>2</v>
      </c>
      <c r="CJ7" s="428">
        <v>9</v>
      </c>
      <c r="CK7" s="428">
        <v>38</v>
      </c>
      <c r="CL7" s="428">
        <v>4</v>
      </c>
      <c r="CM7" s="428">
        <v>20</v>
      </c>
      <c r="CN7" s="428">
        <v>28</v>
      </c>
      <c r="CO7" s="428">
        <v>110</v>
      </c>
      <c r="CP7" s="428">
        <v>13</v>
      </c>
      <c r="CQ7" s="428">
        <v>53</v>
      </c>
      <c r="CR7" s="428">
        <v>24</v>
      </c>
      <c r="CS7" s="428">
        <v>114</v>
      </c>
      <c r="CT7" s="428">
        <v>11</v>
      </c>
      <c r="CU7" s="428">
        <v>35</v>
      </c>
      <c r="CV7" s="428">
        <v>0</v>
      </c>
      <c r="CW7" s="428">
        <v>0</v>
      </c>
      <c r="CX7" s="428">
        <v>0</v>
      </c>
      <c r="CY7" s="428">
        <v>0</v>
      </c>
      <c r="CZ7" s="428">
        <v>0</v>
      </c>
      <c r="DA7" s="428">
        <v>0</v>
      </c>
      <c r="DB7" s="428">
        <v>4</v>
      </c>
      <c r="DC7" s="428">
        <v>17</v>
      </c>
      <c r="DD7" s="428">
        <v>0</v>
      </c>
      <c r="DE7" s="428">
        <v>0</v>
      </c>
      <c r="DF7" s="428">
        <v>0</v>
      </c>
      <c r="DG7" s="428">
        <v>0</v>
      </c>
      <c r="DH7" s="428">
        <v>0</v>
      </c>
      <c r="DI7" s="428">
        <v>0</v>
      </c>
      <c r="DJ7" s="428">
        <v>1</v>
      </c>
      <c r="DK7" s="428">
        <v>8</v>
      </c>
      <c r="DL7" s="428">
        <v>0</v>
      </c>
      <c r="DM7" s="428">
        <v>0</v>
      </c>
      <c r="DN7" s="428">
        <v>0</v>
      </c>
      <c r="DO7" s="428">
        <v>0</v>
      </c>
      <c r="DP7" s="428">
        <v>6</v>
      </c>
      <c r="DQ7" s="428">
        <v>111</v>
      </c>
      <c r="DR7" s="428">
        <v>3</v>
      </c>
      <c r="DS7" s="428">
        <v>9</v>
      </c>
      <c r="DT7" s="428">
        <v>0</v>
      </c>
      <c r="DU7" s="428">
        <v>0</v>
      </c>
      <c r="DV7" s="428">
        <v>0</v>
      </c>
      <c r="DW7" s="428">
        <v>0</v>
      </c>
      <c r="DX7" s="428">
        <v>0</v>
      </c>
      <c r="DY7" s="428">
        <v>0</v>
      </c>
      <c r="DZ7" s="428">
        <v>0</v>
      </c>
      <c r="EA7" s="428">
        <v>0</v>
      </c>
      <c r="EB7" s="428">
        <v>0</v>
      </c>
      <c r="EC7" s="428">
        <v>0</v>
      </c>
      <c r="ED7" s="428">
        <v>0</v>
      </c>
      <c r="EE7" s="428">
        <v>0</v>
      </c>
      <c r="EF7" s="428">
        <v>0</v>
      </c>
      <c r="EG7" s="428">
        <v>0</v>
      </c>
      <c r="EH7" s="428">
        <v>0</v>
      </c>
      <c r="EI7" s="428">
        <v>0</v>
      </c>
      <c r="EJ7" s="428">
        <v>35</v>
      </c>
      <c r="EK7" s="428">
        <v>149</v>
      </c>
      <c r="EL7" s="428">
        <v>35</v>
      </c>
      <c r="EM7" s="428">
        <v>149</v>
      </c>
      <c r="EN7" s="428">
        <v>7</v>
      </c>
      <c r="EO7" s="428">
        <v>31</v>
      </c>
      <c r="EP7" s="428">
        <v>8</v>
      </c>
      <c r="EQ7" s="428">
        <v>92</v>
      </c>
      <c r="ER7" s="428">
        <v>12</v>
      </c>
      <c r="ES7" s="428">
        <v>106</v>
      </c>
      <c r="ET7" s="428">
        <v>0</v>
      </c>
      <c r="EU7" s="428">
        <v>0</v>
      </c>
      <c r="EV7" s="428">
        <v>0</v>
      </c>
      <c r="EW7" s="428">
        <v>0</v>
      </c>
      <c r="EX7" s="428">
        <v>1</v>
      </c>
      <c r="EY7" s="428">
        <v>2</v>
      </c>
      <c r="EZ7" s="428">
        <v>2</v>
      </c>
      <c r="FA7" s="428">
        <v>19</v>
      </c>
      <c r="FB7" s="428">
        <v>1</v>
      </c>
      <c r="FC7" s="428">
        <v>2</v>
      </c>
      <c r="FD7" s="428">
        <v>2</v>
      </c>
      <c r="FE7" s="428">
        <v>256</v>
      </c>
      <c r="FF7" s="428">
        <v>3</v>
      </c>
      <c r="FG7" s="428">
        <v>481</v>
      </c>
      <c r="FH7" s="428">
        <v>1</v>
      </c>
      <c r="FI7" s="428">
        <v>2</v>
      </c>
      <c r="FJ7" s="428">
        <v>5</v>
      </c>
      <c r="FK7" s="428">
        <v>64</v>
      </c>
      <c r="FL7" s="428">
        <v>1</v>
      </c>
      <c r="FM7" s="428">
        <v>10</v>
      </c>
      <c r="FN7" s="428">
        <v>0</v>
      </c>
      <c r="FO7" s="428">
        <v>0</v>
      </c>
      <c r="FP7" s="428">
        <v>0</v>
      </c>
      <c r="FQ7" s="428">
        <v>0</v>
      </c>
      <c r="FR7" s="428">
        <v>0</v>
      </c>
      <c r="FS7" s="428">
        <v>0</v>
      </c>
      <c r="FT7" s="428">
        <v>1</v>
      </c>
      <c r="FU7" s="428">
        <v>179</v>
      </c>
      <c r="FV7" s="428">
        <v>0</v>
      </c>
      <c r="FW7" s="428">
        <v>0</v>
      </c>
      <c r="FX7" s="428">
        <v>0</v>
      </c>
      <c r="FY7" s="428">
        <v>0</v>
      </c>
      <c r="FZ7" s="428">
        <v>0</v>
      </c>
      <c r="GA7" s="428">
        <v>0</v>
      </c>
      <c r="GB7" s="428">
        <v>1</v>
      </c>
      <c r="GC7" s="428">
        <v>3</v>
      </c>
      <c r="GD7" s="428" t="s">
        <v>56</v>
      </c>
      <c r="GE7" s="428" t="s">
        <v>56</v>
      </c>
      <c r="GF7" s="428">
        <v>0</v>
      </c>
      <c r="GG7" s="428">
        <v>0</v>
      </c>
      <c r="GH7" s="428">
        <v>1</v>
      </c>
      <c r="GI7" s="428">
        <v>3</v>
      </c>
      <c r="GJ7" s="428">
        <v>0</v>
      </c>
      <c r="GK7" s="428">
        <v>0</v>
      </c>
      <c r="GL7" s="428">
        <v>1</v>
      </c>
      <c r="GM7" s="428">
        <v>10</v>
      </c>
      <c r="GN7" s="36"/>
      <c r="GO7" s="36"/>
    </row>
    <row r="8" spans="1:197" ht="15" customHeight="1" x14ac:dyDescent="0.2">
      <c r="A8" s="427" t="s">
        <v>1296</v>
      </c>
      <c r="B8" s="428">
        <v>0</v>
      </c>
      <c r="C8" s="428">
        <v>0</v>
      </c>
      <c r="D8" s="428">
        <v>0</v>
      </c>
      <c r="E8" s="428">
        <v>0</v>
      </c>
      <c r="F8" s="428">
        <v>0</v>
      </c>
      <c r="G8" s="428">
        <v>0</v>
      </c>
      <c r="H8" s="428">
        <v>0</v>
      </c>
      <c r="I8" s="428">
        <v>0</v>
      </c>
      <c r="J8" s="428">
        <v>0</v>
      </c>
      <c r="K8" s="428">
        <v>0</v>
      </c>
      <c r="L8" s="428">
        <v>0</v>
      </c>
      <c r="M8" s="428">
        <v>0</v>
      </c>
      <c r="N8" s="428">
        <v>0</v>
      </c>
      <c r="O8" s="428">
        <v>0</v>
      </c>
      <c r="P8" s="428">
        <v>2</v>
      </c>
      <c r="Q8" s="428">
        <v>7</v>
      </c>
      <c r="R8" s="428">
        <v>0</v>
      </c>
      <c r="S8" s="428">
        <v>0</v>
      </c>
      <c r="T8" s="428">
        <v>0</v>
      </c>
      <c r="U8" s="428">
        <v>0</v>
      </c>
      <c r="V8" s="428">
        <v>0</v>
      </c>
      <c r="W8" s="428">
        <v>0</v>
      </c>
      <c r="X8" s="428">
        <v>1</v>
      </c>
      <c r="Y8" s="428">
        <v>2</v>
      </c>
      <c r="Z8" s="428">
        <v>0</v>
      </c>
      <c r="AA8" s="428">
        <v>0</v>
      </c>
      <c r="AB8" s="428">
        <v>0</v>
      </c>
      <c r="AC8" s="428">
        <v>0</v>
      </c>
      <c r="AD8" s="428">
        <v>0</v>
      </c>
      <c r="AE8" s="428">
        <v>0</v>
      </c>
      <c r="AF8" s="428">
        <v>0</v>
      </c>
      <c r="AG8" s="428">
        <v>0</v>
      </c>
      <c r="AH8" s="428">
        <v>0</v>
      </c>
      <c r="AI8" s="428">
        <v>0</v>
      </c>
      <c r="AJ8" s="428">
        <v>0</v>
      </c>
      <c r="AK8" s="428">
        <v>0</v>
      </c>
      <c r="AL8" s="428">
        <v>0</v>
      </c>
      <c r="AM8" s="428">
        <v>0</v>
      </c>
      <c r="AN8" s="428">
        <v>0</v>
      </c>
      <c r="AO8" s="428">
        <v>0</v>
      </c>
      <c r="AP8" s="428">
        <v>0</v>
      </c>
      <c r="AQ8" s="428">
        <v>0</v>
      </c>
      <c r="AR8" s="428">
        <v>3</v>
      </c>
      <c r="AS8" s="428">
        <v>10</v>
      </c>
      <c r="AT8" s="428">
        <v>1</v>
      </c>
      <c r="AU8" s="428">
        <v>5</v>
      </c>
      <c r="AV8" s="428">
        <v>0</v>
      </c>
      <c r="AW8" s="428">
        <v>0</v>
      </c>
      <c r="AX8" s="428">
        <v>0</v>
      </c>
      <c r="AY8" s="428">
        <v>0</v>
      </c>
      <c r="AZ8" s="428">
        <v>0</v>
      </c>
      <c r="BA8" s="428">
        <v>0</v>
      </c>
      <c r="BB8" s="428">
        <v>3</v>
      </c>
      <c r="BC8" s="428">
        <v>21</v>
      </c>
      <c r="BD8" s="428">
        <v>3</v>
      </c>
      <c r="BE8" s="428">
        <v>21</v>
      </c>
      <c r="BF8" s="428">
        <v>0</v>
      </c>
      <c r="BG8" s="428">
        <v>0</v>
      </c>
      <c r="BH8" s="428">
        <v>0</v>
      </c>
      <c r="BI8" s="428">
        <v>0</v>
      </c>
      <c r="BJ8" s="428">
        <v>0</v>
      </c>
      <c r="BK8" s="428">
        <v>0</v>
      </c>
      <c r="BL8" s="428" t="s">
        <v>56</v>
      </c>
      <c r="BM8" s="428" t="s">
        <v>56</v>
      </c>
      <c r="BN8" s="428">
        <v>0</v>
      </c>
      <c r="BO8" s="428">
        <v>0</v>
      </c>
      <c r="BP8" s="428">
        <v>1</v>
      </c>
      <c r="BQ8" s="428">
        <v>8</v>
      </c>
      <c r="BR8" s="428">
        <v>1</v>
      </c>
      <c r="BS8" s="428">
        <v>7</v>
      </c>
      <c r="BT8" s="428">
        <v>1</v>
      </c>
      <c r="BU8" s="428">
        <v>7</v>
      </c>
      <c r="BV8" s="428">
        <v>2</v>
      </c>
      <c r="BW8" s="428">
        <v>16</v>
      </c>
      <c r="BX8" s="428">
        <v>0</v>
      </c>
      <c r="BY8" s="428">
        <v>0</v>
      </c>
      <c r="BZ8" s="428">
        <v>0</v>
      </c>
      <c r="CA8" s="428">
        <v>0</v>
      </c>
      <c r="CB8" s="428">
        <v>0</v>
      </c>
      <c r="CC8" s="428">
        <v>0</v>
      </c>
      <c r="CD8" s="428">
        <v>0</v>
      </c>
      <c r="CE8" s="428">
        <v>0</v>
      </c>
      <c r="CF8" s="428">
        <v>0</v>
      </c>
      <c r="CG8" s="428">
        <v>0</v>
      </c>
      <c r="CH8" s="428">
        <v>0</v>
      </c>
      <c r="CI8" s="428">
        <v>0</v>
      </c>
      <c r="CJ8" s="428">
        <v>3</v>
      </c>
      <c r="CK8" s="428">
        <v>19</v>
      </c>
      <c r="CL8" s="428">
        <v>1</v>
      </c>
      <c r="CM8" s="428">
        <v>2</v>
      </c>
      <c r="CN8" s="428">
        <v>11</v>
      </c>
      <c r="CO8" s="428">
        <v>41</v>
      </c>
      <c r="CP8" s="428">
        <v>4</v>
      </c>
      <c r="CQ8" s="428">
        <v>14</v>
      </c>
      <c r="CR8" s="428">
        <v>8</v>
      </c>
      <c r="CS8" s="428">
        <v>32</v>
      </c>
      <c r="CT8" s="428">
        <v>5</v>
      </c>
      <c r="CU8" s="428">
        <v>14</v>
      </c>
      <c r="CV8" s="428">
        <v>0</v>
      </c>
      <c r="CW8" s="428">
        <v>0</v>
      </c>
      <c r="CX8" s="428" t="s">
        <v>56</v>
      </c>
      <c r="CY8" s="428" t="s">
        <v>56</v>
      </c>
      <c r="CZ8" s="428">
        <v>0</v>
      </c>
      <c r="DA8" s="428">
        <v>0</v>
      </c>
      <c r="DB8" s="428">
        <v>1</v>
      </c>
      <c r="DC8" s="428">
        <v>2</v>
      </c>
      <c r="DD8" s="428">
        <v>0</v>
      </c>
      <c r="DE8" s="428">
        <v>0</v>
      </c>
      <c r="DF8" s="428">
        <v>0</v>
      </c>
      <c r="DG8" s="428">
        <v>0</v>
      </c>
      <c r="DH8" s="428">
        <v>0</v>
      </c>
      <c r="DI8" s="428">
        <v>0</v>
      </c>
      <c r="DJ8" s="428">
        <v>0</v>
      </c>
      <c r="DK8" s="428">
        <v>0</v>
      </c>
      <c r="DL8" s="428">
        <v>1</v>
      </c>
      <c r="DM8" s="428">
        <v>9</v>
      </c>
      <c r="DN8" s="428">
        <v>1</v>
      </c>
      <c r="DO8" s="428">
        <v>9</v>
      </c>
      <c r="DP8" s="428">
        <v>1</v>
      </c>
      <c r="DQ8" s="428">
        <v>2</v>
      </c>
      <c r="DR8" s="428">
        <v>2</v>
      </c>
      <c r="DS8" s="428">
        <v>4</v>
      </c>
      <c r="DT8" s="428">
        <v>0</v>
      </c>
      <c r="DU8" s="428">
        <v>0</v>
      </c>
      <c r="DV8" s="428">
        <v>0</v>
      </c>
      <c r="DW8" s="428">
        <v>0</v>
      </c>
      <c r="DX8" s="428">
        <v>0</v>
      </c>
      <c r="DY8" s="428">
        <v>0</v>
      </c>
      <c r="DZ8" s="428">
        <v>0</v>
      </c>
      <c r="EA8" s="428">
        <v>0</v>
      </c>
      <c r="EB8" s="428">
        <v>0</v>
      </c>
      <c r="EC8" s="428">
        <v>0</v>
      </c>
      <c r="ED8" s="428">
        <v>0</v>
      </c>
      <c r="EE8" s="428">
        <v>0</v>
      </c>
      <c r="EF8" s="428">
        <v>0</v>
      </c>
      <c r="EG8" s="428">
        <v>0</v>
      </c>
      <c r="EH8" s="428">
        <v>0</v>
      </c>
      <c r="EI8" s="428">
        <v>0</v>
      </c>
      <c r="EJ8" s="428">
        <v>9</v>
      </c>
      <c r="EK8" s="428">
        <v>38</v>
      </c>
      <c r="EL8" s="428">
        <v>9</v>
      </c>
      <c r="EM8" s="428">
        <v>38</v>
      </c>
      <c r="EN8" s="428">
        <v>0</v>
      </c>
      <c r="EO8" s="428">
        <v>0</v>
      </c>
      <c r="EP8" s="428">
        <v>1</v>
      </c>
      <c r="EQ8" s="428">
        <v>44</v>
      </c>
      <c r="ER8" s="428">
        <v>1</v>
      </c>
      <c r="ES8" s="428">
        <v>44</v>
      </c>
      <c r="ET8" s="428">
        <v>9</v>
      </c>
      <c r="EU8" s="428">
        <v>38</v>
      </c>
      <c r="EV8" s="428">
        <v>0</v>
      </c>
      <c r="EW8" s="428">
        <v>0</v>
      </c>
      <c r="EX8" s="428">
        <v>0</v>
      </c>
      <c r="EY8" s="428">
        <v>0</v>
      </c>
      <c r="EZ8" s="428">
        <v>0</v>
      </c>
      <c r="FA8" s="428">
        <v>0</v>
      </c>
      <c r="FB8" s="428">
        <v>0</v>
      </c>
      <c r="FC8" s="428">
        <v>0</v>
      </c>
      <c r="FD8" s="428">
        <v>1</v>
      </c>
      <c r="FE8" s="428">
        <v>58</v>
      </c>
      <c r="FF8" s="428">
        <v>1</v>
      </c>
      <c r="FG8" s="428">
        <v>61</v>
      </c>
      <c r="FH8" s="428">
        <v>0</v>
      </c>
      <c r="FI8" s="428">
        <v>0</v>
      </c>
      <c r="FJ8" s="428">
        <v>1</v>
      </c>
      <c r="FK8" s="428">
        <v>38</v>
      </c>
      <c r="FL8" s="428">
        <v>1</v>
      </c>
      <c r="FM8" s="428">
        <v>40</v>
      </c>
      <c r="FN8" s="428">
        <v>0</v>
      </c>
      <c r="FO8" s="428">
        <v>0</v>
      </c>
      <c r="FP8" s="428">
        <v>0</v>
      </c>
      <c r="FQ8" s="428">
        <v>0</v>
      </c>
      <c r="FR8" s="428">
        <v>0</v>
      </c>
      <c r="FS8" s="428">
        <v>0</v>
      </c>
      <c r="FT8" s="428">
        <v>2</v>
      </c>
      <c r="FU8" s="428">
        <v>40</v>
      </c>
      <c r="FV8" s="428">
        <v>0</v>
      </c>
      <c r="FW8" s="428">
        <v>0</v>
      </c>
      <c r="FX8" s="428">
        <v>0</v>
      </c>
      <c r="FY8" s="428">
        <v>0</v>
      </c>
      <c r="FZ8" s="428">
        <v>0</v>
      </c>
      <c r="GA8" s="428">
        <v>0</v>
      </c>
      <c r="GB8" s="428">
        <v>1</v>
      </c>
      <c r="GC8" s="428">
        <v>5</v>
      </c>
      <c r="GD8" s="428">
        <v>0</v>
      </c>
      <c r="GE8" s="428">
        <v>0</v>
      </c>
      <c r="GF8" s="428">
        <v>0</v>
      </c>
      <c r="GG8" s="428">
        <v>0</v>
      </c>
      <c r="GH8" s="428">
        <v>0</v>
      </c>
      <c r="GI8" s="428">
        <v>0</v>
      </c>
      <c r="GJ8" s="428">
        <v>0</v>
      </c>
      <c r="GK8" s="428">
        <v>0</v>
      </c>
      <c r="GL8" s="428">
        <v>0</v>
      </c>
      <c r="GM8" s="428">
        <v>0</v>
      </c>
      <c r="GN8" s="36"/>
      <c r="GO8" s="36"/>
    </row>
    <row r="9" spans="1:197" ht="15" customHeight="1" x14ac:dyDescent="0.2">
      <c r="A9" s="427" t="s">
        <v>1297</v>
      </c>
      <c r="B9" s="428">
        <v>0</v>
      </c>
      <c r="C9" s="428">
        <v>0</v>
      </c>
      <c r="D9" s="428">
        <v>0</v>
      </c>
      <c r="E9" s="428">
        <v>0</v>
      </c>
      <c r="F9" s="428">
        <v>0</v>
      </c>
      <c r="G9" s="428">
        <v>0</v>
      </c>
      <c r="H9" s="428">
        <v>0</v>
      </c>
      <c r="I9" s="428">
        <v>0</v>
      </c>
      <c r="J9" s="428">
        <v>0</v>
      </c>
      <c r="K9" s="428">
        <v>0</v>
      </c>
      <c r="L9" s="428">
        <v>2</v>
      </c>
      <c r="M9" s="428">
        <v>6</v>
      </c>
      <c r="N9" s="428">
        <v>0</v>
      </c>
      <c r="O9" s="428">
        <v>0</v>
      </c>
      <c r="P9" s="428">
        <v>0</v>
      </c>
      <c r="Q9" s="428">
        <v>0</v>
      </c>
      <c r="R9" s="428">
        <v>0</v>
      </c>
      <c r="S9" s="428">
        <v>0</v>
      </c>
      <c r="T9" s="428">
        <v>0</v>
      </c>
      <c r="U9" s="428">
        <v>0</v>
      </c>
      <c r="V9" s="428">
        <v>0</v>
      </c>
      <c r="W9" s="428">
        <v>0</v>
      </c>
      <c r="X9" s="428">
        <v>0</v>
      </c>
      <c r="Y9" s="428">
        <v>0</v>
      </c>
      <c r="Z9" s="428">
        <v>0</v>
      </c>
      <c r="AA9" s="428">
        <v>0</v>
      </c>
      <c r="AB9" s="428">
        <v>0</v>
      </c>
      <c r="AC9" s="428">
        <v>0</v>
      </c>
      <c r="AD9" s="428">
        <v>0</v>
      </c>
      <c r="AE9" s="428">
        <v>0</v>
      </c>
      <c r="AF9" s="428">
        <v>0</v>
      </c>
      <c r="AG9" s="428">
        <v>0</v>
      </c>
      <c r="AH9" s="428">
        <v>0</v>
      </c>
      <c r="AI9" s="428">
        <v>0</v>
      </c>
      <c r="AJ9" s="428">
        <v>0</v>
      </c>
      <c r="AK9" s="428">
        <v>0</v>
      </c>
      <c r="AL9" s="428">
        <v>0</v>
      </c>
      <c r="AM9" s="428">
        <v>0</v>
      </c>
      <c r="AN9" s="428">
        <v>0</v>
      </c>
      <c r="AO9" s="428">
        <v>0</v>
      </c>
      <c r="AP9" s="428">
        <v>0</v>
      </c>
      <c r="AQ9" s="428">
        <v>0</v>
      </c>
      <c r="AR9" s="428">
        <v>0</v>
      </c>
      <c r="AS9" s="428">
        <v>0</v>
      </c>
      <c r="AT9" s="428">
        <v>1</v>
      </c>
      <c r="AU9" s="428">
        <v>2</v>
      </c>
      <c r="AV9" s="428">
        <v>0</v>
      </c>
      <c r="AW9" s="428">
        <v>0</v>
      </c>
      <c r="AX9" s="428">
        <v>0</v>
      </c>
      <c r="AY9" s="428">
        <v>0</v>
      </c>
      <c r="AZ9" s="428">
        <v>0</v>
      </c>
      <c r="BA9" s="428">
        <v>0</v>
      </c>
      <c r="BB9" s="428">
        <v>1</v>
      </c>
      <c r="BC9" s="428">
        <v>7</v>
      </c>
      <c r="BD9" s="428">
        <v>4</v>
      </c>
      <c r="BE9" s="428">
        <v>11</v>
      </c>
      <c r="BF9" s="428" t="s">
        <v>56</v>
      </c>
      <c r="BG9" s="428" t="s">
        <v>56</v>
      </c>
      <c r="BH9" s="428">
        <v>1</v>
      </c>
      <c r="BI9" s="428">
        <v>2</v>
      </c>
      <c r="BJ9" s="428">
        <v>1</v>
      </c>
      <c r="BK9" s="428">
        <v>2</v>
      </c>
      <c r="BL9" s="428">
        <v>0</v>
      </c>
      <c r="BM9" s="428">
        <v>0</v>
      </c>
      <c r="BN9" s="428">
        <v>0</v>
      </c>
      <c r="BO9" s="428">
        <v>0</v>
      </c>
      <c r="BP9" s="428">
        <v>0</v>
      </c>
      <c r="BQ9" s="428">
        <v>0</v>
      </c>
      <c r="BR9" s="428">
        <v>0</v>
      </c>
      <c r="BS9" s="428">
        <v>0</v>
      </c>
      <c r="BT9" s="428">
        <v>0</v>
      </c>
      <c r="BU9" s="428">
        <v>0</v>
      </c>
      <c r="BV9" s="428">
        <v>0</v>
      </c>
      <c r="BW9" s="428">
        <v>0</v>
      </c>
      <c r="BX9" s="428">
        <v>0</v>
      </c>
      <c r="BY9" s="428">
        <v>0</v>
      </c>
      <c r="BZ9" s="428">
        <v>0</v>
      </c>
      <c r="CA9" s="428">
        <v>0</v>
      </c>
      <c r="CB9" s="428">
        <v>0</v>
      </c>
      <c r="CC9" s="428">
        <v>0</v>
      </c>
      <c r="CD9" s="428">
        <v>1</v>
      </c>
      <c r="CE9" s="428">
        <v>2</v>
      </c>
      <c r="CF9" s="428">
        <v>0</v>
      </c>
      <c r="CG9" s="428">
        <v>0</v>
      </c>
      <c r="CH9" s="428">
        <v>0</v>
      </c>
      <c r="CI9" s="428">
        <v>0</v>
      </c>
      <c r="CJ9" s="428">
        <v>2</v>
      </c>
      <c r="CK9" s="428">
        <v>5</v>
      </c>
      <c r="CL9" s="428" t="s">
        <v>56</v>
      </c>
      <c r="CM9" s="428" t="s">
        <v>56</v>
      </c>
      <c r="CN9" s="428">
        <v>10</v>
      </c>
      <c r="CO9" s="428">
        <v>30</v>
      </c>
      <c r="CP9" s="428">
        <v>4</v>
      </c>
      <c r="CQ9" s="428">
        <v>10</v>
      </c>
      <c r="CR9" s="428">
        <v>8</v>
      </c>
      <c r="CS9" s="428">
        <v>24</v>
      </c>
      <c r="CT9" s="428">
        <v>4</v>
      </c>
      <c r="CU9" s="428">
        <v>8</v>
      </c>
      <c r="CV9" s="428">
        <v>0</v>
      </c>
      <c r="CW9" s="428">
        <v>0</v>
      </c>
      <c r="CX9" s="428">
        <v>0</v>
      </c>
      <c r="CY9" s="428">
        <v>0</v>
      </c>
      <c r="CZ9" s="428">
        <v>0</v>
      </c>
      <c r="DA9" s="428">
        <v>0</v>
      </c>
      <c r="DB9" s="428">
        <v>0</v>
      </c>
      <c r="DC9" s="428">
        <v>0</v>
      </c>
      <c r="DD9" s="428">
        <v>0</v>
      </c>
      <c r="DE9" s="428">
        <v>0</v>
      </c>
      <c r="DF9" s="428">
        <v>0</v>
      </c>
      <c r="DG9" s="428">
        <v>0</v>
      </c>
      <c r="DH9" s="428">
        <v>0</v>
      </c>
      <c r="DI9" s="428">
        <v>0</v>
      </c>
      <c r="DJ9" s="428">
        <v>0</v>
      </c>
      <c r="DK9" s="428">
        <v>0</v>
      </c>
      <c r="DL9" s="428">
        <v>0</v>
      </c>
      <c r="DM9" s="428">
        <v>0</v>
      </c>
      <c r="DN9" s="428">
        <v>0</v>
      </c>
      <c r="DO9" s="428">
        <v>0</v>
      </c>
      <c r="DP9" s="428">
        <v>0</v>
      </c>
      <c r="DQ9" s="428">
        <v>0</v>
      </c>
      <c r="DR9" s="428">
        <v>0</v>
      </c>
      <c r="DS9" s="428">
        <v>0</v>
      </c>
      <c r="DT9" s="428">
        <v>0</v>
      </c>
      <c r="DU9" s="428">
        <v>0</v>
      </c>
      <c r="DV9" s="428">
        <v>0</v>
      </c>
      <c r="DW9" s="428">
        <v>0</v>
      </c>
      <c r="DX9" s="428">
        <v>0</v>
      </c>
      <c r="DY9" s="428">
        <v>0</v>
      </c>
      <c r="DZ9" s="428">
        <v>0</v>
      </c>
      <c r="EA9" s="428">
        <v>0</v>
      </c>
      <c r="EB9" s="428">
        <v>0</v>
      </c>
      <c r="EC9" s="428">
        <v>0</v>
      </c>
      <c r="ED9" s="428">
        <v>0</v>
      </c>
      <c r="EE9" s="428">
        <v>0</v>
      </c>
      <c r="EF9" s="428">
        <v>0</v>
      </c>
      <c r="EG9" s="428">
        <v>0</v>
      </c>
      <c r="EH9" s="428" t="s">
        <v>56</v>
      </c>
      <c r="EI9" s="428" t="s">
        <v>56</v>
      </c>
      <c r="EJ9" s="428">
        <v>7</v>
      </c>
      <c r="EK9" s="428">
        <v>24</v>
      </c>
      <c r="EL9" s="428">
        <v>7</v>
      </c>
      <c r="EM9" s="428">
        <v>24</v>
      </c>
      <c r="EN9" s="428">
        <v>0</v>
      </c>
      <c r="EO9" s="428">
        <v>0</v>
      </c>
      <c r="EP9" s="428">
        <v>1</v>
      </c>
      <c r="EQ9" s="428">
        <v>41</v>
      </c>
      <c r="ER9" s="428">
        <v>1</v>
      </c>
      <c r="ES9" s="428">
        <v>41</v>
      </c>
      <c r="ET9" s="428">
        <v>0</v>
      </c>
      <c r="EU9" s="428">
        <v>0</v>
      </c>
      <c r="EV9" s="428">
        <v>0</v>
      </c>
      <c r="EW9" s="428">
        <v>0</v>
      </c>
      <c r="EX9" s="428">
        <v>0</v>
      </c>
      <c r="EY9" s="428">
        <v>0</v>
      </c>
      <c r="EZ9" s="428">
        <v>0</v>
      </c>
      <c r="FA9" s="428">
        <v>0</v>
      </c>
      <c r="FB9" s="428">
        <v>0</v>
      </c>
      <c r="FC9" s="428">
        <v>0</v>
      </c>
      <c r="FD9" s="428">
        <v>1</v>
      </c>
      <c r="FE9" s="428">
        <v>53</v>
      </c>
      <c r="FF9" s="428">
        <v>1</v>
      </c>
      <c r="FG9" s="428">
        <v>58</v>
      </c>
      <c r="FH9" s="428">
        <v>0</v>
      </c>
      <c r="FI9" s="428">
        <v>0</v>
      </c>
      <c r="FJ9" s="428">
        <v>0</v>
      </c>
      <c r="FK9" s="428">
        <v>0</v>
      </c>
      <c r="FL9" s="428">
        <v>1</v>
      </c>
      <c r="FM9" s="428">
        <v>33</v>
      </c>
      <c r="FN9" s="428">
        <v>0</v>
      </c>
      <c r="FO9" s="428">
        <v>0</v>
      </c>
      <c r="FP9" s="428">
        <v>1</v>
      </c>
      <c r="FQ9" s="428">
        <v>3</v>
      </c>
      <c r="FR9" s="428">
        <v>0</v>
      </c>
      <c r="FS9" s="428">
        <v>0</v>
      </c>
      <c r="FT9" s="428">
        <v>2</v>
      </c>
      <c r="FU9" s="428">
        <v>21</v>
      </c>
      <c r="FV9" s="428">
        <v>0</v>
      </c>
      <c r="FW9" s="428">
        <v>0</v>
      </c>
      <c r="FX9" s="428">
        <v>0</v>
      </c>
      <c r="FY9" s="428">
        <v>0</v>
      </c>
      <c r="FZ9" s="428">
        <v>0</v>
      </c>
      <c r="GA9" s="428">
        <v>0</v>
      </c>
      <c r="GB9" s="428">
        <v>0</v>
      </c>
      <c r="GC9" s="428">
        <v>0</v>
      </c>
      <c r="GD9" s="428">
        <v>0</v>
      </c>
      <c r="GE9" s="428">
        <v>0</v>
      </c>
      <c r="GF9" s="428">
        <v>0</v>
      </c>
      <c r="GG9" s="428">
        <v>0</v>
      </c>
      <c r="GH9" s="428">
        <v>0</v>
      </c>
      <c r="GI9" s="428">
        <v>0</v>
      </c>
      <c r="GJ9" s="428">
        <v>0</v>
      </c>
      <c r="GK9" s="428">
        <v>0</v>
      </c>
      <c r="GL9" s="428">
        <v>1</v>
      </c>
      <c r="GM9" s="428">
        <v>2</v>
      </c>
      <c r="GN9" s="36"/>
      <c r="GO9" s="36"/>
    </row>
    <row r="10" spans="1:197" ht="15" customHeight="1" x14ac:dyDescent="0.2">
      <c r="A10" s="427" t="s">
        <v>55</v>
      </c>
      <c r="B10" s="428">
        <v>2</v>
      </c>
      <c r="C10" s="428">
        <v>8</v>
      </c>
      <c r="D10" s="428">
        <v>2</v>
      </c>
      <c r="E10" s="428">
        <v>13</v>
      </c>
      <c r="F10" s="428">
        <v>0</v>
      </c>
      <c r="G10" s="428">
        <v>0</v>
      </c>
      <c r="H10" s="428">
        <v>3</v>
      </c>
      <c r="I10" s="428">
        <v>12</v>
      </c>
      <c r="J10" s="428">
        <v>0</v>
      </c>
      <c r="K10" s="428">
        <v>0</v>
      </c>
      <c r="L10" s="428">
        <v>0</v>
      </c>
      <c r="M10" s="428">
        <v>0</v>
      </c>
      <c r="N10" s="428">
        <v>0</v>
      </c>
      <c r="O10" s="428">
        <v>0</v>
      </c>
      <c r="P10" s="428">
        <v>0</v>
      </c>
      <c r="Q10" s="428">
        <v>0</v>
      </c>
      <c r="R10" s="428">
        <v>0</v>
      </c>
      <c r="S10" s="428">
        <v>0</v>
      </c>
      <c r="T10" s="428">
        <v>0</v>
      </c>
      <c r="U10" s="428">
        <v>0</v>
      </c>
      <c r="V10" s="428">
        <v>0</v>
      </c>
      <c r="W10" s="428">
        <v>0</v>
      </c>
      <c r="X10" s="428">
        <v>0</v>
      </c>
      <c r="Y10" s="428">
        <v>0</v>
      </c>
      <c r="Z10" s="428">
        <v>0</v>
      </c>
      <c r="AA10" s="428">
        <v>0</v>
      </c>
      <c r="AB10" s="428">
        <v>0</v>
      </c>
      <c r="AC10" s="428">
        <v>0</v>
      </c>
      <c r="AD10" s="428">
        <v>0</v>
      </c>
      <c r="AE10" s="428">
        <v>0</v>
      </c>
      <c r="AF10" s="428">
        <v>0</v>
      </c>
      <c r="AG10" s="428">
        <v>0</v>
      </c>
      <c r="AH10" s="428">
        <v>0</v>
      </c>
      <c r="AI10" s="428">
        <v>0</v>
      </c>
      <c r="AJ10" s="428">
        <v>0</v>
      </c>
      <c r="AK10" s="428">
        <v>0</v>
      </c>
      <c r="AL10" s="428">
        <v>0</v>
      </c>
      <c r="AM10" s="428">
        <v>0</v>
      </c>
      <c r="AN10" s="428">
        <v>0</v>
      </c>
      <c r="AO10" s="428">
        <v>0</v>
      </c>
      <c r="AP10" s="428">
        <v>0</v>
      </c>
      <c r="AQ10" s="428">
        <v>0</v>
      </c>
      <c r="AR10" s="428">
        <v>4</v>
      </c>
      <c r="AS10" s="428">
        <v>13</v>
      </c>
      <c r="AT10" s="428">
        <v>1</v>
      </c>
      <c r="AU10" s="428">
        <v>3</v>
      </c>
      <c r="AV10" s="428" t="s">
        <v>56</v>
      </c>
      <c r="AW10" s="428" t="s">
        <v>56</v>
      </c>
      <c r="AX10" s="428">
        <v>0</v>
      </c>
      <c r="AY10" s="428">
        <v>0</v>
      </c>
      <c r="AZ10" s="428">
        <v>0</v>
      </c>
      <c r="BA10" s="428">
        <v>0</v>
      </c>
      <c r="BB10" s="428">
        <v>1</v>
      </c>
      <c r="BC10" s="428">
        <v>5</v>
      </c>
      <c r="BD10" s="428">
        <v>4</v>
      </c>
      <c r="BE10" s="428">
        <v>21</v>
      </c>
      <c r="BF10" s="428">
        <v>1</v>
      </c>
      <c r="BG10" s="428">
        <v>2</v>
      </c>
      <c r="BH10" s="428">
        <v>1</v>
      </c>
      <c r="BI10" s="428">
        <v>2</v>
      </c>
      <c r="BJ10" s="428">
        <v>0</v>
      </c>
      <c r="BK10" s="428">
        <v>0</v>
      </c>
      <c r="BL10" s="428">
        <v>0</v>
      </c>
      <c r="BM10" s="428">
        <v>0</v>
      </c>
      <c r="BN10" s="428">
        <v>1</v>
      </c>
      <c r="BO10" s="428">
        <v>4</v>
      </c>
      <c r="BP10" s="428">
        <v>3</v>
      </c>
      <c r="BQ10" s="428">
        <v>18</v>
      </c>
      <c r="BR10" s="428">
        <v>0</v>
      </c>
      <c r="BS10" s="428">
        <v>0</v>
      </c>
      <c r="BT10" s="428">
        <v>0</v>
      </c>
      <c r="BU10" s="428">
        <v>0</v>
      </c>
      <c r="BV10" s="428">
        <v>0</v>
      </c>
      <c r="BW10" s="428">
        <v>0</v>
      </c>
      <c r="BX10" s="428">
        <v>0</v>
      </c>
      <c r="BY10" s="428">
        <v>0</v>
      </c>
      <c r="BZ10" s="428">
        <v>0</v>
      </c>
      <c r="CA10" s="428">
        <v>0</v>
      </c>
      <c r="CB10" s="428">
        <v>0</v>
      </c>
      <c r="CC10" s="428">
        <v>0</v>
      </c>
      <c r="CD10" s="428">
        <v>1</v>
      </c>
      <c r="CE10" s="428">
        <v>3</v>
      </c>
      <c r="CF10" s="428">
        <v>0</v>
      </c>
      <c r="CG10" s="428">
        <v>0</v>
      </c>
      <c r="CH10" s="428">
        <v>2</v>
      </c>
      <c r="CI10" s="428">
        <v>7</v>
      </c>
      <c r="CJ10" s="428">
        <v>1</v>
      </c>
      <c r="CK10" s="428">
        <v>2</v>
      </c>
      <c r="CL10" s="428">
        <v>0</v>
      </c>
      <c r="CM10" s="428">
        <v>0</v>
      </c>
      <c r="CN10" s="428">
        <v>6</v>
      </c>
      <c r="CO10" s="428">
        <v>28</v>
      </c>
      <c r="CP10" s="428">
        <v>4</v>
      </c>
      <c r="CQ10" s="428">
        <v>21</v>
      </c>
      <c r="CR10" s="428">
        <v>6</v>
      </c>
      <c r="CS10" s="428">
        <v>30</v>
      </c>
      <c r="CT10" s="428">
        <v>5</v>
      </c>
      <c r="CU10" s="428">
        <v>25</v>
      </c>
      <c r="CV10" s="428">
        <v>0</v>
      </c>
      <c r="CW10" s="428">
        <v>0</v>
      </c>
      <c r="CX10" s="428">
        <v>0</v>
      </c>
      <c r="CY10" s="428">
        <v>0</v>
      </c>
      <c r="CZ10" s="428">
        <v>0</v>
      </c>
      <c r="DA10" s="428">
        <v>0</v>
      </c>
      <c r="DB10" s="428">
        <v>0</v>
      </c>
      <c r="DC10" s="428">
        <v>0</v>
      </c>
      <c r="DD10" s="428">
        <v>0</v>
      </c>
      <c r="DE10" s="428">
        <v>0</v>
      </c>
      <c r="DF10" s="428">
        <v>0</v>
      </c>
      <c r="DG10" s="428">
        <v>0</v>
      </c>
      <c r="DH10" s="428">
        <v>0</v>
      </c>
      <c r="DI10" s="428">
        <v>0</v>
      </c>
      <c r="DJ10" s="428">
        <v>0</v>
      </c>
      <c r="DK10" s="428">
        <v>0</v>
      </c>
      <c r="DL10" s="428">
        <v>3</v>
      </c>
      <c r="DM10" s="428">
        <v>16</v>
      </c>
      <c r="DN10" s="428">
        <v>3</v>
      </c>
      <c r="DO10" s="428">
        <v>18</v>
      </c>
      <c r="DP10" s="428">
        <v>0</v>
      </c>
      <c r="DQ10" s="428">
        <v>0</v>
      </c>
      <c r="DR10" s="428">
        <v>0</v>
      </c>
      <c r="DS10" s="428">
        <v>0</v>
      </c>
      <c r="DT10" s="428" t="s">
        <v>56</v>
      </c>
      <c r="DU10" s="428" t="s">
        <v>56</v>
      </c>
      <c r="DV10" s="428">
        <v>0</v>
      </c>
      <c r="DW10" s="428">
        <v>0</v>
      </c>
      <c r="DX10" s="428">
        <v>0</v>
      </c>
      <c r="DY10" s="428">
        <v>0</v>
      </c>
      <c r="DZ10" s="428">
        <v>0</v>
      </c>
      <c r="EA10" s="428">
        <v>0</v>
      </c>
      <c r="EB10" s="428">
        <v>0</v>
      </c>
      <c r="EC10" s="428">
        <v>0</v>
      </c>
      <c r="ED10" s="428">
        <v>0</v>
      </c>
      <c r="EE10" s="428">
        <v>0</v>
      </c>
      <c r="EF10" s="428">
        <v>0</v>
      </c>
      <c r="EG10" s="428">
        <v>0</v>
      </c>
      <c r="EH10" s="428">
        <v>0</v>
      </c>
      <c r="EI10" s="428">
        <v>0</v>
      </c>
      <c r="EJ10" s="428">
        <v>7</v>
      </c>
      <c r="EK10" s="428">
        <v>31</v>
      </c>
      <c r="EL10" s="428">
        <v>7</v>
      </c>
      <c r="EM10" s="428">
        <v>31</v>
      </c>
      <c r="EN10" s="428">
        <v>0</v>
      </c>
      <c r="EO10" s="428">
        <v>0</v>
      </c>
      <c r="EP10" s="428">
        <v>1</v>
      </c>
      <c r="EQ10" s="428">
        <v>32</v>
      </c>
      <c r="ER10" s="428">
        <v>1</v>
      </c>
      <c r="ES10" s="428">
        <v>32</v>
      </c>
      <c r="ET10" s="428">
        <v>7</v>
      </c>
      <c r="EU10" s="428">
        <v>31</v>
      </c>
      <c r="EV10" s="428">
        <v>1</v>
      </c>
      <c r="EW10" s="428">
        <v>2</v>
      </c>
      <c r="EX10" s="428">
        <v>0</v>
      </c>
      <c r="EY10" s="428">
        <v>0</v>
      </c>
      <c r="EZ10" s="428">
        <v>1</v>
      </c>
      <c r="FA10" s="428">
        <v>34</v>
      </c>
      <c r="FB10" s="428">
        <v>0</v>
      </c>
      <c r="FC10" s="428">
        <v>0</v>
      </c>
      <c r="FD10" s="428">
        <v>1</v>
      </c>
      <c r="FE10" s="428">
        <v>49</v>
      </c>
      <c r="FF10" s="428">
        <v>0</v>
      </c>
      <c r="FG10" s="428">
        <v>0</v>
      </c>
      <c r="FH10" s="428">
        <v>0</v>
      </c>
      <c r="FI10" s="428">
        <v>0</v>
      </c>
      <c r="FJ10" s="428">
        <v>1</v>
      </c>
      <c r="FK10" s="428">
        <v>9</v>
      </c>
      <c r="FL10" s="428">
        <v>0</v>
      </c>
      <c r="FM10" s="428">
        <v>0</v>
      </c>
      <c r="FN10" s="428">
        <v>0</v>
      </c>
      <c r="FO10" s="428">
        <v>0</v>
      </c>
      <c r="FP10" s="428">
        <v>0</v>
      </c>
      <c r="FQ10" s="428">
        <v>0</v>
      </c>
      <c r="FR10" s="428">
        <v>0</v>
      </c>
      <c r="FS10" s="428">
        <v>0</v>
      </c>
      <c r="FT10" s="428">
        <v>0</v>
      </c>
      <c r="FU10" s="428">
        <v>0</v>
      </c>
      <c r="FV10" s="428">
        <v>0</v>
      </c>
      <c r="FW10" s="428">
        <v>0</v>
      </c>
      <c r="FX10" s="428">
        <v>0</v>
      </c>
      <c r="FY10" s="428">
        <v>0</v>
      </c>
      <c r="FZ10" s="428">
        <v>0</v>
      </c>
      <c r="GA10" s="428">
        <v>0</v>
      </c>
      <c r="GB10" s="428">
        <v>0</v>
      </c>
      <c r="GC10" s="428">
        <v>0</v>
      </c>
      <c r="GD10" s="428">
        <v>0</v>
      </c>
      <c r="GE10" s="428">
        <v>0</v>
      </c>
      <c r="GF10" s="428">
        <v>0</v>
      </c>
      <c r="GG10" s="428">
        <v>0</v>
      </c>
      <c r="GH10" s="428">
        <v>0</v>
      </c>
      <c r="GI10" s="428">
        <v>0</v>
      </c>
      <c r="GJ10" s="428">
        <v>0</v>
      </c>
      <c r="GK10" s="428">
        <v>0</v>
      </c>
      <c r="GL10" s="428">
        <v>0</v>
      </c>
      <c r="GM10" s="428">
        <v>0</v>
      </c>
      <c r="GN10" s="36"/>
      <c r="GO10" s="36"/>
    </row>
    <row r="11" spans="1:197" ht="15" customHeight="1" x14ac:dyDescent="0.2">
      <c r="A11" s="427" t="s">
        <v>57</v>
      </c>
      <c r="B11" s="428">
        <v>0</v>
      </c>
      <c r="C11" s="428">
        <v>0</v>
      </c>
      <c r="D11" s="428">
        <v>0</v>
      </c>
      <c r="E11" s="428">
        <v>0</v>
      </c>
      <c r="F11" s="428">
        <v>0</v>
      </c>
      <c r="G11" s="428">
        <v>0</v>
      </c>
      <c r="H11" s="428">
        <v>0</v>
      </c>
      <c r="I11" s="428">
        <v>0</v>
      </c>
      <c r="J11" s="428">
        <v>0</v>
      </c>
      <c r="K11" s="428">
        <v>0</v>
      </c>
      <c r="L11" s="428">
        <v>0</v>
      </c>
      <c r="M11" s="428">
        <v>0</v>
      </c>
      <c r="N11" s="428">
        <v>0</v>
      </c>
      <c r="O11" s="428">
        <v>0</v>
      </c>
      <c r="P11" s="428">
        <v>0</v>
      </c>
      <c r="Q11" s="428">
        <v>0</v>
      </c>
      <c r="R11" s="428">
        <v>0</v>
      </c>
      <c r="S11" s="428">
        <v>0</v>
      </c>
      <c r="T11" s="428">
        <v>0</v>
      </c>
      <c r="U11" s="428">
        <v>0</v>
      </c>
      <c r="V11" s="428">
        <v>0</v>
      </c>
      <c r="W11" s="428">
        <v>0</v>
      </c>
      <c r="X11" s="428">
        <v>0</v>
      </c>
      <c r="Y11" s="428">
        <v>0</v>
      </c>
      <c r="Z11" s="428">
        <v>0</v>
      </c>
      <c r="AA11" s="428">
        <v>0</v>
      </c>
      <c r="AB11" s="428">
        <v>0</v>
      </c>
      <c r="AC11" s="428">
        <v>0</v>
      </c>
      <c r="AD11" s="428">
        <v>0</v>
      </c>
      <c r="AE11" s="428">
        <v>0</v>
      </c>
      <c r="AF11" s="428">
        <v>0</v>
      </c>
      <c r="AG11" s="428">
        <v>0</v>
      </c>
      <c r="AH11" s="428">
        <v>0</v>
      </c>
      <c r="AI11" s="428">
        <v>0</v>
      </c>
      <c r="AJ11" s="428">
        <v>0</v>
      </c>
      <c r="AK11" s="428">
        <v>0</v>
      </c>
      <c r="AL11" s="428">
        <v>0</v>
      </c>
      <c r="AM11" s="428">
        <v>0</v>
      </c>
      <c r="AN11" s="428">
        <v>0</v>
      </c>
      <c r="AO11" s="428">
        <v>0</v>
      </c>
      <c r="AP11" s="428">
        <v>0</v>
      </c>
      <c r="AQ11" s="428">
        <v>0</v>
      </c>
      <c r="AR11" s="428">
        <v>0</v>
      </c>
      <c r="AS11" s="428">
        <v>0</v>
      </c>
      <c r="AT11" s="428" t="s">
        <v>56</v>
      </c>
      <c r="AU11" s="428" t="s">
        <v>56</v>
      </c>
      <c r="AV11" s="428">
        <v>0</v>
      </c>
      <c r="AW11" s="428" t="s">
        <v>56</v>
      </c>
      <c r="AX11" s="428">
        <v>0</v>
      </c>
      <c r="AY11" s="428">
        <v>0</v>
      </c>
      <c r="AZ11" s="428">
        <v>0</v>
      </c>
      <c r="BA11" s="428">
        <v>0</v>
      </c>
      <c r="BB11" s="428">
        <v>0</v>
      </c>
      <c r="BC11" s="428">
        <v>0</v>
      </c>
      <c r="BD11" s="428">
        <v>4</v>
      </c>
      <c r="BE11" s="428">
        <v>12</v>
      </c>
      <c r="BF11" s="428">
        <v>3</v>
      </c>
      <c r="BG11" s="428">
        <v>8</v>
      </c>
      <c r="BH11" s="428">
        <v>2</v>
      </c>
      <c r="BI11" s="428">
        <v>5</v>
      </c>
      <c r="BJ11" s="428">
        <v>1</v>
      </c>
      <c r="BK11" s="428">
        <v>2</v>
      </c>
      <c r="BL11" s="428">
        <v>3</v>
      </c>
      <c r="BM11" s="428">
        <v>7</v>
      </c>
      <c r="BN11" s="428">
        <v>1</v>
      </c>
      <c r="BO11" s="428">
        <v>4</v>
      </c>
      <c r="BP11" s="428">
        <v>1</v>
      </c>
      <c r="BQ11" s="428">
        <v>3</v>
      </c>
      <c r="BR11" s="428">
        <v>1</v>
      </c>
      <c r="BS11" s="428">
        <v>3</v>
      </c>
      <c r="BT11" s="428">
        <v>1</v>
      </c>
      <c r="BU11" s="428">
        <v>3</v>
      </c>
      <c r="BV11" s="428">
        <v>0</v>
      </c>
      <c r="BW11" s="428">
        <v>0</v>
      </c>
      <c r="BX11" s="428">
        <v>0</v>
      </c>
      <c r="BY11" s="428">
        <v>0</v>
      </c>
      <c r="BZ11" s="428">
        <v>0</v>
      </c>
      <c r="CA11" s="428">
        <v>0</v>
      </c>
      <c r="CB11" s="428">
        <v>0</v>
      </c>
      <c r="CC11" s="428">
        <v>0</v>
      </c>
      <c r="CD11" s="428">
        <v>3</v>
      </c>
      <c r="CE11" s="428">
        <v>10</v>
      </c>
      <c r="CF11" s="428">
        <v>0</v>
      </c>
      <c r="CG11" s="428">
        <v>0</v>
      </c>
      <c r="CH11" s="428">
        <v>1</v>
      </c>
      <c r="CI11" s="428">
        <v>3</v>
      </c>
      <c r="CJ11" s="428">
        <v>0</v>
      </c>
      <c r="CK11" s="428">
        <v>0</v>
      </c>
      <c r="CL11" s="428">
        <v>0</v>
      </c>
      <c r="CM11" s="428">
        <v>0</v>
      </c>
      <c r="CN11" s="428">
        <v>6</v>
      </c>
      <c r="CO11" s="428">
        <v>19</v>
      </c>
      <c r="CP11" s="428">
        <v>3</v>
      </c>
      <c r="CQ11" s="428">
        <v>10</v>
      </c>
      <c r="CR11" s="428">
        <v>7</v>
      </c>
      <c r="CS11" s="428">
        <v>18</v>
      </c>
      <c r="CT11" s="428">
        <v>5</v>
      </c>
      <c r="CU11" s="428">
        <v>13</v>
      </c>
      <c r="CV11" s="428">
        <v>0</v>
      </c>
      <c r="CW11" s="428">
        <v>0</v>
      </c>
      <c r="CX11" s="428">
        <v>0</v>
      </c>
      <c r="CY11" s="428">
        <v>0</v>
      </c>
      <c r="CZ11" s="428">
        <v>0</v>
      </c>
      <c r="DA11" s="428">
        <v>0</v>
      </c>
      <c r="DB11" s="428">
        <v>3</v>
      </c>
      <c r="DC11" s="428">
        <v>8</v>
      </c>
      <c r="DD11" s="428">
        <v>0</v>
      </c>
      <c r="DE11" s="428">
        <v>0</v>
      </c>
      <c r="DF11" s="428">
        <v>0</v>
      </c>
      <c r="DG11" s="428">
        <v>0</v>
      </c>
      <c r="DH11" s="428">
        <v>0</v>
      </c>
      <c r="DI11" s="428">
        <v>0</v>
      </c>
      <c r="DJ11" s="428">
        <v>0</v>
      </c>
      <c r="DK11" s="428">
        <v>0</v>
      </c>
      <c r="DL11" s="428">
        <v>1</v>
      </c>
      <c r="DM11" s="428">
        <v>4</v>
      </c>
      <c r="DN11" s="428" t="s">
        <v>56</v>
      </c>
      <c r="DO11" s="428" t="s">
        <v>56</v>
      </c>
      <c r="DP11" s="428">
        <v>0</v>
      </c>
      <c r="DQ11" s="428">
        <v>0</v>
      </c>
      <c r="DR11" s="428">
        <v>0</v>
      </c>
      <c r="DS11" s="428">
        <v>0</v>
      </c>
      <c r="DT11" s="428">
        <v>2</v>
      </c>
      <c r="DU11" s="428">
        <v>29</v>
      </c>
      <c r="DV11" s="428">
        <v>0</v>
      </c>
      <c r="DW11" s="428">
        <v>0</v>
      </c>
      <c r="DX11" s="428">
        <v>0</v>
      </c>
      <c r="DY11" s="428">
        <v>0</v>
      </c>
      <c r="DZ11" s="428">
        <v>0</v>
      </c>
      <c r="EA11" s="428">
        <v>0</v>
      </c>
      <c r="EB11" s="428">
        <v>0</v>
      </c>
      <c r="EC11" s="428">
        <v>0</v>
      </c>
      <c r="ED11" s="428">
        <v>0</v>
      </c>
      <c r="EE11" s="428">
        <v>0</v>
      </c>
      <c r="EF11" s="428">
        <v>0</v>
      </c>
      <c r="EG11" s="428">
        <v>0</v>
      </c>
      <c r="EH11" s="428">
        <v>0</v>
      </c>
      <c r="EI11" s="428">
        <v>0</v>
      </c>
      <c r="EJ11" s="428">
        <v>6</v>
      </c>
      <c r="EK11" s="428">
        <v>18</v>
      </c>
      <c r="EL11" s="428">
        <v>6</v>
      </c>
      <c r="EM11" s="428">
        <v>18</v>
      </c>
      <c r="EN11" s="428">
        <v>0</v>
      </c>
      <c r="EO11" s="428">
        <v>0</v>
      </c>
      <c r="EP11" s="428">
        <v>1</v>
      </c>
      <c r="EQ11" s="428">
        <v>31</v>
      </c>
      <c r="ER11" s="428">
        <v>1</v>
      </c>
      <c r="ES11" s="428">
        <v>31</v>
      </c>
      <c r="ET11" s="428">
        <v>0</v>
      </c>
      <c r="EU11" s="428">
        <v>0</v>
      </c>
      <c r="EV11" s="428">
        <v>0</v>
      </c>
      <c r="EW11" s="428">
        <v>0</v>
      </c>
      <c r="EX11" s="428">
        <v>0</v>
      </c>
      <c r="EY11" s="428">
        <v>0</v>
      </c>
      <c r="EZ11" s="428">
        <v>1</v>
      </c>
      <c r="FA11" s="428">
        <v>4</v>
      </c>
      <c r="FB11" s="428">
        <v>1</v>
      </c>
      <c r="FC11" s="428">
        <v>2</v>
      </c>
      <c r="FD11" s="428">
        <v>1</v>
      </c>
      <c r="FE11" s="428">
        <v>37</v>
      </c>
      <c r="FF11" s="428">
        <v>1</v>
      </c>
      <c r="FG11" s="428">
        <v>40</v>
      </c>
      <c r="FH11" s="428">
        <v>0</v>
      </c>
      <c r="FI11" s="428">
        <v>0</v>
      </c>
      <c r="FJ11" s="428">
        <v>0</v>
      </c>
      <c r="FK11" s="428">
        <v>0</v>
      </c>
      <c r="FL11" s="428">
        <v>1</v>
      </c>
      <c r="FM11" s="428">
        <v>24</v>
      </c>
      <c r="FN11" s="428">
        <v>0</v>
      </c>
      <c r="FO11" s="428">
        <v>0</v>
      </c>
      <c r="FP11" s="428">
        <v>0</v>
      </c>
      <c r="FQ11" s="428">
        <v>0</v>
      </c>
      <c r="FR11" s="428">
        <v>0</v>
      </c>
      <c r="FS11" s="428">
        <v>0</v>
      </c>
      <c r="FT11" s="428">
        <v>3</v>
      </c>
      <c r="FU11" s="428">
        <v>29</v>
      </c>
      <c r="FV11" s="428">
        <v>0</v>
      </c>
      <c r="FW11" s="428">
        <v>0</v>
      </c>
      <c r="FX11" s="428">
        <v>0</v>
      </c>
      <c r="FY11" s="428">
        <v>0</v>
      </c>
      <c r="FZ11" s="428">
        <v>1</v>
      </c>
      <c r="GA11" s="428">
        <v>12</v>
      </c>
      <c r="GB11" s="428">
        <v>1</v>
      </c>
      <c r="GC11" s="428">
        <v>2</v>
      </c>
      <c r="GD11" s="428">
        <v>0</v>
      </c>
      <c r="GE11" s="428">
        <v>0</v>
      </c>
      <c r="GF11" s="428">
        <v>0</v>
      </c>
      <c r="GG11" s="428">
        <v>0</v>
      </c>
      <c r="GH11" s="428">
        <v>0</v>
      </c>
      <c r="GI11" s="428">
        <v>0</v>
      </c>
      <c r="GJ11" s="428">
        <v>0</v>
      </c>
      <c r="GK11" s="428">
        <v>0</v>
      </c>
      <c r="GL11" s="428">
        <v>0</v>
      </c>
      <c r="GM11" s="428">
        <v>0</v>
      </c>
      <c r="GN11" s="36"/>
      <c r="GO11" s="36"/>
    </row>
    <row r="12" spans="1:197" ht="15" customHeight="1" x14ac:dyDescent="0.2">
      <c r="A12" s="427" t="s">
        <v>1298</v>
      </c>
      <c r="B12" s="428">
        <v>4</v>
      </c>
      <c r="C12" s="428">
        <v>25</v>
      </c>
      <c r="D12" s="428">
        <v>1</v>
      </c>
      <c r="E12" s="428">
        <v>5</v>
      </c>
      <c r="F12" s="428">
        <v>0</v>
      </c>
      <c r="G12" s="428">
        <v>0</v>
      </c>
      <c r="H12" s="428">
        <v>0</v>
      </c>
      <c r="I12" s="428">
        <v>0</v>
      </c>
      <c r="J12" s="428">
        <v>1</v>
      </c>
      <c r="K12" s="428">
        <v>5</v>
      </c>
      <c r="L12" s="428">
        <v>0</v>
      </c>
      <c r="M12" s="428">
        <v>0</v>
      </c>
      <c r="N12" s="428">
        <v>0</v>
      </c>
      <c r="O12" s="428">
        <v>0</v>
      </c>
      <c r="P12" s="428">
        <v>0</v>
      </c>
      <c r="Q12" s="428">
        <v>0</v>
      </c>
      <c r="R12" s="428">
        <v>0</v>
      </c>
      <c r="S12" s="428">
        <v>0</v>
      </c>
      <c r="T12" s="428">
        <v>0</v>
      </c>
      <c r="U12" s="428">
        <v>0</v>
      </c>
      <c r="V12" s="428">
        <v>1</v>
      </c>
      <c r="W12" s="428">
        <v>4</v>
      </c>
      <c r="X12" s="428">
        <v>0</v>
      </c>
      <c r="Y12" s="428">
        <v>0</v>
      </c>
      <c r="Z12" s="428">
        <v>0</v>
      </c>
      <c r="AA12" s="428">
        <v>0</v>
      </c>
      <c r="AB12" s="428">
        <v>0</v>
      </c>
      <c r="AC12" s="428">
        <v>0</v>
      </c>
      <c r="AD12" s="428">
        <v>0</v>
      </c>
      <c r="AE12" s="428">
        <v>0</v>
      </c>
      <c r="AF12" s="428">
        <v>0</v>
      </c>
      <c r="AG12" s="428">
        <v>0</v>
      </c>
      <c r="AH12" s="428">
        <v>0</v>
      </c>
      <c r="AI12" s="428">
        <v>0</v>
      </c>
      <c r="AJ12" s="428">
        <v>0</v>
      </c>
      <c r="AK12" s="428">
        <v>0</v>
      </c>
      <c r="AL12" s="428">
        <v>0</v>
      </c>
      <c r="AM12" s="428">
        <v>0</v>
      </c>
      <c r="AN12" s="428">
        <v>0</v>
      </c>
      <c r="AO12" s="428">
        <v>0</v>
      </c>
      <c r="AP12" s="428">
        <v>0</v>
      </c>
      <c r="AQ12" s="428">
        <v>0</v>
      </c>
      <c r="AR12" s="428">
        <v>2</v>
      </c>
      <c r="AS12" s="428">
        <v>9</v>
      </c>
      <c r="AT12" s="428">
        <v>1</v>
      </c>
      <c r="AU12" s="428">
        <v>5</v>
      </c>
      <c r="AV12" s="428">
        <v>0</v>
      </c>
      <c r="AW12" s="428">
        <v>0</v>
      </c>
      <c r="AX12" s="428">
        <v>0</v>
      </c>
      <c r="AY12" s="428">
        <v>0</v>
      </c>
      <c r="AZ12" s="428">
        <v>0</v>
      </c>
      <c r="BA12" s="428">
        <v>0</v>
      </c>
      <c r="BB12" s="428">
        <v>0</v>
      </c>
      <c r="BC12" s="428">
        <v>0</v>
      </c>
      <c r="BD12" s="428">
        <v>0</v>
      </c>
      <c r="BE12" s="428">
        <v>0</v>
      </c>
      <c r="BF12" s="428">
        <v>0</v>
      </c>
      <c r="BG12" s="428">
        <v>0</v>
      </c>
      <c r="BH12" s="428">
        <v>0</v>
      </c>
      <c r="BI12" s="428">
        <v>0</v>
      </c>
      <c r="BJ12" s="428">
        <v>0</v>
      </c>
      <c r="BK12" s="428">
        <v>0</v>
      </c>
      <c r="BL12" s="428">
        <v>3</v>
      </c>
      <c r="BM12" s="428">
        <v>13</v>
      </c>
      <c r="BN12" s="428">
        <v>0</v>
      </c>
      <c r="BO12" s="428">
        <v>0</v>
      </c>
      <c r="BP12" s="428">
        <v>0</v>
      </c>
      <c r="BQ12" s="428">
        <v>0</v>
      </c>
      <c r="BR12" s="428">
        <v>0</v>
      </c>
      <c r="BS12" s="428">
        <v>0</v>
      </c>
      <c r="BT12" s="428">
        <v>0</v>
      </c>
      <c r="BU12" s="428">
        <v>0</v>
      </c>
      <c r="BV12" s="428">
        <v>1</v>
      </c>
      <c r="BW12" s="428">
        <v>4</v>
      </c>
      <c r="BX12" s="428">
        <v>0</v>
      </c>
      <c r="BY12" s="428">
        <v>0</v>
      </c>
      <c r="BZ12" s="428">
        <v>0</v>
      </c>
      <c r="CA12" s="428">
        <v>0</v>
      </c>
      <c r="CB12" s="428">
        <v>0</v>
      </c>
      <c r="CC12" s="428">
        <v>0</v>
      </c>
      <c r="CD12" s="428">
        <v>0</v>
      </c>
      <c r="CE12" s="428">
        <v>0</v>
      </c>
      <c r="CF12" s="428">
        <v>0</v>
      </c>
      <c r="CG12" s="428">
        <v>0</v>
      </c>
      <c r="CH12" s="428">
        <v>1</v>
      </c>
      <c r="CI12" s="428">
        <v>8</v>
      </c>
      <c r="CJ12" s="428">
        <v>2</v>
      </c>
      <c r="CK12" s="428">
        <v>5</v>
      </c>
      <c r="CL12" s="428">
        <v>1</v>
      </c>
      <c r="CM12" s="428">
        <v>2</v>
      </c>
      <c r="CN12" s="428">
        <v>7</v>
      </c>
      <c r="CO12" s="428">
        <v>33</v>
      </c>
      <c r="CP12" s="428">
        <v>6</v>
      </c>
      <c r="CQ12" s="428">
        <v>29</v>
      </c>
      <c r="CR12" s="428">
        <v>7</v>
      </c>
      <c r="CS12" s="428">
        <v>33</v>
      </c>
      <c r="CT12" s="428">
        <v>3</v>
      </c>
      <c r="CU12" s="428">
        <v>9</v>
      </c>
      <c r="CV12" s="428">
        <v>0</v>
      </c>
      <c r="CW12" s="428">
        <v>0</v>
      </c>
      <c r="CX12" s="428">
        <v>1</v>
      </c>
      <c r="CY12" s="428">
        <v>5</v>
      </c>
      <c r="CZ12" s="428">
        <v>1</v>
      </c>
      <c r="DA12" s="428">
        <v>4</v>
      </c>
      <c r="DB12" s="428">
        <v>2</v>
      </c>
      <c r="DC12" s="428">
        <v>11</v>
      </c>
      <c r="DD12" s="428">
        <v>0</v>
      </c>
      <c r="DE12" s="428">
        <v>0</v>
      </c>
      <c r="DF12" s="428">
        <v>0</v>
      </c>
      <c r="DG12" s="428">
        <v>0</v>
      </c>
      <c r="DH12" s="428">
        <v>0</v>
      </c>
      <c r="DI12" s="428">
        <v>0</v>
      </c>
      <c r="DJ12" s="428">
        <v>0</v>
      </c>
      <c r="DK12" s="428">
        <v>0</v>
      </c>
      <c r="DL12" s="428">
        <v>1</v>
      </c>
      <c r="DM12" s="428">
        <v>8</v>
      </c>
      <c r="DN12" s="428">
        <v>1</v>
      </c>
      <c r="DO12" s="428">
        <v>4</v>
      </c>
      <c r="DP12" s="428">
        <v>1</v>
      </c>
      <c r="DQ12" s="428">
        <v>8</v>
      </c>
      <c r="DR12" s="428">
        <v>0</v>
      </c>
      <c r="DS12" s="428">
        <v>0</v>
      </c>
      <c r="DT12" s="428">
        <v>1</v>
      </c>
      <c r="DU12" s="428">
        <v>4</v>
      </c>
      <c r="DV12" s="428">
        <v>0</v>
      </c>
      <c r="DW12" s="428">
        <v>0</v>
      </c>
      <c r="DX12" s="428">
        <v>0</v>
      </c>
      <c r="DY12" s="428">
        <v>0</v>
      </c>
      <c r="DZ12" s="428">
        <v>0</v>
      </c>
      <c r="EA12" s="428">
        <v>0</v>
      </c>
      <c r="EB12" s="428">
        <v>1</v>
      </c>
      <c r="EC12" s="428">
        <v>8</v>
      </c>
      <c r="ED12" s="428">
        <v>1</v>
      </c>
      <c r="EE12" s="428">
        <v>7</v>
      </c>
      <c r="EF12" s="428">
        <v>0</v>
      </c>
      <c r="EG12" s="428">
        <v>0</v>
      </c>
      <c r="EH12" s="428">
        <v>0</v>
      </c>
      <c r="EI12" s="428">
        <v>0</v>
      </c>
      <c r="EJ12" s="428">
        <v>5</v>
      </c>
      <c r="EK12" s="428">
        <v>24</v>
      </c>
      <c r="EL12" s="428">
        <v>6</v>
      </c>
      <c r="EM12" s="428">
        <v>28</v>
      </c>
      <c r="EN12" s="428">
        <v>0</v>
      </c>
      <c r="EO12" s="428">
        <v>0</v>
      </c>
      <c r="EP12" s="428">
        <v>1</v>
      </c>
      <c r="EQ12" s="428">
        <v>35</v>
      </c>
      <c r="ER12" s="428">
        <v>1</v>
      </c>
      <c r="ES12" s="428">
        <v>35</v>
      </c>
      <c r="ET12" s="428">
        <v>0</v>
      </c>
      <c r="EU12" s="428">
        <v>0</v>
      </c>
      <c r="EV12" s="428">
        <v>0</v>
      </c>
      <c r="EW12" s="428">
        <v>0</v>
      </c>
      <c r="EX12" s="428">
        <v>0</v>
      </c>
      <c r="EY12" s="428">
        <v>0</v>
      </c>
      <c r="EZ12" s="428">
        <v>1</v>
      </c>
      <c r="FA12" s="428">
        <v>5</v>
      </c>
      <c r="FB12" s="428">
        <v>1</v>
      </c>
      <c r="FC12" s="428">
        <v>8</v>
      </c>
      <c r="FD12" s="428">
        <v>1</v>
      </c>
      <c r="FE12" s="428">
        <v>44</v>
      </c>
      <c r="FF12" s="428">
        <v>0</v>
      </c>
      <c r="FG12" s="428">
        <v>0</v>
      </c>
      <c r="FH12" s="428">
        <v>0</v>
      </c>
      <c r="FI12" s="428">
        <v>0</v>
      </c>
      <c r="FJ12" s="428">
        <v>0</v>
      </c>
      <c r="FK12" s="428">
        <v>0</v>
      </c>
      <c r="FL12" s="428">
        <v>2</v>
      </c>
      <c r="FM12" s="428">
        <v>21</v>
      </c>
      <c r="FN12" s="428">
        <v>0</v>
      </c>
      <c r="FO12" s="428">
        <v>0</v>
      </c>
      <c r="FP12" s="428">
        <v>0</v>
      </c>
      <c r="FQ12" s="428">
        <v>0</v>
      </c>
      <c r="FR12" s="428">
        <v>0</v>
      </c>
      <c r="FS12" s="428">
        <v>0</v>
      </c>
      <c r="FT12" s="428">
        <v>2</v>
      </c>
      <c r="FU12" s="428">
        <v>43</v>
      </c>
      <c r="FV12" s="428">
        <v>0</v>
      </c>
      <c r="FW12" s="428">
        <v>0</v>
      </c>
      <c r="FX12" s="428">
        <v>0</v>
      </c>
      <c r="FY12" s="428">
        <v>0</v>
      </c>
      <c r="FZ12" s="428">
        <v>0</v>
      </c>
      <c r="GA12" s="428">
        <v>0</v>
      </c>
      <c r="GB12" s="428">
        <v>0</v>
      </c>
      <c r="GC12" s="428">
        <v>0</v>
      </c>
      <c r="GD12" s="428">
        <v>0</v>
      </c>
      <c r="GE12" s="428">
        <v>0</v>
      </c>
      <c r="GF12" s="428">
        <v>0</v>
      </c>
      <c r="GG12" s="428">
        <v>0</v>
      </c>
      <c r="GH12" s="428">
        <v>0</v>
      </c>
      <c r="GI12" s="428">
        <v>0</v>
      </c>
      <c r="GJ12" s="428">
        <v>0</v>
      </c>
      <c r="GK12" s="428">
        <v>0</v>
      </c>
      <c r="GL12" s="428">
        <v>1</v>
      </c>
      <c r="GM12" s="428">
        <v>44</v>
      </c>
      <c r="GN12" s="36"/>
      <c r="GO12" s="36"/>
    </row>
    <row r="13" spans="1:197" ht="15" customHeight="1" x14ac:dyDescent="0.2">
      <c r="A13" s="427" t="s">
        <v>59</v>
      </c>
      <c r="B13" s="428">
        <v>1</v>
      </c>
      <c r="C13" s="428">
        <v>3</v>
      </c>
      <c r="D13" s="428">
        <v>1</v>
      </c>
      <c r="E13" s="428">
        <v>4</v>
      </c>
      <c r="F13" s="428">
        <v>0</v>
      </c>
      <c r="G13" s="428">
        <v>0</v>
      </c>
      <c r="H13" s="428">
        <v>0</v>
      </c>
      <c r="I13" s="428">
        <v>0</v>
      </c>
      <c r="J13" s="428">
        <v>0</v>
      </c>
      <c r="K13" s="428">
        <v>0</v>
      </c>
      <c r="L13" s="428">
        <v>2</v>
      </c>
      <c r="M13" s="428">
        <v>6</v>
      </c>
      <c r="N13" s="428">
        <v>0</v>
      </c>
      <c r="O13" s="428">
        <v>0</v>
      </c>
      <c r="P13" s="428">
        <v>0</v>
      </c>
      <c r="Q13" s="428">
        <v>0</v>
      </c>
      <c r="R13" s="428">
        <v>0</v>
      </c>
      <c r="S13" s="428">
        <v>0</v>
      </c>
      <c r="T13" s="428">
        <v>1</v>
      </c>
      <c r="U13" s="428">
        <v>5</v>
      </c>
      <c r="V13" s="428">
        <v>0</v>
      </c>
      <c r="W13" s="428">
        <v>0</v>
      </c>
      <c r="X13" s="428">
        <v>1</v>
      </c>
      <c r="Y13" s="428">
        <v>4</v>
      </c>
      <c r="Z13" s="428">
        <v>2</v>
      </c>
      <c r="AA13" s="428">
        <v>12</v>
      </c>
      <c r="AB13" s="428">
        <v>0</v>
      </c>
      <c r="AC13" s="428">
        <v>0</v>
      </c>
      <c r="AD13" s="428">
        <v>0</v>
      </c>
      <c r="AE13" s="428">
        <v>0</v>
      </c>
      <c r="AF13" s="428">
        <v>0</v>
      </c>
      <c r="AG13" s="428">
        <v>0</v>
      </c>
      <c r="AH13" s="428">
        <v>0</v>
      </c>
      <c r="AI13" s="428">
        <v>0</v>
      </c>
      <c r="AJ13" s="428">
        <v>0</v>
      </c>
      <c r="AK13" s="428">
        <v>0</v>
      </c>
      <c r="AL13" s="428">
        <v>0</v>
      </c>
      <c r="AM13" s="428">
        <v>0</v>
      </c>
      <c r="AN13" s="428">
        <v>0</v>
      </c>
      <c r="AO13" s="428">
        <v>0</v>
      </c>
      <c r="AP13" s="428">
        <v>0</v>
      </c>
      <c r="AQ13" s="428">
        <v>0</v>
      </c>
      <c r="AR13" s="428">
        <v>4</v>
      </c>
      <c r="AS13" s="428">
        <v>14</v>
      </c>
      <c r="AT13" s="428">
        <v>1</v>
      </c>
      <c r="AU13" s="428">
        <v>8</v>
      </c>
      <c r="AV13" s="428">
        <v>0</v>
      </c>
      <c r="AW13" s="428">
        <v>0</v>
      </c>
      <c r="AX13" s="428">
        <v>0</v>
      </c>
      <c r="AY13" s="428">
        <v>0</v>
      </c>
      <c r="AZ13" s="428">
        <v>0</v>
      </c>
      <c r="BA13" s="428">
        <v>0</v>
      </c>
      <c r="BB13" s="428">
        <v>0</v>
      </c>
      <c r="BC13" s="428">
        <v>0</v>
      </c>
      <c r="BD13" s="428">
        <v>5</v>
      </c>
      <c r="BE13" s="428">
        <v>34</v>
      </c>
      <c r="BF13" s="428">
        <v>0</v>
      </c>
      <c r="BG13" s="428">
        <v>0</v>
      </c>
      <c r="BH13" s="428">
        <v>0</v>
      </c>
      <c r="BI13" s="428">
        <v>0</v>
      </c>
      <c r="BJ13" s="428">
        <v>0</v>
      </c>
      <c r="BK13" s="428">
        <v>0</v>
      </c>
      <c r="BL13" s="428">
        <v>1</v>
      </c>
      <c r="BM13" s="428">
        <v>4</v>
      </c>
      <c r="BN13" s="428">
        <v>1</v>
      </c>
      <c r="BO13" s="428">
        <v>4</v>
      </c>
      <c r="BP13" s="428">
        <v>3</v>
      </c>
      <c r="BQ13" s="428">
        <v>20</v>
      </c>
      <c r="BR13" s="428">
        <v>0</v>
      </c>
      <c r="BS13" s="428">
        <v>0</v>
      </c>
      <c r="BT13" s="428">
        <v>0</v>
      </c>
      <c r="BU13" s="428">
        <v>0</v>
      </c>
      <c r="BV13" s="428">
        <v>1</v>
      </c>
      <c r="BW13" s="428">
        <v>4</v>
      </c>
      <c r="BX13" s="428">
        <v>3</v>
      </c>
      <c r="BY13" s="428">
        <v>16</v>
      </c>
      <c r="BZ13" s="428">
        <v>0</v>
      </c>
      <c r="CA13" s="428">
        <v>0</v>
      </c>
      <c r="CB13" s="428">
        <v>0</v>
      </c>
      <c r="CC13" s="428">
        <v>0</v>
      </c>
      <c r="CD13" s="428">
        <v>6</v>
      </c>
      <c r="CE13" s="428">
        <v>26</v>
      </c>
      <c r="CF13" s="428">
        <v>0</v>
      </c>
      <c r="CG13" s="428">
        <v>0</v>
      </c>
      <c r="CH13" s="428">
        <v>2</v>
      </c>
      <c r="CI13" s="428">
        <v>10</v>
      </c>
      <c r="CJ13" s="428">
        <v>5</v>
      </c>
      <c r="CK13" s="428">
        <v>23</v>
      </c>
      <c r="CL13" s="428">
        <v>1</v>
      </c>
      <c r="CM13" s="428">
        <v>6</v>
      </c>
      <c r="CN13" s="428">
        <v>12</v>
      </c>
      <c r="CO13" s="428">
        <v>53</v>
      </c>
      <c r="CP13" s="428">
        <v>6</v>
      </c>
      <c r="CQ13" s="428">
        <v>33</v>
      </c>
      <c r="CR13" s="428">
        <v>13</v>
      </c>
      <c r="CS13" s="428">
        <v>55</v>
      </c>
      <c r="CT13" s="428">
        <v>8</v>
      </c>
      <c r="CU13" s="428">
        <v>31</v>
      </c>
      <c r="CV13" s="428">
        <v>1</v>
      </c>
      <c r="CW13" s="428">
        <v>5</v>
      </c>
      <c r="CX13" s="428">
        <v>0</v>
      </c>
      <c r="CY13" s="428">
        <v>0</v>
      </c>
      <c r="CZ13" s="428">
        <v>0</v>
      </c>
      <c r="DA13" s="428">
        <v>0</v>
      </c>
      <c r="DB13" s="428">
        <v>3</v>
      </c>
      <c r="DC13" s="428">
        <v>14</v>
      </c>
      <c r="DD13" s="428">
        <v>0</v>
      </c>
      <c r="DE13" s="428">
        <v>0</v>
      </c>
      <c r="DF13" s="428">
        <v>0</v>
      </c>
      <c r="DG13" s="428">
        <v>0</v>
      </c>
      <c r="DH13" s="428">
        <v>0</v>
      </c>
      <c r="DI13" s="428">
        <v>0</v>
      </c>
      <c r="DJ13" s="428">
        <v>0</v>
      </c>
      <c r="DK13" s="428">
        <v>0</v>
      </c>
      <c r="DL13" s="428">
        <v>1</v>
      </c>
      <c r="DM13" s="428">
        <v>1</v>
      </c>
      <c r="DN13" s="428">
        <v>1</v>
      </c>
      <c r="DO13" s="428">
        <v>4</v>
      </c>
      <c r="DP13" s="428">
        <v>0</v>
      </c>
      <c r="DQ13" s="428">
        <v>0</v>
      </c>
      <c r="DR13" s="428">
        <v>0</v>
      </c>
      <c r="DS13" s="428">
        <v>0</v>
      </c>
      <c r="DT13" s="428">
        <v>1</v>
      </c>
      <c r="DU13" s="428">
        <v>4</v>
      </c>
      <c r="DV13" s="428">
        <v>0</v>
      </c>
      <c r="DW13" s="428">
        <v>0</v>
      </c>
      <c r="DX13" s="428">
        <v>0</v>
      </c>
      <c r="DY13" s="428">
        <v>0</v>
      </c>
      <c r="DZ13" s="428">
        <v>0</v>
      </c>
      <c r="EA13" s="428">
        <v>0</v>
      </c>
      <c r="EB13" s="428">
        <v>0</v>
      </c>
      <c r="EC13" s="428">
        <v>0</v>
      </c>
      <c r="ED13" s="428">
        <v>0</v>
      </c>
      <c r="EE13" s="428">
        <v>0</v>
      </c>
      <c r="EF13" s="428">
        <v>0</v>
      </c>
      <c r="EG13" s="428">
        <v>0</v>
      </c>
      <c r="EH13" s="428">
        <v>0</v>
      </c>
      <c r="EI13" s="428">
        <v>0</v>
      </c>
      <c r="EJ13" s="428">
        <v>10</v>
      </c>
      <c r="EK13" s="428">
        <v>57</v>
      </c>
      <c r="EL13" s="428">
        <v>10</v>
      </c>
      <c r="EM13" s="428">
        <v>57</v>
      </c>
      <c r="EN13" s="428">
        <v>1</v>
      </c>
      <c r="EO13" s="428">
        <v>4</v>
      </c>
      <c r="EP13" s="428">
        <v>1</v>
      </c>
      <c r="EQ13" s="428">
        <v>59</v>
      </c>
      <c r="ER13" s="428">
        <v>1</v>
      </c>
      <c r="ES13" s="428">
        <v>66</v>
      </c>
      <c r="ET13" s="428">
        <v>1</v>
      </c>
      <c r="EU13" s="428">
        <v>4</v>
      </c>
      <c r="EV13" s="428">
        <v>0</v>
      </c>
      <c r="EW13" s="428">
        <v>0</v>
      </c>
      <c r="EX13" s="428">
        <v>0</v>
      </c>
      <c r="EY13" s="428">
        <v>0</v>
      </c>
      <c r="EZ13" s="428">
        <v>2</v>
      </c>
      <c r="FA13" s="428">
        <v>11</v>
      </c>
      <c r="FB13" s="428">
        <v>0</v>
      </c>
      <c r="FC13" s="428">
        <v>0</v>
      </c>
      <c r="FD13" s="428">
        <v>1</v>
      </c>
      <c r="FE13" s="428">
        <v>71</v>
      </c>
      <c r="FF13" s="428">
        <v>1</v>
      </c>
      <c r="FG13" s="428">
        <v>85</v>
      </c>
      <c r="FH13" s="428">
        <v>0</v>
      </c>
      <c r="FI13" s="428">
        <v>0</v>
      </c>
      <c r="FJ13" s="428">
        <v>1</v>
      </c>
      <c r="FK13" s="428">
        <v>9</v>
      </c>
      <c r="FL13" s="428">
        <v>1</v>
      </c>
      <c r="FM13" s="428">
        <v>13</v>
      </c>
      <c r="FN13" s="428">
        <v>0</v>
      </c>
      <c r="FO13" s="428">
        <v>0</v>
      </c>
      <c r="FP13" s="428">
        <v>0</v>
      </c>
      <c r="FQ13" s="428">
        <v>0</v>
      </c>
      <c r="FR13" s="428">
        <v>0</v>
      </c>
      <c r="FS13" s="428">
        <v>0</v>
      </c>
      <c r="FT13" s="428">
        <v>1</v>
      </c>
      <c r="FU13" s="428">
        <v>59</v>
      </c>
      <c r="FV13" s="428">
        <v>0</v>
      </c>
      <c r="FW13" s="428">
        <v>0</v>
      </c>
      <c r="FX13" s="428">
        <v>0</v>
      </c>
      <c r="FY13" s="428">
        <v>0</v>
      </c>
      <c r="FZ13" s="428">
        <v>3</v>
      </c>
      <c r="GA13" s="428">
        <v>13</v>
      </c>
      <c r="GB13" s="428">
        <v>0</v>
      </c>
      <c r="GC13" s="428">
        <v>0</v>
      </c>
      <c r="GD13" s="428">
        <v>0</v>
      </c>
      <c r="GE13" s="428">
        <v>0</v>
      </c>
      <c r="GF13" s="428">
        <v>0</v>
      </c>
      <c r="GG13" s="428">
        <v>0</v>
      </c>
      <c r="GH13" s="428">
        <v>0</v>
      </c>
      <c r="GI13" s="428">
        <v>0</v>
      </c>
      <c r="GJ13" s="428">
        <v>0</v>
      </c>
      <c r="GK13" s="428">
        <v>0</v>
      </c>
      <c r="GL13" s="428">
        <v>0</v>
      </c>
      <c r="GM13" s="428">
        <v>0</v>
      </c>
      <c r="GN13" s="36"/>
      <c r="GO13" s="36"/>
    </row>
    <row r="14" spans="1:197" ht="15" customHeight="1" x14ac:dyDescent="0.2">
      <c r="A14" s="427" t="s">
        <v>60</v>
      </c>
      <c r="B14" s="428" t="s">
        <v>56</v>
      </c>
      <c r="C14" s="428" t="s">
        <v>56</v>
      </c>
      <c r="D14" s="428">
        <v>0</v>
      </c>
      <c r="E14" s="428">
        <v>0</v>
      </c>
      <c r="F14" s="428">
        <v>0</v>
      </c>
      <c r="G14" s="428">
        <v>0</v>
      </c>
      <c r="H14" s="428" t="s">
        <v>56</v>
      </c>
      <c r="I14" s="428" t="s">
        <v>56</v>
      </c>
      <c r="J14" s="428">
        <v>1</v>
      </c>
      <c r="K14" s="428">
        <v>2</v>
      </c>
      <c r="L14" s="428">
        <v>0</v>
      </c>
      <c r="M14" s="428">
        <v>0</v>
      </c>
      <c r="N14" s="428">
        <v>2</v>
      </c>
      <c r="O14" s="428">
        <v>13</v>
      </c>
      <c r="P14" s="428">
        <v>0</v>
      </c>
      <c r="Q14" s="428">
        <v>0</v>
      </c>
      <c r="R14" s="428">
        <v>0</v>
      </c>
      <c r="S14" s="428">
        <v>0</v>
      </c>
      <c r="T14" s="428">
        <v>1</v>
      </c>
      <c r="U14" s="428">
        <v>2</v>
      </c>
      <c r="V14" s="428">
        <v>0</v>
      </c>
      <c r="W14" s="428">
        <v>0</v>
      </c>
      <c r="X14" s="428" t="s">
        <v>56</v>
      </c>
      <c r="Y14" s="428" t="s">
        <v>56</v>
      </c>
      <c r="Z14" s="428">
        <v>0</v>
      </c>
      <c r="AA14" s="428">
        <v>0</v>
      </c>
      <c r="AB14" s="428">
        <v>0</v>
      </c>
      <c r="AC14" s="428">
        <v>0</v>
      </c>
      <c r="AD14" s="428">
        <v>0</v>
      </c>
      <c r="AE14" s="428">
        <v>0</v>
      </c>
      <c r="AF14" s="428">
        <v>0</v>
      </c>
      <c r="AG14" s="428">
        <v>0</v>
      </c>
      <c r="AH14" s="428">
        <v>0</v>
      </c>
      <c r="AI14" s="428">
        <v>0</v>
      </c>
      <c r="AJ14" s="428">
        <v>0</v>
      </c>
      <c r="AK14" s="428">
        <v>0</v>
      </c>
      <c r="AL14" s="428">
        <v>0</v>
      </c>
      <c r="AM14" s="428">
        <v>0</v>
      </c>
      <c r="AN14" s="428">
        <v>0</v>
      </c>
      <c r="AO14" s="428">
        <v>0</v>
      </c>
      <c r="AP14" s="428">
        <v>0</v>
      </c>
      <c r="AQ14" s="428">
        <v>0</v>
      </c>
      <c r="AR14" s="428" t="s">
        <v>56</v>
      </c>
      <c r="AS14" s="428" t="s">
        <v>56</v>
      </c>
      <c r="AT14" s="428">
        <v>1</v>
      </c>
      <c r="AU14" s="428">
        <v>2</v>
      </c>
      <c r="AV14" s="428">
        <v>0</v>
      </c>
      <c r="AW14" s="428">
        <v>0</v>
      </c>
      <c r="AX14" s="428">
        <v>0</v>
      </c>
      <c r="AY14" s="428">
        <v>0</v>
      </c>
      <c r="AZ14" s="428">
        <v>0</v>
      </c>
      <c r="BA14" s="428">
        <v>0</v>
      </c>
      <c r="BB14" s="428">
        <v>0</v>
      </c>
      <c r="BC14" s="428">
        <v>0</v>
      </c>
      <c r="BD14" s="428">
        <v>1</v>
      </c>
      <c r="BE14" s="428">
        <v>3</v>
      </c>
      <c r="BF14" s="428">
        <v>0</v>
      </c>
      <c r="BG14" s="428">
        <v>0</v>
      </c>
      <c r="BH14" s="428">
        <v>1</v>
      </c>
      <c r="BI14" s="428">
        <v>5</v>
      </c>
      <c r="BJ14" s="428">
        <v>0</v>
      </c>
      <c r="BK14" s="428">
        <v>0</v>
      </c>
      <c r="BL14" s="428">
        <v>2</v>
      </c>
      <c r="BM14" s="428">
        <v>12</v>
      </c>
      <c r="BN14" s="428">
        <v>0</v>
      </c>
      <c r="BO14" s="428">
        <v>0</v>
      </c>
      <c r="BP14" s="428">
        <v>1</v>
      </c>
      <c r="BQ14" s="428">
        <v>3</v>
      </c>
      <c r="BR14" s="428">
        <v>0</v>
      </c>
      <c r="BS14" s="428">
        <v>0</v>
      </c>
      <c r="BT14" s="428">
        <v>0</v>
      </c>
      <c r="BU14" s="428">
        <v>0</v>
      </c>
      <c r="BV14" s="428">
        <v>1</v>
      </c>
      <c r="BW14" s="428">
        <v>4</v>
      </c>
      <c r="BX14" s="428">
        <v>0</v>
      </c>
      <c r="BY14" s="428">
        <v>0</v>
      </c>
      <c r="BZ14" s="428">
        <v>0</v>
      </c>
      <c r="CA14" s="428">
        <v>0</v>
      </c>
      <c r="CB14" s="428">
        <v>0</v>
      </c>
      <c r="CC14" s="428">
        <v>0</v>
      </c>
      <c r="CD14" s="428">
        <v>2</v>
      </c>
      <c r="CE14" s="428">
        <v>10</v>
      </c>
      <c r="CF14" s="428">
        <v>0</v>
      </c>
      <c r="CG14" s="428">
        <v>0</v>
      </c>
      <c r="CH14" s="428">
        <v>0</v>
      </c>
      <c r="CI14" s="428">
        <v>0</v>
      </c>
      <c r="CJ14" s="428">
        <v>2</v>
      </c>
      <c r="CK14" s="428">
        <v>6</v>
      </c>
      <c r="CL14" s="428">
        <v>5</v>
      </c>
      <c r="CM14" s="428">
        <v>12</v>
      </c>
      <c r="CN14" s="428">
        <v>13</v>
      </c>
      <c r="CO14" s="428">
        <v>35</v>
      </c>
      <c r="CP14" s="428">
        <v>6</v>
      </c>
      <c r="CQ14" s="428">
        <v>18</v>
      </c>
      <c r="CR14" s="428">
        <v>10</v>
      </c>
      <c r="CS14" s="428">
        <v>35</v>
      </c>
      <c r="CT14" s="428">
        <v>10</v>
      </c>
      <c r="CU14" s="428">
        <v>28</v>
      </c>
      <c r="CV14" s="428">
        <v>1</v>
      </c>
      <c r="CW14" s="428">
        <v>4</v>
      </c>
      <c r="CX14" s="428">
        <v>0</v>
      </c>
      <c r="CY14" s="428">
        <v>0</v>
      </c>
      <c r="CZ14" s="428">
        <v>0</v>
      </c>
      <c r="DA14" s="428">
        <v>0</v>
      </c>
      <c r="DB14" s="428">
        <v>2</v>
      </c>
      <c r="DC14" s="428">
        <v>6</v>
      </c>
      <c r="DD14" s="428">
        <v>0</v>
      </c>
      <c r="DE14" s="428">
        <v>0</v>
      </c>
      <c r="DF14" s="428">
        <v>0</v>
      </c>
      <c r="DG14" s="428">
        <v>0</v>
      </c>
      <c r="DH14" s="428">
        <v>0</v>
      </c>
      <c r="DI14" s="428">
        <v>0</v>
      </c>
      <c r="DJ14" s="428">
        <v>0</v>
      </c>
      <c r="DK14" s="428">
        <v>0</v>
      </c>
      <c r="DL14" s="428">
        <v>4</v>
      </c>
      <c r="DM14" s="428">
        <v>16</v>
      </c>
      <c r="DN14" s="428">
        <v>0</v>
      </c>
      <c r="DO14" s="428">
        <v>0</v>
      </c>
      <c r="DP14" s="428">
        <v>0</v>
      </c>
      <c r="DQ14" s="428">
        <v>0</v>
      </c>
      <c r="DR14" s="428">
        <v>0</v>
      </c>
      <c r="DS14" s="428">
        <v>0</v>
      </c>
      <c r="DT14" s="428">
        <v>0</v>
      </c>
      <c r="DU14" s="428">
        <v>0</v>
      </c>
      <c r="DV14" s="428">
        <v>0</v>
      </c>
      <c r="DW14" s="428">
        <v>0</v>
      </c>
      <c r="DX14" s="428">
        <v>0</v>
      </c>
      <c r="DY14" s="428">
        <v>0</v>
      </c>
      <c r="DZ14" s="428">
        <v>0</v>
      </c>
      <c r="EA14" s="428">
        <v>0</v>
      </c>
      <c r="EB14" s="428">
        <v>3</v>
      </c>
      <c r="EC14" s="428">
        <v>11</v>
      </c>
      <c r="ED14" s="428">
        <v>0</v>
      </c>
      <c r="EE14" s="428">
        <v>0</v>
      </c>
      <c r="EF14" s="428">
        <v>1</v>
      </c>
      <c r="EG14" s="428">
        <v>2</v>
      </c>
      <c r="EH14" s="428">
        <v>0</v>
      </c>
      <c r="EI14" s="428">
        <v>0</v>
      </c>
      <c r="EJ14" s="428">
        <v>7</v>
      </c>
      <c r="EK14" s="428">
        <v>27</v>
      </c>
      <c r="EL14" s="428">
        <v>7</v>
      </c>
      <c r="EM14" s="428">
        <v>27</v>
      </c>
      <c r="EN14" s="428">
        <v>2</v>
      </c>
      <c r="EO14" s="428">
        <v>9</v>
      </c>
      <c r="EP14" s="428">
        <v>1</v>
      </c>
      <c r="EQ14" s="428">
        <v>42</v>
      </c>
      <c r="ER14" s="428">
        <v>1</v>
      </c>
      <c r="ES14" s="428">
        <v>44</v>
      </c>
      <c r="ET14" s="428"/>
      <c r="EU14" s="428"/>
      <c r="EV14" s="428">
        <v>1</v>
      </c>
      <c r="EW14" s="428">
        <v>4</v>
      </c>
      <c r="EX14" s="428">
        <v>0</v>
      </c>
      <c r="EY14" s="428">
        <v>0</v>
      </c>
      <c r="EZ14" s="428">
        <v>4</v>
      </c>
      <c r="FA14" s="428">
        <v>60</v>
      </c>
      <c r="FB14" s="428">
        <v>0</v>
      </c>
      <c r="FC14" s="428">
        <v>0</v>
      </c>
      <c r="FD14" s="428">
        <v>1</v>
      </c>
      <c r="FE14" s="428">
        <v>44</v>
      </c>
      <c r="FF14" s="428">
        <v>1</v>
      </c>
      <c r="FG14" s="428">
        <v>43</v>
      </c>
      <c r="FH14" s="428">
        <v>0</v>
      </c>
      <c r="FI14" s="428">
        <v>0</v>
      </c>
      <c r="FJ14" s="428">
        <v>1</v>
      </c>
      <c r="FK14" s="428">
        <v>44</v>
      </c>
      <c r="FL14" s="428">
        <v>1</v>
      </c>
      <c r="FM14" s="428">
        <v>44</v>
      </c>
      <c r="FN14" s="428">
        <v>0</v>
      </c>
      <c r="FO14" s="428">
        <v>0</v>
      </c>
      <c r="FP14" s="428">
        <v>0</v>
      </c>
      <c r="FQ14" s="428">
        <v>0</v>
      </c>
      <c r="FR14" s="428">
        <v>0</v>
      </c>
      <c r="FS14" s="428">
        <v>0</v>
      </c>
      <c r="FT14" s="428">
        <v>2</v>
      </c>
      <c r="FU14" s="428">
        <v>48</v>
      </c>
      <c r="FV14" s="428">
        <v>0</v>
      </c>
      <c r="FW14" s="428">
        <v>0</v>
      </c>
      <c r="FX14" s="428">
        <v>0</v>
      </c>
      <c r="FY14" s="428">
        <v>0</v>
      </c>
      <c r="FZ14" s="428">
        <v>0</v>
      </c>
      <c r="GA14" s="428">
        <v>0</v>
      </c>
      <c r="GB14" s="428">
        <v>0</v>
      </c>
      <c r="GC14" s="428">
        <v>0</v>
      </c>
      <c r="GD14" s="428">
        <v>0</v>
      </c>
      <c r="GE14" s="428">
        <v>0</v>
      </c>
      <c r="GF14" s="428">
        <v>0</v>
      </c>
      <c r="GG14" s="428">
        <v>0</v>
      </c>
      <c r="GH14" s="428">
        <v>0</v>
      </c>
      <c r="GI14" s="428">
        <v>0</v>
      </c>
      <c r="GJ14" s="428">
        <v>0</v>
      </c>
      <c r="GK14" s="428">
        <v>0</v>
      </c>
      <c r="GL14" s="428">
        <v>2</v>
      </c>
      <c r="GM14" s="428">
        <v>7</v>
      </c>
      <c r="GN14" s="36"/>
      <c r="GO14" s="36"/>
    </row>
    <row r="15" spans="1:197" ht="15" customHeight="1" x14ac:dyDescent="0.2">
      <c r="A15" s="427" t="s">
        <v>61</v>
      </c>
      <c r="B15" s="428">
        <v>2</v>
      </c>
      <c r="C15" s="428">
        <v>9</v>
      </c>
      <c r="D15" s="428">
        <v>0</v>
      </c>
      <c r="E15" s="428">
        <v>0</v>
      </c>
      <c r="F15" s="428">
        <v>0</v>
      </c>
      <c r="G15" s="428">
        <v>0</v>
      </c>
      <c r="H15" s="428">
        <v>0</v>
      </c>
      <c r="I15" s="428">
        <v>0</v>
      </c>
      <c r="J15" s="428">
        <v>2</v>
      </c>
      <c r="K15" s="428">
        <v>7</v>
      </c>
      <c r="L15" s="428">
        <v>0</v>
      </c>
      <c r="M15" s="428">
        <v>0</v>
      </c>
      <c r="N15" s="428">
        <v>0</v>
      </c>
      <c r="O15" s="428">
        <v>0</v>
      </c>
      <c r="P15" s="428">
        <v>0</v>
      </c>
      <c r="Q15" s="428">
        <v>0</v>
      </c>
      <c r="R15" s="428">
        <v>1</v>
      </c>
      <c r="S15" s="428">
        <v>2</v>
      </c>
      <c r="T15" s="428">
        <v>1</v>
      </c>
      <c r="U15" s="428">
        <v>2</v>
      </c>
      <c r="V15" s="428">
        <v>0</v>
      </c>
      <c r="W15" s="428">
        <v>0</v>
      </c>
      <c r="X15" s="428">
        <v>0</v>
      </c>
      <c r="Y15" s="428">
        <v>0</v>
      </c>
      <c r="Z15" s="428">
        <v>0</v>
      </c>
      <c r="AA15" s="428">
        <v>0</v>
      </c>
      <c r="AB15" s="428">
        <v>0</v>
      </c>
      <c r="AC15" s="428">
        <v>0</v>
      </c>
      <c r="AD15" s="428">
        <v>0</v>
      </c>
      <c r="AE15" s="428">
        <v>0</v>
      </c>
      <c r="AF15" s="428">
        <v>0</v>
      </c>
      <c r="AG15" s="428">
        <v>0</v>
      </c>
      <c r="AH15" s="428">
        <v>0</v>
      </c>
      <c r="AI15" s="428">
        <v>0</v>
      </c>
      <c r="AJ15" s="428">
        <v>0</v>
      </c>
      <c r="AK15" s="428">
        <v>0</v>
      </c>
      <c r="AL15" s="428">
        <v>0</v>
      </c>
      <c r="AM15" s="428">
        <v>0</v>
      </c>
      <c r="AN15" s="428">
        <v>0</v>
      </c>
      <c r="AO15" s="428">
        <v>0</v>
      </c>
      <c r="AP15" s="428">
        <v>0</v>
      </c>
      <c r="AQ15" s="428">
        <v>0</v>
      </c>
      <c r="AR15" s="428">
        <v>1</v>
      </c>
      <c r="AS15" s="428">
        <v>2</v>
      </c>
      <c r="AT15" s="428">
        <v>0</v>
      </c>
      <c r="AU15" s="428">
        <v>0</v>
      </c>
      <c r="AV15" s="428">
        <v>1</v>
      </c>
      <c r="AW15" s="428">
        <v>3</v>
      </c>
      <c r="AX15" s="428">
        <v>0</v>
      </c>
      <c r="AY15" s="428">
        <v>0</v>
      </c>
      <c r="AZ15" s="428">
        <v>0</v>
      </c>
      <c r="BA15" s="428">
        <v>0</v>
      </c>
      <c r="BB15" s="428">
        <v>1</v>
      </c>
      <c r="BC15" s="428">
        <v>4</v>
      </c>
      <c r="BD15" s="428">
        <v>0</v>
      </c>
      <c r="BE15" s="428">
        <v>0</v>
      </c>
      <c r="BF15" s="428">
        <v>0</v>
      </c>
      <c r="BG15" s="428">
        <v>0</v>
      </c>
      <c r="BH15" s="428">
        <v>0</v>
      </c>
      <c r="BI15" s="428">
        <v>0</v>
      </c>
      <c r="BJ15" s="428">
        <v>0</v>
      </c>
      <c r="BK15" s="428">
        <v>0</v>
      </c>
      <c r="BL15" s="428">
        <v>0</v>
      </c>
      <c r="BM15" s="428">
        <v>0</v>
      </c>
      <c r="BN15" s="428">
        <v>0</v>
      </c>
      <c r="BO15" s="428">
        <v>0</v>
      </c>
      <c r="BP15" s="428">
        <v>0</v>
      </c>
      <c r="BQ15" s="428">
        <v>0</v>
      </c>
      <c r="BR15" s="428">
        <v>0</v>
      </c>
      <c r="BS15" s="428">
        <v>0</v>
      </c>
      <c r="BT15" s="428">
        <v>0</v>
      </c>
      <c r="BU15" s="428">
        <v>0</v>
      </c>
      <c r="BV15" s="428">
        <v>0</v>
      </c>
      <c r="BW15" s="428">
        <v>0</v>
      </c>
      <c r="BX15" s="428">
        <v>0</v>
      </c>
      <c r="BY15" s="428">
        <v>0</v>
      </c>
      <c r="BZ15" s="428">
        <v>0</v>
      </c>
      <c r="CA15" s="428">
        <v>0</v>
      </c>
      <c r="CB15" s="428">
        <v>0</v>
      </c>
      <c r="CC15" s="428">
        <v>0</v>
      </c>
      <c r="CD15" s="428">
        <v>4</v>
      </c>
      <c r="CE15" s="428">
        <v>13</v>
      </c>
      <c r="CF15" s="428">
        <v>0</v>
      </c>
      <c r="CG15" s="428">
        <v>0</v>
      </c>
      <c r="CH15" s="428">
        <v>0</v>
      </c>
      <c r="CI15" s="428">
        <v>0</v>
      </c>
      <c r="CJ15" s="428">
        <v>2</v>
      </c>
      <c r="CK15" s="428">
        <v>5</v>
      </c>
      <c r="CL15" s="428">
        <v>1</v>
      </c>
      <c r="CM15" s="428">
        <v>2</v>
      </c>
      <c r="CN15" s="428">
        <v>6</v>
      </c>
      <c r="CO15" s="428">
        <v>20</v>
      </c>
      <c r="CP15" s="428">
        <v>2</v>
      </c>
      <c r="CQ15" s="428">
        <v>6</v>
      </c>
      <c r="CR15" s="428">
        <v>6</v>
      </c>
      <c r="CS15" s="428">
        <v>20</v>
      </c>
      <c r="CT15" s="428">
        <v>6</v>
      </c>
      <c r="CU15" s="428">
        <v>18</v>
      </c>
      <c r="CV15" s="428">
        <v>0</v>
      </c>
      <c r="CW15" s="428">
        <v>0</v>
      </c>
      <c r="CX15" s="428" t="s">
        <v>56</v>
      </c>
      <c r="CY15" s="428" t="s">
        <v>56</v>
      </c>
      <c r="CZ15" s="428">
        <v>0</v>
      </c>
      <c r="DA15" s="428">
        <v>0</v>
      </c>
      <c r="DB15" s="428">
        <v>3</v>
      </c>
      <c r="DC15" s="428">
        <v>9</v>
      </c>
      <c r="DD15" s="428">
        <v>0</v>
      </c>
      <c r="DE15" s="428">
        <v>0</v>
      </c>
      <c r="DF15" s="428">
        <v>0</v>
      </c>
      <c r="DG15" s="428">
        <v>0</v>
      </c>
      <c r="DH15" s="428">
        <v>0</v>
      </c>
      <c r="DI15" s="428">
        <v>0</v>
      </c>
      <c r="DJ15" s="428">
        <v>0</v>
      </c>
      <c r="DK15" s="428">
        <v>0</v>
      </c>
      <c r="DL15" s="428">
        <v>0</v>
      </c>
      <c r="DM15" s="428">
        <v>0</v>
      </c>
      <c r="DN15" s="428">
        <v>0</v>
      </c>
      <c r="DO15" s="428">
        <v>0</v>
      </c>
      <c r="DP15" s="428">
        <v>0</v>
      </c>
      <c r="DQ15" s="428">
        <v>0</v>
      </c>
      <c r="DR15" s="428">
        <v>0</v>
      </c>
      <c r="DS15" s="428">
        <v>0</v>
      </c>
      <c r="DT15" s="428">
        <v>0</v>
      </c>
      <c r="DU15" s="428">
        <v>0</v>
      </c>
      <c r="DV15" s="428">
        <v>0</v>
      </c>
      <c r="DW15" s="428">
        <v>0</v>
      </c>
      <c r="DX15" s="428">
        <v>0</v>
      </c>
      <c r="DY15" s="428">
        <v>0</v>
      </c>
      <c r="DZ15" s="428">
        <v>0</v>
      </c>
      <c r="EA15" s="428">
        <v>0</v>
      </c>
      <c r="EB15" s="428">
        <v>0</v>
      </c>
      <c r="EC15" s="428">
        <v>0</v>
      </c>
      <c r="ED15" s="428">
        <v>0</v>
      </c>
      <c r="EE15" s="428">
        <v>0</v>
      </c>
      <c r="EF15" s="428">
        <v>0</v>
      </c>
      <c r="EG15" s="428">
        <v>0</v>
      </c>
      <c r="EH15" s="428">
        <v>0</v>
      </c>
      <c r="EI15" s="428">
        <v>0</v>
      </c>
      <c r="EJ15" s="428">
        <v>5</v>
      </c>
      <c r="EK15" s="428">
        <v>17</v>
      </c>
      <c r="EL15" s="428">
        <v>5</v>
      </c>
      <c r="EM15" s="428">
        <v>17</v>
      </c>
      <c r="EN15" s="428">
        <v>0</v>
      </c>
      <c r="EO15" s="428">
        <v>0</v>
      </c>
      <c r="EP15" s="428">
        <v>1</v>
      </c>
      <c r="EQ15" s="428">
        <v>25</v>
      </c>
      <c r="ER15" s="428">
        <v>1</v>
      </c>
      <c r="ES15" s="428">
        <v>25</v>
      </c>
      <c r="ET15" s="428">
        <v>5</v>
      </c>
      <c r="EU15" s="428">
        <v>17</v>
      </c>
      <c r="EV15" s="428">
        <v>2</v>
      </c>
      <c r="EW15" s="428">
        <v>17</v>
      </c>
      <c r="EX15" s="428">
        <v>1</v>
      </c>
      <c r="EY15" s="428">
        <v>5</v>
      </c>
      <c r="EZ15" s="428">
        <v>2</v>
      </c>
      <c r="FA15" s="428">
        <v>8</v>
      </c>
      <c r="FB15" s="428">
        <v>0</v>
      </c>
      <c r="FC15" s="428">
        <v>0</v>
      </c>
      <c r="FD15" s="428">
        <v>1</v>
      </c>
      <c r="FE15" s="428">
        <v>35</v>
      </c>
      <c r="FF15" s="428">
        <v>1</v>
      </c>
      <c r="FG15" s="428">
        <v>35</v>
      </c>
      <c r="FH15" s="428">
        <v>0</v>
      </c>
      <c r="FI15" s="428">
        <v>0</v>
      </c>
      <c r="FJ15" s="428">
        <v>0</v>
      </c>
      <c r="FK15" s="428">
        <v>0</v>
      </c>
      <c r="FL15" s="428">
        <v>0</v>
      </c>
      <c r="FM15" s="428">
        <v>0</v>
      </c>
      <c r="FN15" s="428">
        <v>0</v>
      </c>
      <c r="FO15" s="428">
        <v>0</v>
      </c>
      <c r="FP15" s="428">
        <v>0</v>
      </c>
      <c r="FQ15" s="428">
        <v>0</v>
      </c>
      <c r="FR15" s="428">
        <v>0</v>
      </c>
      <c r="FS15" s="428">
        <v>0</v>
      </c>
      <c r="FT15" s="428">
        <v>2</v>
      </c>
      <c r="FU15" s="428">
        <v>28</v>
      </c>
      <c r="FV15" s="428">
        <v>0</v>
      </c>
      <c r="FW15" s="428">
        <v>0</v>
      </c>
      <c r="FX15" s="428">
        <v>0</v>
      </c>
      <c r="FY15" s="428">
        <v>0</v>
      </c>
      <c r="FZ15" s="428">
        <v>0</v>
      </c>
      <c r="GA15" s="428">
        <v>0</v>
      </c>
      <c r="GB15" s="428">
        <v>0</v>
      </c>
      <c r="GC15" s="428">
        <v>0</v>
      </c>
      <c r="GD15" s="428">
        <v>0</v>
      </c>
      <c r="GE15" s="428">
        <v>0</v>
      </c>
      <c r="GF15" s="428">
        <v>0</v>
      </c>
      <c r="GG15" s="428">
        <v>0</v>
      </c>
      <c r="GH15" s="428">
        <v>0</v>
      </c>
      <c r="GI15" s="428">
        <v>0</v>
      </c>
      <c r="GJ15" s="428">
        <v>0</v>
      </c>
      <c r="GK15" s="428">
        <v>0</v>
      </c>
      <c r="GL15" s="428">
        <v>0</v>
      </c>
      <c r="GM15" s="428">
        <v>0</v>
      </c>
      <c r="GN15" s="36"/>
      <c r="GO15" s="36"/>
    </row>
    <row r="16" spans="1:197" ht="15" customHeight="1" x14ac:dyDescent="0.2">
      <c r="A16" s="427" t="s">
        <v>1299</v>
      </c>
      <c r="B16" s="428">
        <v>3</v>
      </c>
      <c r="C16" s="428">
        <v>14</v>
      </c>
      <c r="D16" s="428">
        <v>0</v>
      </c>
      <c r="E16" s="428">
        <v>0</v>
      </c>
      <c r="F16" s="428">
        <v>0</v>
      </c>
      <c r="G16" s="428">
        <v>0</v>
      </c>
      <c r="H16" s="428">
        <v>0</v>
      </c>
      <c r="I16" s="428">
        <v>0</v>
      </c>
      <c r="J16" s="428">
        <v>0</v>
      </c>
      <c r="K16" s="428">
        <v>0</v>
      </c>
      <c r="L16" s="428">
        <v>2</v>
      </c>
      <c r="M16" s="428">
        <v>9</v>
      </c>
      <c r="N16" s="428">
        <v>0</v>
      </c>
      <c r="O16" s="428">
        <v>0</v>
      </c>
      <c r="P16" s="428">
        <v>0</v>
      </c>
      <c r="Q16" s="428">
        <v>0</v>
      </c>
      <c r="R16" s="428">
        <v>1</v>
      </c>
      <c r="S16" s="428">
        <v>2</v>
      </c>
      <c r="T16" s="428">
        <v>0</v>
      </c>
      <c r="U16" s="428">
        <v>0</v>
      </c>
      <c r="V16" s="428">
        <v>0</v>
      </c>
      <c r="W16" s="428">
        <v>0</v>
      </c>
      <c r="X16" s="428">
        <v>1</v>
      </c>
      <c r="Y16" s="428">
        <v>4</v>
      </c>
      <c r="Z16" s="428">
        <v>0</v>
      </c>
      <c r="AA16" s="428">
        <v>0</v>
      </c>
      <c r="AB16" s="428">
        <v>0</v>
      </c>
      <c r="AC16" s="428">
        <v>0</v>
      </c>
      <c r="AD16" s="428">
        <v>0</v>
      </c>
      <c r="AE16" s="428">
        <v>0</v>
      </c>
      <c r="AF16" s="428">
        <v>1</v>
      </c>
      <c r="AG16" s="428">
        <v>3</v>
      </c>
      <c r="AH16" s="428">
        <v>0</v>
      </c>
      <c r="AI16" s="428">
        <v>0</v>
      </c>
      <c r="AJ16" s="428">
        <v>0</v>
      </c>
      <c r="AK16" s="428">
        <v>0</v>
      </c>
      <c r="AL16" s="428">
        <v>0</v>
      </c>
      <c r="AM16" s="428">
        <v>0</v>
      </c>
      <c r="AN16" s="428">
        <v>0</v>
      </c>
      <c r="AO16" s="428">
        <v>0</v>
      </c>
      <c r="AP16" s="428">
        <v>0</v>
      </c>
      <c r="AQ16" s="428">
        <v>0</v>
      </c>
      <c r="AR16" s="428">
        <v>7</v>
      </c>
      <c r="AS16" s="428">
        <v>26</v>
      </c>
      <c r="AT16" s="428">
        <v>2</v>
      </c>
      <c r="AU16" s="428">
        <v>8</v>
      </c>
      <c r="AV16" s="428">
        <v>0</v>
      </c>
      <c r="AW16" s="428">
        <v>0</v>
      </c>
      <c r="AX16" s="428">
        <v>0</v>
      </c>
      <c r="AY16" s="428">
        <v>0</v>
      </c>
      <c r="AZ16" s="428">
        <v>0</v>
      </c>
      <c r="BA16" s="428">
        <v>0</v>
      </c>
      <c r="BB16" s="428">
        <v>0</v>
      </c>
      <c r="BC16" s="428">
        <v>0</v>
      </c>
      <c r="BD16" s="428">
        <v>2</v>
      </c>
      <c r="BE16" s="428">
        <v>11</v>
      </c>
      <c r="BF16" s="428">
        <v>4</v>
      </c>
      <c r="BG16" s="428">
        <v>14</v>
      </c>
      <c r="BH16" s="428" t="s">
        <v>56</v>
      </c>
      <c r="BI16" s="428" t="s">
        <v>56</v>
      </c>
      <c r="BJ16" s="428">
        <v>0</v>
      </c>
      <c r="BK16" s="428">
        <v>0</v>
      </c>
      <c r="BL16" s="428">
        <v>2</v>
      </c>
      <c r="BM16" s="428">
        <v>11</v>
      </c>
      <c r="BN16" s="428">
        <v>0</v>
      </c>
      <c r="BO16" s="428">
        <v>0</v>
      </c>
      <c r="BP16" s="428">
        <v>2</v>
      </c>
      <c r="BQ16" s="428">
        <v>11</v>
      </c>
      <c r="BR16" s="428">
        <v>0</v>
      </c>
      <c r="BS16" s="428">
        <v>0</v>
      </c>
      <c r="BT16" s="428">
        <v>0</v>
      </c>
      <c r="BU16" s="428">
        <v>0</v>
      </c>
      <c r="BV16" s="428">
        <v>1</v>
      </c>
      <c r="BW16" s="428">
        <v>6</v>
      </c>
      <c r="BX16" s="428">
        <v>2</v>
      </c>
      <c r="BY16" s="428">
        <v>10</v>
      </c>
      <c r="BZ16" s="428">
        <v>0</v>
      </c>
      <c r="CA16" s="428">
        <v>0</v>
      </c>
      <c r="CB16" s="428">
        <v>0</v>
      </c>
      <c r="CC16" s="428">
        <v>0</v>
      </c>
      <c r="CD16" s="428">
        <v>6</v>
      </c>
      <c r="CE16" s="428">
        <v>23</v>
      </c>
      <c r="CF16" s="428">
        <v>0</v>
      </c>
      <c r="CG16" s="428">
        <v>0</v>
      </c>
      <c r="CH16" s="428">
        <v>2</v>
      </c>
      <c r="CI16" s="428">
        <v>31</v>
      </c>
      <c r="CJ16" s="428">
        <v>1</v>
      </c>
      <c r="CK16" s="428">
        <v>8</v>
      </c>
      <c r="CL16" s="428">
        <v>1</v>
      </c>
      <c r="CM16" s="428">
        <v>8</v>
      </c>
      <c r="CN16" s="428">
        <v>11</v>
      </c>
      <c r="CO16" s="428">
        <v>33</v>
      </c>
      <c r="CP16" s="428">
        <v>6</v>
      </c>
      <c r="CQ16" s="428">
        <v>17</v>
      </c>
      <c r="CR16" s="428">
        <v>8</v>
      </c>
      <c r="CS16" s="428">
        <v>23</v>
      </c>
      <c r="CT16" s="428">
        <v>5</v>
      </c>
      <c r="CU16" s="428">
        <v>19</v>
      </c>
      <c r="CV16" s="428">
        <v>0</v>
      </c>
      <c r="CW16" s="428">
        <v>0</v>
      </c>
      <c r="CX16" s="428">
        <v>0</v>
      </c>
      <c r="CY16" s="428">
        <v>0</v>
      </c>
      <c r="CZ16" s="428">
        <v>0</v>
      </c>
      <c r="DA16" s="428">
        <v>0</v>
      </c>
      <c r="DB16" s="428">
        <v>1</v>
      </c>
      <c r="DC16" s="428">
        <v>3</v>
      </c>
      <c r="DD16" s="428">
        <v>0</v>
      </c>
      <c r="DE16" s="428">
        <v>0</v>
      </c>
      <c r="DF16" s="428">
        <v>0</v>
      </c>
      <c r="DG16" s="428">
        <v>0</v>
      </c>
      <c r="DH16" s="428">
        <v>1</v>
      </c>
      <c r="DI16" s="428">
        <v>5</v>
      </c>
      <c r="DJ16" s="428">
        <v>0</v>
      </c>
      <c r="DK16" s="428">
        <v>0</v>
      </c>
      <c r="DL16" s="428">
        <v>1</v>
      </c>
      <c r="DM16" s="428">
        <v>3</v>
      </c>
      <c r="DN16" s="428">
        <v>2</v>
      </c>
      <c r="DO16" s="428">
        <v>11</v>
      </c>
      <c r="DP16" s="428">
        <v>0</v>
      </c>
      <c r="DQ16" s="428">
        <v>0</v>
      </c>
      <c r="DR16" s="428">
        <v>0</v>
      </c>
      <c r="DS16" s="428">
        <v>0</v>
      </c>
      <c r="DT16" s="428">
        <v>1</v>
      </c>
      <c r="DU16" s="428">
        <v>3</v>
      </c>
      <c r="DV16" s="428">
        <v>1</v>
      </c>
      <c r="DW16" s="428">
        <v>2</v>
      </c>
      <c r="DX16" s="428">
        <v>0</v>
      </c>
      <c r="DY16" s="428">
        <v>0</v>
      </c>
      <c r="DZ16" s="428">
        <v>0</v>
      </c>
      <c r="EA16" s="428">
        <v>0</v>
      </c>
      <c r="EB16" s="428">
        <v>1</v>
      </c>
      <c r="EC16" s="428">
        <v>3</v>
      </c>
      <c r="ED16" s="428">
        <v>0</v>
      </c>
      <c r="EE16" s="428">
        <v>0</v>
      </c>
      <c r="EF16" s="428">
        <v>0</v>
      </c>
      <c r="EG16" s="428">
        <v>0</v>
      </c>
      <c r="EH16" s="428">
        <v>0</v>
      </c>
      <c r="EI16" s="428">
        <v>0</v>
      </c>
      <c r="EJ16" s="428">
        <v>7</v>
      </c>
      <c r="EK16" s="428">
        <v>29</v>
      </c>
      <c r="EL16" s="428">
        <v>7</v>
      </c>
      <c r="EM16" s="428">
        <v>29</v>
      </c>
      <c r="EN16" s="428">
        <v>1</v>
      </c>
      <c r="EO16" s="428">
        <v>5</v>
      </c>
      <c r="EP16" s="428">
        <v>1</v>
      </c>
      <c r="EQ16" s="428">
        <v>31</v>
      </c>
      <c r="ER16" s="428">
        <v>1</v>
      </c>
      <c r="ES16" s="428">
        <v>32</v>
      </c>
      <c r="ET16" s="428">
        <v>7</v>
      </c>
      <c r="EU16" s="428">
        <v>29</v>
      </c>
      <c r="EV16" s="428">
        <v>0</v>
      </c>
      <c r="EW16" s="428">
        <v>0</v>
      </c>
      <c r="EX16" s="428"/>
      <c r="EY16" s="428"/>
      <c r="EZ16" s="428">
        <v>0</v>
      </c>
      <c r="FA16" s="428">
        <v>0</v>
      </c>
      <c r="FB16" s="428">
        <v>0</v>
      </c>
      <c r="FC16" s="428">
        <v>0</v>
      </c>
      <c r="FD16" s="428">
        <v>1</v>
      </c>
      <c r="FE16" s="428">
        <v>46</v>
      </c>
      <c r="FF16" s="428">
        <v>1</v>
      </c>
      <c r="FG16" s="428">
        <v>52</v>
      </c>
      <c r="FH16" s="428">
        <v>0</v>
      </c>
      <c r="FI16" s="428">
        <v>0</v>
      </c>
      <c r="FJ16" s="428">
        <v>0</v>
      </c>
      <c r="FK16" s="428">
        <v>0</v>
      </c>
      <c r="FL16" s="428">
        <v>0</v>
      </c>
      <c r="FM16" s="428">
        <v>0</v>
      </c>
      <c r="FN16" s="428">
        <v>0</v>
      </c>
      <c r="FO16" s="428">
        <v>0</v>
      </c>
      <c r="FP16" s="428">
        <v>0</v>
      </c>
      <c r="FQ16" s="428">
        <v>0</v>
      </c>
      <c r="FR16" s="428">
        <v>0</v>
      </c>
      <c r="FS16" s="428">
        <v>0</v>
      </c>
      <c r="FT16" s="428">
        <v>2</v>
      </c>
      <c r="FU16" s="428">
        <v>40</v>
      </c>
      <c r="FV16" s="428">
        <v>0</v>
      </c>
      <c r="FW16" s="428">
        <v>0</v>
      </c>
      <c r="FX16" s="428">
        <v>0</v>
      </c>
      <c r="FY16" s="428">
        <v>0</v>
      </c>
      <c r="FZ16" s="428">
        <v>0</v>
      </c>
      <c r="GA16" s="428">
        <v>0</v>
      </c>
      <c r="GB16" s="428">
        <v>0</v>
      </c>
      <c r="GC16" s="428">
        <v>0</v>
      </c>
      <c r="GD16" s="428">
        <v>0</v>
      </c>
      <c r="GE16" s="428">
        <v>0</v>
      </c>
      <c r="GF16" s="428">
        <v>1</v>
      </c>
      <c r="GG16" s="428">
        <v>6</v>
      </c>
      <c r="GH16" s="428">
        <v>0</v>
      </c>
      <c r="GI16" s="428">
        <v>0</v>
      </c>
      <c r="GJ16" s="428">
        <v>1</v>
      </c>
      <c r="GK16" s="428">
        <v>6</v>
      </c>
      <c r="GL16" s="428">
        <v>1</v>
      </c>
      <c r="GM16" s="428">
        <v>5</v>
      </c>
      <c r="GN16" s="36"/>
      <c r="GO16" s="36"/>
    </row>
    <row r="17" spans="1:197" ht="15" customHeight="1" x14ac:dyDescent="0.2">
      <c r="A17" s="427" t="s">
        <v>1300</v>
      </c>
      <c r="B17" s="428">
        <v>0</v>
      </c>
      <c r="C17" s="428">
        <v>0</v>
      </c>
      <c r="D17" s="428">
        <v>0</v>
      </c>
      <c r="E17" s="428">
        <v>0</v>
      </c>
      <c r="F17" s="428">
        <v>0</v>
      </c>
      <c r="G17" s="428">
        <v>0</v>
      </c>
      <c r="H17" s="428">
        <v>0</v>
      </c>
      <c r="I17" s="428">
        <v>0</v>
      </c>
      <c r="J17" s="428">
        <v>0</v>
      </c>
      <c r="K17" s="428">
        <v>0</v>
      </c>
      <c r="L17" s="428">
        <v>0</v>
      </c>
      <c r="M17" s="428">
        <v>0</v>
      </c>
      <c r="N17" s="428">
        <v>0</v>
      </c>
      <c r="O17" s="428">
        <v>0</v>
      </c>
      <c r="P17" s="428">
        <v>0</v>
      </c>
      <c r="Q17" s="428">
        <v>0</v>
      </c>
      <c r="R17" s="428">
        <v>0</v>
      </c>
      <c r="S17" s="428">
        <v>0</v>
      </c>
      <c r="T17" s="428">
        <v>0</v>
      </c>
      <c r="U17" s="428">
        <v>0</v>
      </c>
      <c r="V17" s="428">
        <v>0</v>
      </c>
      <c r="W17" s="428">
        <v>0</v>
      </c>
      <c r="X17" s="428">
        <v>0</v>
      </c>
      <c r="Y17" s="428">
        <v>0</v>
      </c>
      <c r="Z17" s="428">
        <v>0</v>
      </c>
      <c r="AA17" s="428">
        <v>0</v>
      </c>
      <c r="AB17" s="428">
        <v>0</v>
      </c>
      <c r="AC17" s="428">
        <v>0</v>
      </c>
      <c r="AD17" s="428">
        <v>0</v>
      </c>
      <c r="AE17" s="428">
        <v>0</v>
      </c>
      <c r="AF17" s="428">
        <v>0</v>
      </c>
      <c r="AG17" s="428">
        <v>0</v>
      </c>
      <c r="AH17" s="428">
        <v>0</v>
      </c>
      <c r="AI17" s="428">
        <v>0</v>
      </c>
      <c r="AJ17" s="428">
        <v>0</v>
      </c>
      <c r="AK17" s="428">
        <v>0</v>
      </c>
      <c r="AL17" s="428">
        <v>0</v>
      </c>
      <c r="AM17" s="428">
        <v>0</v>
      </c>
      <c r="AN17" s="428">
        <v>0</v>
      </c>
      <c r="AO17" s="428">
        <v>0</v>
      </c>
      <c r="AP17" s="428">
        <v>0</v>
      </c>
      <c r="AQ17" s="428">
        <v>0</v>
      </c>
      <c r="AR17" s="428">
        <v>0</v>
      </c>
      <c r="AS17" s="428">
        <v>0</v>
      </c>
      <c r="AT17" s="428">
        <v>0</v>
      </c>
      <c r="AU17" s="428">
        <v>0</v>
      </c>
      <c r="AV17" s="428">
        <v>1</v>
      </c>
      <c r="AW17" s="428">
        <v>5</v>
      </c>
      <c r="AX17" s="428">
        <v>0</v>
      </c>
      <c r="AY17" s="428">
        <v>0</v>
      </c>
      <c r="AZ17" s="428">
        <v>0</v>
      </c>
      <c r="BA17" s="428">
        <v>0</v>
      </c>
      <c r="BB17" s="428">
        <v>0</v>
      </c>
      <c r="BC17" s="428">
        <v>0</v>
      </c>
      <c r="BD17" s="428">
        <v>3</v>
      </c>
      <c r="BE17" s="428">
        <v>16</v>
      </c>
      <c r="BF17" s="428">
        <v>0</v>
      </c>
      <c r="BG17" s="428">
        <v>0</v>
      </c>
      <c r="BH17" s="428">
        <v>1</v>
      </c>
      <c r="BI17" s="428">
        <v>3</v>
      </c>
      <c r="BJ17" s="428">
        <v>1</v>
      </c>
      <c r="BK17" s="428">
        <v>3</v>
      </c>
      <c r="BL17" s="428">
        <v>1</v>
      </c>
      <c r="BM17" s="428">
        <v>4</v>
      </c>
      <c r="BN17" s="428">
        <v>0</v>
      </c>
      <c r="BO17" s="428">
        <v>0</v>
      </c>
      <c r="BP17" s="428">
        <v>2</v>
      </c>
      <c r="BQ17" s="428">
        <v>13</v>
      </c>
      <c r="BR17" s="428">
        <v>1</v>
      </c>
      <c r="BS17" s="428">
        <v>4</v>
      </c>
      <c r="BT17" s="428">
        <v>0</v>
      </c>
      <c r="BU17" s="428">
        <v>0</v>
      </c>
      <c r="BV17" s="428">
        <v>0</v>
      </c>
      <c r="BW17" s="428">
        <v>0</v>
      </c>
      <c r="BX17" s="428">
        <v>0</v>
      </c>
      <c r="BY17" s="428">
        <v>0</v>
      </c>
      <c r="BZ17" s="428">
        <v>0</v>
      </c>
      <c r="CA17" s="428">
        <v>0</v>
      </c>
      <c r="CB17" s="428">
        <v>0</v>
      </c>
      <c r="CC17" s="428">
        <v>0</v>
      </c>
      <c r="CD17" s="428">
        <v>1</v>
      </c>
      <c r="CE17" s="428">
        <v>5</v>
      </c>
      <c r="CF17" s="428">
        <v>0</v>
      </c>
      <c r="CG17" s="428">
        <v>0</v>
      </c>
      <c r="CH17" s="428">
        <v>1</v>
      </c>
      <c r="CI17" s="428">
        <v>5</v>
      </c>
      <c r="CJ17" s="428">
        <v>4</v>
      </c>
      <c r="CK17" s="428">
        <v>11</v>
      </c>
      <c r="CL17" s="428">
        <v>5</v>
      </c>
      <c r="CM17" s="428">
        <v>11</v>
      </c>
      <c r="CN17" s="428">
        <v>13</v>
      </c>
      <c r="CO17" s="428">
        <v>43</v>
      </c>
      <c r="CP17" s="428">
        <v>6</v>
      </c>
      <c r="CQ17" s="428">
        <v>20</v>
      </c>
      <c r="CR17" s="428">
        <v>13</v>
      </c>
      <c r="CS17" s="428">
        <v>44</v>
      </c>
      <c r="CT17" s="428">
        <v>9</v>
      </c>
      <c r="CU17" s="428">
        <v>39</v>
      </c>
      <c r="CV17" s="428">
        <v>0</v>
      </c>
      <c r="CW17" s="428">
        <v>0</v>
      </c>
      <c r="CX17" s="428">
        <v>0</v>
      </c>
      <c r="CY17" s="428">
        <v>0</v>
      </c>
      <c r="CZ17" s="428">
        <v>0</v>
      </c>
      <c r="DA17" s="428">
        <v>0</v>
      </c>
      <c r="DB17" s="428">
        <v>2</v>
      </c>
      <c r="DC17" s="428">
        <v>10</v>
      </c>
      <c r="DD17" s="428">
        <v>0</v>
      </c>
      <c r="DE17" s="428">
        <v>0</v>
      </c>
      <c r="DF17" s="428">
        <v>0</v>
      </c>
      <c r="DG17" s="428">
        <v>0</v>
      </c>
      <c r="DH17" s="428">
        <v>0</v>
      </c>
      <c r="DI17" s="428">
        <v>0</v>
      </c>
      <c r="DJ17" s="428">
        <v>0</v>
      </c>
      <c r="DK17" s="428">
        <v>0</v>
      </c>
      <c r="DL17" s="428">
        <v>1</v>
      </c>
      <c r="DM17" s="428">
        <v>4</v>
      </c>
      <c r="DN17" s="428">
        <v>0</v>
      </c>
      <c r="DO17" s="428">
        <v>0</v>
      </c>
      <c r="DP17" s="428">
        <v>0</v>
      </c>
      <c r="DQ17" s="428">
        <v>0</v>
      </c>
      <c r="DR17" s="428">
        <v>1</v>
      </c>
      <c r="DS17" s="428">
        <v>2</v>
      </c>
      <c r="DT17" s="428">
        <v>0</v>
      </c>
      <c r="DU17" s="428">
        <v>0</v>
      </c>
      <c r="DV17" s="428">
        <v>0</v>
      </c>
      <c r="DW17" s="428">
        <v>0</v>
      </c>
      <c r="DX17" s="428">
        <v>0</v>
      </c>
      <c r="DY17" s="428">
        <v>0</v>
      </c>
      <c r="DZ17" s="428">
        <v>0</v>
      </c>
      <c r="EA17" s="428">
        <v>0</v>
      </c>
      <c r="EB17" s="428">
        <v>0</v>
      </c>
      <c r="EC17" s="428">
        <v>0</v>
      </c>
      <c r="ED17" s="428">
        <v>0</v>
      </c>
      <c r="EE17" s="428">
        <v>0</v>
      </c>
      <c r="EF17" s="428">
        <v>0</v>
      </c>
      <c r="EG17" s="428">
        <v>0</v>
      </c>
      <c r="EH17" s="428">
        <v>0</v>
      </c>
      <c r="EI17" s="428">
        <v>0</v>
      </c>
      <c r="EJ17" s="428">
        <v>13</v>
      </c>
      <c r="EK17" s="428">
        <v>48</v>
      </c>
      <c r="EL17" s="428">
        <v>13</v>
      </c>
      <c r="EM17" s="428">
        <v>48</v>
      </c>
      <c r="EN17" s="428">
        <v>4</v>
      </c>
      <c r="EO17" s="428">
        <v>14</v>
      </c>
      <c r="EP17" s="428">
        <v>1</v>
      </c>
      <c r="EQ17" s="428">
        <v>57</v>
      </c>
      <c r="ER17" s="428">
        <v>5</v>
      </c>
      <c r="ES17" s="428">
        <v>17</v>
      </c>
      <c r="ET17" s="428">
        <v>13</v>
      </c>
      <c r="EU17" s="428">
        <v>48</v>
      </c>
      <c r="EV17" s="428">
        <v>0</v>
      </c>
      <c r="EW17" s="428">
        <v>0</v>
      </c>
      <c r="EX17" s="428">
        <v>0</v>
      </c>
      <c r="EY17" s="428">
        <v>0</v>
      </c>
      <c r="EZ17" s="428">
        <v>1</v>
      </c>
      <c r="FA17" s="428">
        <v>4</v>
      </c>
      <c r="FB17" s="428">
        <v>0</v>
      </c>
      <c r="FC17" s="428">
        <v>0</v>
      </c>
      <c r="FD17" s="428">
        <v>1</v>
      </c>
      <c r="FE17" s="428">
        <v>93</v>
      </c>
      <c r="FF17" s="428">
        <v>0</v>
      </c>
      <c r="FG17" s="428">
        <v>0</v>
      </c>
      <c r="FH17" s="428">
        <v>0</v>
      </c>
      <c r="FI17" s="428">
        <v>0</v>
      </c>
      <c r="FJ17" s="428">
        <v>0</v>
      </c>
      <c r="FK17" s="428">
        <v>0</v>
      </c>
      <c r="FL17" s="428">
        <v>1</v>
      </c>
      <c r="FM17" s="428">
        <v>46</v>
      </c>
      <c r="FN17" s="428">
        <v>0</v>
      </c>
      <c r="FO17" s="428">
        <v>0</v>
      </c>
      <c r="FP17" s="428">
        <v>1</v>
      </c>
      <c r="FQ17" s="428">
        <v>2</v>
      </c>
      <c r="FR17" s="428">
        <v>2</v>
      </c>
      <c r="FS17" s="428">
        <v>18</v>
      </c>
      <c r="FT17" s="428">
        <v>1</v>
      </c>
      <c r="FU17" s="428">
        <v>4</v>
      </c>
      <c r="FV17" s="428">
        <v>0</v>
      </c>
      <c r="FW17" s="428">
        <v>0</v>
      </c>
      <c r="FX17" s="428">
        <v>0</v>
      </c>
      <c r="FY17" s="428">
        <v>0</v>
      </c>
      <c r="FZ17" s="428">
        <v>0</v>
      </c>
      <c r="GA17" s="428">
        <v>0</v>
      </c>
      <c r="GB17" s="428">
        <v>0</v>
      </c>
      <c r="GC17" s="428">
        <v>0</v>
      </c>
      <c r="GD17" s="428">
        <v>0</v>
      </c>
      <c r="GE17" s="428">
        <v>0</v>
      </c>
      <c r="GF17" s="428">
        <v>0</v>
      </c>
      <c r="GG17" s="428">
        <v>0</v>
      </c>
      <c r="GH17" s="428">
        <v>0</v>
      </c>
      <c r="GI17" s="428">
        <v>0</v>
      </c>
      <c r="GJ17" s="428">
        <v>0</v>
      </c>
      <c r="GK17" s="428">
        <v>0</v>
      </c>
      <c r="GL17" s="428">
        <v>0</v>
      </c>
      <c r="GM17" s="428">
        <v>0</v>
      </c>
      <c r="GN17" s="36"/>
      <c r="GO17" s="36"/>
    </row>
    <row r="18" spans="1:197" ht="15" customHeight="1" x14ac:dyDescent="0.2">
      <c r="A18" s="427" t="s">
        <v>64</v>
      </c>
      <c r="B18" s="428">
        <v>2</v>
      </c>
      <c r="C18" s="428">
        <v>13</v>
      </c>
      <c r="D18" s="428">
        <v>1</v>
      </c>
      <c r="E18" s="428">
        <v>4</v>
      </c>
      <c r="F18" s="428">
        <v>0</v>
      </c>
      <c r="G18" s="428">
        <v>0</v>
      </c>
      <c r="H18" s="428">
        <v>0</v>
      </c>
      <c r="I18" s="428">
        <v>0</v>
      </c>
      <c r="J18" s="428">
        <v>0</v>
      </c>
      <c r="K18" s="428">
        <v>0</v>
      </c>
      <c r="L18" s="428">
        <v>0</v>
      </c>
      <c r="M18" s="428">
        <v>0</v>
      </c>
      <c r="N18" s="428">
        <v>0</v>
      </c>
      <c r="O18" s="428">
        <v>0</v>
      </c>
      <c r="P18" s="428">
        <v>0</v>
      </c>
      <c r="Q18" s="428">
        <v>0</v>
      </c>
      <c r="R18" s="428">
        <v>0</v>
      </c>
      <c r="S18" s="428">
        <v>0</v>
      </c>
      <c r="T18" s="428">
        <v>0</v>
      </c>
      <c r="U18" s="428">
        <v>0</v>
      </c>
      <c r="V18" s="428">
        <v>0</v>
      </c>
      <c r="W18" s="428">
        <v>0</v>
      </c>
      <c r="X18" s="428">
        <v>0</v>
      </c>
      <c r="Y18" s="428">
        <v>0</v>
      </c>
      <c r="Z18" s="428">
        <v>0</v>
      </c>
      <c r="AA18" s="428">
        <v>0</v>
      </c>
      <c r="AB18" s="428">
        <v>0</v>
      </c>
      <c r="AC18" s="428">
        <v>0</v>
      </c>
      <c r="AD18" s="428">
        <v>0</v>
      </c>
      <c r="AE18" s="428">
        <v>0</v>
      </c>
      <c r="AF18" s="428">
        <v>0</v>
      </c>
      <c r="AG18" s="428">
        <v>0</v>
      </c>
      <c r="AH18" s="428">
        <v>0</v>
      </c>
      <c r="AI18" s="428">
        <v>0</v>
      </c>
      <c r="AJ18" s="428">
        <v>1</v>
      </c>
      <c r="AK18" s="428">
        <v>3</v>
      </c>
      <c r="AL18" s="428">
        <v>0</v>
      </c>
      <c r="AM18" s="428">
        <v>0</v>
      </c>
      <c r="AN18" s="428">
        <v>0</v>
      </c>
      <c r="AO18" s="428">
        <v>0</v>
      </c>
      <c r="AP18" s="428">
        <v>0</v>
      </c>
      <c r="AQ18" s="428">
        <v>0</v>
      </c>
      <c r="AR18" s="428">
        <v>3</v>
      </c>
      <c r="AS18" s="428">
        <v>14</v>
      </c>
      <c r="AT18" s="428">
        <v>4</v>
      </c>
      <c r="AU18" s="428">
        <v>21</v>
      </c>
      <c r="AV18" s="428">
        <v>0</v>
      </c>
      <c r="AW18" s="428">
        <v>0</v>
      </c>
      <c r="AX18" s="428">
        <v>0</v>
      </c>
      <c r="AY18" s="428">
        <v>0</v>
      </c>
      <c r="AZ18" s="428">
        <v>0</v>
      </c>
      <c r="BA18" s="428">
        <v>0</v>
      </c>
      <c r="BB18" s="428">
        <v>1</v>
      </c>
      <c r="BC18" s="428">
        <v>4</v>
      </c>
      <c r="BD18" s="428">
        <v>3</v>
      </c>
      <c r="BE18" s="428">
        <v>17</v>
      </c>
      <c r="BF18" s="428">
        <v>1</v>
      </c>
      <c r="BG18" s="428">
        <v>3</v>
      </c>
      <c r="BH18" s="428" t="s">
        <v>56</v>
      </c>
      <c r="BI18" s="428" t="s">
        <v>56</v>
      </c>
      <c r="BJ18" s="428">
        <v>0</v>
      </c>
      <c r="BK18" s="428">
        <v>0</v>
      </c>
      <c r="BL18" s="428">
        <v>2</v>
      </c>
      <c r="BM18" s="428">
        <v>10</v>
      </c>
      <c r="BN18" s="428">
        <v>2</v>
      </c>
      <c r="BO18" s="428">
        <v>13</v>
      </c>
      <c r="BP18" s="428">
        <v>3</v>
      </c>
      <c r="BQ18" s="428">
        <v>17</v>
      </c>
      <c r="BR18" s="428">
        <v>1</v>
      </c>
      <c r="BS18" s="428">
        <v>3</v>
      </c>
      <c r="BT18" s="428">
        <v>1</v>
      </c>
      <c r="BU18" s="428">
        <v>3</v>
      </c>
      <c r="BV18" s="428">
        <v>2</v>
      </c>
      <c r="BW18" s="428">
        <v>10</v>
      </c>
      <c r="BX18" s="428">
        <v>1</v>
      </c>
      <c r="BY18" s="428">
        <v>4</v>
      </c>
      <c r="BZ18" s="428">
        <v>0</v>
      </c>
      <c r="CA18" s="428">
        <v>0</v>
      </c>
      <c r="CB18" s="428">
        <v>0</v>
      </c>
      <c r="CC18" s="428">
        <v>0</v>
      </c>
      <c r="CD18" s="428">
        <v>6</v>
      </c>
      <c r="CE18" s="428">
        <v>34</v>
      </c>
      <c r="CF18" s="428">
        <v>0</v>
      </c>
      <c r="CG18" s="428">
        <v>0</v>
      </c>
      <c r="CH18" s="428">
        <v>2</v>
      </c>
      <c r="CI18" s="428">
        <v>58</v>
      </c>
      <c r="CJ18" s="428">
        <v>10</v>
      </c>
      <c r="CK18" s="428">
        <v>59</v>
      </c>
      <c r="CL18" s="428">
        <v>1</v>
      </c>
      <c r="CM18" s="428">
        <v>2</v>
      </c>
      <c r="CN18" s="428">
        <v>10</v>
      </c>
      <c r="CO18" s="428">
        <v>34</v>
      </c>
      <c r="CP18" s="428">
        <v>1</v>
      </c>
      <c r="CQ18" s="428">
        <v>2</v>
      </c>
      <c r="CR18" s="428">
        <v>9</v>
      </c>
      <c r="CS18" s="428">
        <v>35</v>
      </c>
      <c r="CT18" s="428">
        <v>10</v>
      </c>
      <c r="CU18" s="428">
        <v>35</v>
      </c>
      <c r="CV18" s="428">
        <v>1</v>
      </c>
      <c r="CW18" s="428">
        <v>2</v>
      </c>
      <c r="CX18" s="428">
        <v>0</v>
      </c>
      <c r="CY18" s="428">
        <v>0</v>
      </c>
      <c r="CZ18" s="428">
        <v>0</v>
      </c>
      <c r="DA18" s="428">
        <v>0</v>
      </c>
      <c r="DB18" s="428">
        <v>5</v>
      </c>
      <c r="DC18" s="428">
        <v>19</v>
      </c>
      <c r="DD18" s="428">
        <v>1</v>
      </c>
      <c r="DE18" s="428">
        <v>2</v>
      </c>
      <c r="DF18" s="428">
        <v>0</v>
      </c>
      <c r="DG18" s="428">
        <v>0</v>
      </c>
      <c r="DH18" s="428">
        <v>0</v>
      </c>
      <c r="DI18" s="428">
        <v>0</v>
      </c>
      <c r="DJ18" s="428">
        <v>0</v>
      </c>
      <c r="DK18" s="428">
        <v>0</v>
      </c>
      <c r="DL18" s="428">
        <v>3</v>
      </c>
      <c r="DM18" s="428">
        <v>13</v>
      </c>
      <c r="DN18" s="428">
        <v>2</v>
      </c>
      <c r="DO18" s="428">
        <v>13</v>
      </c>
      <c r="DP18" s="428">
        <v>0</v>
      </c>
      <c r="DQ18" s="428">
        <v>0</v>
      </c>
      <c r="DR18" s="428">
        <v>0</v>
      </c>
      <c r="DS18" s="428">
        <v>0</v>
      </c>
      <c r="DT18" s="428">
        <v>1</v>
      </c>
      <c r="DU18" s="428">
        <v>6</v>
      </c>
      <c r="DV18" s="428">
        <v>0</v>
      </c>
      <c r="DW18" s="428">
        <v>0</v>
      </c>
      <c r="DX18" s="428">
        <v>0</v>
      </c>
      <c r="DY18" s="428">
        <v>0</v>
      </c>
      <c r="DZ18" s="428">
        <v>0</v>
      </c>
      <c r="EA18" s="428">
        <v>0</v>
      </c>
      <c r="EB18" s="428">
        <v>0</v>
      </c>
      <c r="EC18" s="428">
        <v>0</v>
      </c>
      <c r="ED18" s="428">
        <v>0</v>
      </c>
      <c r="EE18" s="428">
        <v>0</v>
      </c>
      <c r="EF18" s="428">
        <v>0</v>
      </c>
      <c r="EG18" s="428">
        <v>0</v>
      </c>
      <c r="EH18" s="428">
        <v>0</v>
      </c>
      <c r="EI18" s="428">
        <v>0</v>
      </c>
      <c r="EJ18" s="428">
        <v>8</v>
      </c>
      <c r="EK18" s="428">
        <v>30</v>
      </c>
      <c r="EL18" s="428">
        <v>8</v>
      </c>
      <c r="EM18" s="428">
        <v>30</v>
      </c>
      <c r="EN18" s="428">
        <v>1</v>
      </c>
      <c r="EO18" s="428">
        <v>8</v>
      </c>
      <c r="EP18" s="428">
        <v>1</v>
      </c>
      <c r="EQ18" s="428">
        <v>41</v>
      </c>
      <c r="ER18" s="428">
        <v>1</v>
      </c>
      <c r="ES18" s="428">
        <v>47</v>
      </c>
      <c r="ET18" s="428">
        <v>0</v>
      </c>
      <c r="EU18" s="428">
        <v>0</v>
      </c>
      <c r="EV18" s="428">
        <v>1</v>
      </c>
      <c r="EW18" s="428">
        <v>52</v>
      </c>
      <c r="EX18" s="428">
        <v>6</v>
      </c>
      <c r="EY18" s="428">
        <v>79</v>
      </c>
      <c r="EZ18" s="428">
        <v>9</v>
      </c>
      <c r="FA18" s="428">
        <v>95</v>
      </c>
      <c r="FB18" s="428">
        <v>1</v>
      </c>
      <c r="FC18" s="428">
        <v>5</v>
      </c>
      <c r="FD18" s="428">
        <v>1</v>
      </c>
      <c r="FE18" s="428">
        <v>84</v>
      </c>
      <c r="FF18" s="428">
        <v>1</v>
      </c>
      <c r="FG18" s="428">
        <v>88</v>
      </c>
      <c r="FH18" s="428">
        <v>1</v>
      </c>
      <c r="FI18" s="428">
        <v>78</v>
      </c>
      <c r="FJ18" s="428">
        <v>0</v>
      </c>
      <c r="FK18" s="428">
        <v>0</v>
      </c>
      <c r="FL18" s="428">
        <v>1</v>
      </c>
      <c r="FM18" s="428">
        <v>41</v>
      </c>
      <c r="FN18" s="428">
        <v>0</v>
      </c>
      <c r="FO18" s="428">
        <v>0</v>
      </c>
      <c r="FP18" s="428">
        <v>1</v>
      </c>
      <c r="FQ18" s="428">
        <v>3</v>
      </c>
      <c r="FR18" s="428">
        <v>0</v>
      </c>
      <c r="FS18" s="428">
        <v>0</v>
      </c>
      <c r="FT18" s="428">
        <v>1</v>
      </c>
      <c r="FU18" s="428">
        <v>6</v>
      </c>
      <c r="FV18" s="428">
        <v>0</v>
      </c>
      <c r="FW18" s="428">
        <v>0</v>
      </c>
      <c r="FX18" s="428">
        <v>0</v>
      </c>
      <c r="FY18" s="428">
        <v>0</v>
      </c>
      <c r="FZ18" s="428">
        <v>0</v>
      </c>
      <c r="GA18" s="428">
        <v>0</v>
      </c>
      <c r="GB18" s="428">
        <v>0</v>
      </c>
      <c r="GC18" s="428">
        <v>0</v>
      </c>
      <c r="GD18" s="428">
        <v>0</v>
      </c>
      <c r="GE18" s="428">
        <v>0</v>
      </c>
      <c r="GF18" s="428">
        <v>0</v>
      </c>
      <c r="GG18" s="428">
        <v>0</v>
      </c>
      <c r="GH18" s="428">
        <v>0</v>
      </c>
      <c r="GI18" s="428">
        <v>0</v>
      </c>
      <c r="GJ18" s="428">
        <v>2</v>
      </c>
      <c r="GK18" s="428">
        <v>10</v>
      </c>
      <c r="GL18" s="428">
        <v>3</v>
      </c>
      <c r="GM18" s="428">
        <v>66</v>
      </c>
      <c r="GN18" s="36"/>
      <c r="GO18" s="36"/>
    </row>
    <row r="19" spans="1:197" ht="15" customHeight="1" x14ac:dyDescent="0.2">
      <c r="A19" s="427" t="s">
        <v>65</v>
      </c>
      <c r="B19" s="428">
        <v>0</v>
      </c>
      <c r="C19" s="428">
        <v>0</v>
      </c>
      <c r="D19" s="428">
        <v>0</v>
      </c>
      <c r="E19" s="428">
        <v>0</v>
      </c>
      <c r="F19" s="428">
        <v>0</v>
      </c>
      <c r="G19" s="428">
        <v>0</v>
      </c>
      <c r="H19" s="428">
        <v>0</v>
      </c>
      <c r="I19" s="428">
        <v>0</v>
      </c>
      <c r="J19" s="428">
        <v>0</v>
      </c>
      <c r="K19" s="428">
        <v>0</v>
      </c>
      <c r="L19" s="428">
        <v>0</v>
      </c>
      <c r="M19" s="428">
        <v>0</v>
      </c>
      <c r="N19" s="428">
        <v>0</v>
      </c>
      <c r="O19" s="428">
        <v>0</v>
      </c>
      <c r="P19" s="428">
        <v>0</v>
      </c>
      <c r="Q19" s="428">
        <v>0</v>
      </c>
      <c r="R19" s="428">
        <v>0</v>
      </c>
      <c r="S19" s="428">
        <v>0</v>
      </c>
      <c r="T19" s="428">
        <v>1</v>
      </c>
      <c r="U19" s="428">
        <v>2</v>
      </c>
      <c r="V19" s="428">
        <v>0</v>
      </c>
      <c r="W19" s="428">
        <v>0</v>
      </c>
      <c r="X19" s="428">
        <v>0</v>
      </c>
      <c r="Y19" s="428">
        <v>0</v>
      </c>
      <c r="Z19" s="428">
        <v>1</v>
      </c>
      <c r="AA19" s="428">
        <v>9</v>
      </c>
      <c r="AB19" s="428">
        <v>0</v>
      </c>
      <c r="AC19" s="428">
        <v>0</v>
      </c>
      <c r="AD19" s="428">
        <v>0</v>
      </c>
      <c r="AE19" s="428">
        <v>0</v>
      </c>
      <c r="AF19" s="428">
        <v>0</v>
      </c>
      <c r="AG19" s="428">
        <v>0</v>
      </c>
      <c r="AH19" s="428">
        <v>0</v>
      </c>
      <c r="AI19" s="428">
        <v>0</v>
      </c>
      <c r="AJ19" s="428">
        <v>0</v>
      </c>
      <c r="AK19" s="428">
        <v>0</v>
      </c>
      <c r="AL19" s="428">
        <v>0</v>
      </c>
      <c r="AM19" s="428">
        <v>0</v>
      </c>
      <c r="AN19" s="428">
        <v>0</v>
      </c>
      <c r="AO19" s="428">
        <v>0</v>
      </c>
      <c r="AP19" s="428">
        <v>0</v>
      </c>
      <c r="AQ19" s="428">
        <v>0</v>
      </c>
      <c r="AR19" s="428">
        <v>3</v>
      </c>
      <c r="AS19" s="428">
        <v>13</v>
      </c>
      <c r="AT19" s="428">
        <v>0</v>
      </c>
      <c r="AU19" s="428">
        <v>0</v>
      </c>
      <c r="AV19" s="428">
        <v>0</v>
      </c>
      <c r="AW19" s="428">
        <v>0</v>
      </c>
      <c r="AX19" s="428">
        <v>1</v>
      </c>
      <c r="AY19" s="428">
        <v>23</v>
      </c>
      <c r="AZ19" s="428">
        <v>0</v>
      </c>
      <c r="BA19" s="428">
        <v>0</v>
      </c>
      <c r="BB19" s="428">
        <v>0</v>
      </c>
      <c r="BC19" s="428">
        <v>0</v>
      </c>
      <c r="BD19" s="428">
        <v>0</v>
      </c>
      <c r="BE19" s="428">
        <v>0</v>
      </c>
      <c r="BF19" s="428">
        <v>0</v>
      </c>
      <c r="BG19" s="428">
        <v>0</v>
      </c>
      <c r="BH19" s="428">
        <v>0</v>
      </c>
      <c r="BI19" s="428">
        <v>0</v>
      </c>
      <c r="BJ19" s="428">
        <v>0</v>
      </c>
      <c r="BK19" s="428">
        <v>0</v>
      </c>
      <c r="BL19" s="428">
        <v>0</v>
      </c>
      <c r="BM19" s="428">
        <v>0</v>
      </c>
      <c r="BN19" s="428">
        <v>0</v>
      </c>
      <c r="BO19" s="428">
        <v>0</v>
      </c>
      <c r="BP19" s="428">
        <v>0</v>
      </c>
      <c r="BQ19" s="428">
        <v>0</v>
      </c>
      <c r="BR19" s="428">
        <v>0</v>
      </c>
      <c r="BS19" s="428">
        <v>0</v>
      </c>
      <c r="BT19" s="428">
        <v>0</v>
      </c>
      <c r="BU19" s="428">
        <v>0</v>
      </c>
      <c r="BV19" s="428">
        <v>0</v>
      </c>
      <c r="BW19" s="428">
        <v>0</v>
      </c>
      <c r="BX19" s="428">
        <v>0</v>
      </c>
      <c r="BY19" s="428">
        <v>0</v>
      </c>
      <c r="BZ19" s="428">
        <v>0</v>
      </c>
      <c r="CA19" s="428">
        <v>0</v>
      </c>
      <c r="CB19" s="428">
        <v>0</v>
      </c>
      <c r="CC19" s="428">
        <v>0</v>
      </c>
      <c r="CD19" s="428">
        <v>0</v>
      </c>
      <c r="CE19" s="428">
        <v>0</v>
      </c>
      <c r="CF19" s="428">
        <v>0</v>
      </c>
      <c r="CG19" s="428">
        <v>0</v>
      </c>
      <c r="CH19" s="428">
        <v>2</v>
      </c>
      <c r="CI19" s="428">
        <v>32</v>
      </c>
      <c r="CJ19" s="428">
        <v>0</v>
      </c>
      <c r="CK19" s="428">
        <v>0</v>
      </c>
      <c r="CL19" s="428">
        <v>0</v>
      </c>
      <c r="CM19" s="428">
        <v>0</v>
      </c>
      <c r="CN19" s="428">
        <v>10</v>
      </c>
      <c r="CO19" s="428">
        <v>75</v>
      </c>
      <c r="CP19" s="428">
        <v>3</v>
      </c>
      <c r="CQ19" s="428">
        <v>10</v>
      </c>
      <c r="CR19" s="428">
        <v>5</v>
      </c>
      <c r="CS19" s="428">
        <v>37</v>
      </c>
      <c r="CT19" s="428">
        <v>5</v>
      </c>
      <c r="CU19" s="428">
        <v>22</v>
      </c>
      <c r="CV19" s="428">
        <v>1</v>
      </c>
      <c r="CW19" s="428">
        <v>2</v>
      </c>
      <c r="CX19" s="428">
        <v>0</v>
      </c>
      <c r="CY19" s="428">
        <v>0</v>
      </c>
      <c r="CZ19" s="428">
        <v>0</v>
      </c>
      <c r="DA19" s="428">
        <v>0</v>
      </c>
      <c r="DB19" s="428">
        <v>2</v>
      </c>
      <c r="DC19" s="428">
        <v>13</v>
      </c>
      <c r="DD19" s="428">
        <v>0</v>
      </c>
      <c r="DE19" s="428">
        <v>0</v>
      </c>
      <c r="DF19" s="428">
        <v>0</v>
      </c>
      <c r="DG19" s="428">
        <v>0</v>
      </c>
      <c r="DH19" s="428">
        <v>0</v>
      </c>
      <c r="DI19" s="428">
        <v>0</v>
      </c>
      <c r="DJ19" s="428">
        <v>0</v>
      </c>
      <c r="DK19" s="428">
        <v>0</v>
      </c>
      <c r="DL19" s="428">
        <v>4</v>
      </c>
      <c r="DM19" s="428">
        <v>15</v>
      </c>
      <c r="DN19" s="428">
        <v>0</v>
      </c>
      <c r="DO19" s="428">
        <v>0</v>
      </c>
      <c r="DP19" s="428">
        <v>1</v>
      </c>
      <c r="DQ19" s="428">
        <v>23</v>
      </c>
      <c r="DR19" s="428">
        <v>1</v>
      </c>
      <c r="DS19" s="428">
        <v>2</v>
      </c>
      <c r="DT19" s="428">
        <v>1</v>
      </c>
      <c r="DU19" s="428">
        <v>23</v>
      </c>
      <c r="DV19" s="428">
        <v>0</v>
      </c>
      <c r="DW19" s="428">
        <v>0</v>
      </c>
      <c r="DX19" s="428">
        <v>0</v>
      </c>
      <c r="DY19" s="428">
        <v>0</v>
      </c>
      <c r="DZ19" s="428">
        <v>0</v>
      </c>
      <c r="EA19" s="428">
        <v>0</v>
      </c>
      <c r="EB19" s="428">
        <v>0</v>
      </c>
      <c r="EC19" s="428">
        <v>0</v>
      </c>
      <c r="ED19" s="428">
        <v>0</v>
      </c>
      <c r="EE19" s="428">
        <v>0</v>
      </c>
      <c r="EF19" s="428">
        <v>0</v>
      </c>
      <c r="EG19" s="428">
        <v>0</v>
      </c>
      <c r="EH19" s="428">
        <v>0</v>
      </c>
      <c r="EI19" s="428">
        <v>0</v>
      </c>
      <c r="EJ19" s="428">
        <v>0</v>
      </c>
      <c r="EK19" s="428">
        <v>0</v>
      </c>
      <c r="EL19" s="428">
        <v>0</v>
      </c>
      <c r="EM19" s="428">
        <v>0</v>
      </c>
      <c r="EN19" s="428">
        <v>0</v>
      </c>
      <c r="EO19" s="428">
        <v>0</v>
      </c>
      <c r="EP19" s="428">
        <v>1</v>
      </c>
      <c r="EQ19" s="428">
        <v>35</v>
      </c>
      <c r="ER19" s="428">
        <v>1</v>
      </c>
      <c r="ES19" s="428">
        <v>35</v>
      </c>
      <c r="ET19" s="428">
        <v>0</v>
      </c>
      <c r="EU19" s="428">
        <v>0</v>
      </c>
      <c r="EV19" s="428">
        <v>0</v>
      </c>
      <c r="EW19" s="428">
        <v>0</v>
      </c>
      <c r="EX19" s="428">
        <v>1</v>
      </c>
      <c r="EY19" s="428">
        <v>23</v>
      </c>
      <c r="EZ19" s="428">
        <v>2</v>
      </c>
      <c r="FA19" s="428">
        <v>62</v>
      </c>
      <c r="FB19" s="428">
        <v>0</v>
      </c>
      <c r="FC19" s="428">
        <v>0</v>
      </c>
      <c r="FD19" s="428">
        <v>1</v>
      </c>
      <c r="FE19" s="428">
        <v>37</v>
      </c>
      <c r="FF19" s="428">
        <v>2</v>
      </c>
      <c r="FG19" s="428">
        <v>62</v>
      </c>
      <c r="FH19" s="428">
        <v>2</v>
      </c>
      <c r="FI19" s="428">
        <v>45</v>
      </c>
      <c r="FJ19" s="428">
        <v>0</v>
      </c>
      <c r="FK19" s="428">
        <v>0</v>
      </c>
      <c r="FL19" s="428">
        <v>1</v>
      </c>
      <c r="FM19" s="428">
        <v>39</v>
      </c>
      <c r="FN19" s="428">
        <v>1</v>
      </c>
      <c r="FO19" s="428">
        <v>11</v>
      </c>
      <c r="FP19" s="428">
        <v>1</v>
      </c>
      <c r="FQ19" s="428">
        <v>23</v>
      </c>
      <c r="FR19" s="428">
        <v>3</v>
      </c>
      <c r="FS19" s="428">
        <v>13</v>
      </c>
      <c r="FT19" s="428">
        <v>2</v>
      </c>
      <c r="FU19" s="428">
        <v>48</v>
      </c>
      <c r="FV19" s="428">
        <v>0</v>
      </c>
      <c r="FW19" s="428">
        <v>0</v>
      </c>
      <c r="FX19" s="428">
        <v>0</v>
      </c>
      <c r="FY19" s="428">
        <v>0</v>
      </c>
      <c r="FZ19" s="428">
        <v>0</v>
      </c>
      <c r="GA19" s="428">
        <v>0</v>
      </c>
      <c r="GB19" s="428">
        <v>0</v>
      </c>
      <c r="GC19" s="428">
        <v>0</v>
      </c>
      <c r="GD19" s="428">
        <v>0</v>
      </c>
      <c r="GE19" s="428">
        <v>0</v>
      </c>
      <c r="GF19" s="428">
        <v>0</v>
      </c>
      <c r="GG19" s="428">
        <v>0</v>
      </c>
      <c r="GH19" s="428">
        <v>0</v>
      </c>
      <c r="GI19" s="428">
        <v>0</v>
      </c>
      <c r="GJ19" s="428">
        <v>0</v>
      </c>
      <c r="GK19" s="428">
        <v>0</v>
      </c>
      <c r="GL19" s="428">
        <v>2</v>
      </c>
      <c r="GM19" s="428">
        <v>32</v>
      </c>
      <c r="GN19" s="36"/>
      <c r="GO19" s="36"/>
    </row>
    <row r="20" spans="1:197" ht="15" customHeight="1" x14ac:dyDescent="0.2">
      <c r="A20" s="427" t="s">
        <v>66</v>
      </c>
      <c r="B20" s="428">
        <v>0</v>
      </c>
      <c r="C20" s="428">
        <v>0</v>
      </c>
      <c r="D20" s="428">
        <v>0</v>
      </c>
      <c r="E20" s="428">
        <v>0</v>
      </c>
      <c r="F20" s="428">
        <v>0</v>
      </c>
      <c r="G20" s="428">
        <v>0</v>
      </c>
      <c r="H20" s="428">
        <v>0</v>
      </c>
      <c r="I20" s="428">
        <v>0</v>
      </c>
      <c r="J20" s="428">
        <v>0</v>
      </c>
      <c r="K20" s="428">
        <v>0</v>
      </c>
      <c r="L20" s="428">
        <v>10</v>
      </c>
      <c r="M20" s="428">
        <v>36</v>
      </c>
      <c r="N20" s="428">
        <v>0</v>
      </c>
      <c r="O20" s="428">
        <v>0</v>
      </c>
      <c r="P20" s="428">
        <v>0</v>
      </c>
      <c r="Q20" s="428">
        <v>0</v>
      </c>
      <c r="R20" s="428">
        <v>0</v>
      </c>
      <c r="S20" s="428">
        <v>0</v>
      </c>
      <c r="T20" s="428">
        <v>0</v>
      </c>
      <c r="U20" s="428">
        <v>0</v>
      </c>
      <c r="V20" s="428">
        <v>0</v>
      </c>
      <c r="W20" s="428">
        <v>0</v>
      </c>
      <c r="X20" s="428">
        <v>0</v>
      </c>
      <c r="Y20" s="428">
        <v>0</v>
      </c>
      <c r="Z20" s="428">
        <v>0</v>
      </c>
      <c r="AA20" s="428">
        <v>0</v>
      </c>
      <c r="AB20" s="428">
        <v>0</v>
      </c>
      <c r="AC20" s="428">
        <v>0</v>
      </c>
      <c r="AD20" s="428">
        <v>0</v>
      </c>
      <c r="AE20" s="428">
        <v>0</v>
      </c>
      <c r="AF20" s="428">
        <v>0</v>
      </c>
      <c r="AG20" s="428">
        <v>0</v>
      </c>
      <c r="AH20" s="428">
        <v>0</v>
      </c>
      <c r="AI20" s="428">
        <v>0</v>
      </c>
      <c r="AJ20" s="428">
        <v>0</v>
      </c>
      <c r="AK20" s="428">
        <v>0</v>
      </c>
      <c r="AL20" s="428">
        <v>0</v>
      </c>
      <c r="AM20" s="428">
        <v>0</v>
      </c>
      <c r="AN20" s="428">
        <v>0</v>
      </c>
      <c r="AO20" s="428">
        <v>0</v>
      </c>
      <c r="AP20" s="428">
        <v>0</v>
      </c>
      <c r="AQ20" s="428">
        <v>0</v>
      </c>
      <c r="AR20" s="428">
        <v>0</v>
      </c>
      <c r="AS20" s="428">
        <v>0</v>
      </c>
      <c r="AT20" s="428">
        <v>0</v>
      </c>
      <c r="AU20" s="428">
        <v>0</v>
      </c>
      <c r="AV20" s="428">
        <v>0</v>
      </c>
      <c r="AW20" s="428">
        <v>0</v>
      </c>
      <c r="AX20" s="428">
        <v>0</v>
      </c>
      <c r="AY20" s="428">
        <v>0</v>
      </c>
      <c r="AZ20" s="428">
        <v>0</v>
      </c>
      <c r="BA20" s="428">
        <v>0</v>
      </c>
      <c r="BB20" s="428">
        <v>0</v>
      </c>
      <c r="BC20" s="428">
        <v>0</v>
      </c>
      <c r="BD20" s="428">
        <v>1</v>
      </c>
      <c r="BE20" s="428">
        <v>6</v>
      </c>
      <c r="BF20" s="428">
        <v>0</v>
      </c>
      <c r="BG20" s="428">
        <v>0</v>
      </c>
      <c r="BH20" s="428">
        <v>0</v>
      </c>
      <c r="BI20" s="428">
        <v>0</v>
      </c>
      <c r="BJ20" s="428">
        <v>0</v>
      </c>
      <c r="BK20" s="428">
        <v>0</v>
      </c>
      <c r="BL20" s="428">
        <v>1</v>
      </c>
      <c r="BM20" s="428">
        <v>3</v>
      </c>
      <c r="BN20" s="428">
        <v>0</v>
      </c>
      <c r="BO20" s="428">
        <v>0</v>
      </c>
      <c r="BP20" s="428">
        <v>0</v>
      </c>
      <c r="BQ20" s="428">
        <v>0</v>
      </c>
      <c r="BR20" s="428">
        <v>0</v>
      </c>
      <c r="BS20" s="428">
        <v>0</v>
      </c>
      <c r="BT20" s="428">
        <v>0</v>
      </c>
      <c r="BU20" s="428">
        <v>0</v>
      </c>
      <c r="BV20" s="428">
        <v>0</v>
      </c>
      <c r="BW20" s="428">
        <v>0</v>
      </c>
      <c r="BX20" s="428">
        <v>0</v>
      </c>
      <c r="BY20" s="428">
        <v>0</v>
      </c>
      <c r="BZ20" s="428">
        <v>0</v>
      </c>
      <c r="CA20" s="428">
        <v>0</v>
      </c>
      <c r="CB20" s="428">
        <v>0</v>
      </c>
      <c r="CC20" s="428">
        <v>0</v>
      </c>
      <c r="CD20" s="428">
        <v>1</v>
      </c>
      <c r="CE20" s="428">
        <v>6</v>
      </c>
      <c r="CF20" s="428">
        <v>0</v>
      </c>
      <c r="CG20" s="428">
        <v>0</v>
      </c>
      <c r="CH20" s="428">
        <v>1</v>
      </c>
      <c r="CI20" s="428">
        <v>6</v>
      </c>
      <c r="CJ20" s="428">
        <v>1</v>
      </c>
      <c r="CK20" s="428">
        <v>4</v>
      </c>
      <c r="CL20" s="428">
        <v>0</v>
      </c>
      <c r="CM20" s="428">
        <v>0</v>
      </c>
      <c r="CN20" s="428">
        <v>6</v>
      </c>
      <c r="CO20" s="428">
        <v>15</v>
      </c>
      <c r="CP20" s="428">
        <v>1</v>
      </c>
      <c r="CQ20" s="428">
        <v>3</v>
      </c>
      <c r="CR20" s="428">
        <v>2</v>
      </c>
      <c r="CS20" s="428">
        <v>9</v>
      </c>
      <c r="CT20" s="428">
        <v>2</v>
      </c>
      <c r="CU20" s="428">
        <v>6</v>
      </c>
      <c r="CV20" s="428">
        <v>0</v>
      </c>
      <c r="CW20" s="428">
        <v>0</v>
      </c>
      <c r="CX20" s="428">
        <v>0</v>
      </c>
      <c r="CY20" s="428">
        <v>0</v>
      </c>
      <c r="CZ20" s="428">
        <v>0</v>
      </c>
      <c r="DA20" s="428">
        <v>0</v>
      </c>
      <c r="DB20" s="428">
        <v>0</v>
      </c>
      <c r="DC20" s="428">
        <v>0</v>
      </c>
      <c r="DD20" s="428">
        <v>0</v>
      </c>
      <c r="DE20" s="428">
        <v>0</v>
      </c>
      <c r="DF20" s="428">
        <v>0</v>
      </c>
      <c r="DG20" s="428">
        <v>0</v>
      </c>
      <c r="DH20" s="428">
        <v>0</v>
      </c>
      <c r="DI20" s="428">
        <v>0</v>
      </c>
      <c r="DJ20" s="428">
        <v>0</v>
      </c>
      <c r="DK20" s="428">
        <v>0</v>
      </c>
      <c r="DL20" s="428">
        <v>1</v>
      </c>
      <c r="DM20" s="428">
        <v>3</v>
      </c>
      <c r="DN20" s="428">
        <v>0</v>
      </c>
      <c r="DO20" s="428">
        <v>0</v>
      </c>
      <c r="DP20" s="428">
        <v>0</v>
      </c>
      <c r="DQ20" s="428">
        <v>0</v>
      </c>
      <c r="DR20" s="428">
        <v>0</v>
      </c>
      <c r="DS20" s="428">
        <v>0</v>
      </c>
      <c r="DT20" s="428">
        <v>0</v>
      </c>
      <c r="DU20" s="428">
        <v>0</v>
      </c>
      <c r="DV20" s="428">
        <v>0</v>
      </c>
      <c r="DW20" s="428">
        <v>0</v>
      </c>
      <c r="DX20" s="428">
        <v>0</v>
      </c>
      <c r="DY20" s="428">
        <v>0</v>
      </c>
      <c r="DZ20" s="428">
        <v>0</v>
      </c>
      <c r="EA20" s="428">
        <v>0</v>
      </c>
      <c r="EB20" s="428">
        <v>1</v>
      </c>
      <c r="EC20" s="428">
        <v>3</v>
      </c>
      <c r="ED20" s="428">
        <v>0</v>
      </c>
      <c r="EE20" s="428">
        <v>0</v>
      </c>
      <c r="EF20" s="428">
        <v>0</v>
      </c>
      <c r="EG20" s="428">
        <v>0</v>
      </c>
      <c r="EH20" s="428">
        <v>0</v>
      </c>
      <c r="EI20" s="428">
        <v>0</v>
      </c>
      <c r="EJ20" s="428">
        <v>0</v>
      </c>
      <c r="EK20" s="428">
        <v>0</v>
      </c>
      <c r="EL20" s="428">
        <v>0</v>
      </c>
      <c r="EM20" s="428">
        <v>0</v>
      </c>
      <c r="EN20" s="428">
        <v>0</v>
      </c>
      <c r="EO20" s="428">
        <v>0</v>
      </c>
      <c r="EP20" s="428">
        <v>0</v>
      </c>
      <c r="EQ20" s="428">
        <v>0</v>
      </c>
      <c r="ER20" s="428">
        <v>0</v>
      </c>
      <c r="ES20" s="428">
        <v>0</v>
      </c>
      <c r="ET20" s="428">
        <v>0</v>
      </c>
      <c r="EU20" s="428">
        <v>0</v>
      </c>
      <c r="EV20" s="428">
        <v>0</v>
      </c>
      <c r="EW20" s="428">
        <v>0</v>
      </c>
      <c r="EX20" s="428">
        <v>0</v>
      </c>
      <c r="EY20" s="428">
        <v>0</v>
      </c>
      <c r="EZ20" s="428">
        <v>0</v>
      </c>
      <c r="FA20" s="428">
        <v>0</v>
      </c>
      <c r="FB20" s="428">
        <v>0</v>
      </c>
      <c r="FC20" s="428">
        <v>0</v>
      </c>
      <c r="FD20" s="428">
        <v>1</v>
      </c>
      <c r="FE20" s="428">
        <v>23</v>
      </c>
      <c r="FF20" s="428">
        <v>0</v>
      </c>
      <c r="FG20" s="428">
        <v>0</v>
      </c>
      <c r="FH20" s="428">
        <v>0</v>
      </c>
      <c r="FI20" s="428">
        <v>0</v>
      </c>
      <c r="FJ20" s="428">
        <v>0</v>
      </c>
      <c r="FK20" s="428">
        <v>0</v>
      </c>
      <c r="FL20" s="428">
        <v>0</v>
      </c>
      <c r="FM20" s="428">
        <v>0</v>
      </c>
      <c r="FN20" s="428" t="s">
        <v>56</v>
      </c>
      <c r="FO20" s="428" t="s">
        <v>56</v>
      </c>
      <c r="FP20" s="428">
        <v>1</v>
      </c>
      <c r="FQ20" s="428">
        <v>2</v>
      </c>
      <c r="FR20" s="428">
        <v>0</v>
      </c>
      <c r="FS20" s="428">
        <v>0</v>
      </c>
      <c r="FT20" s="428">
        <v>0</v>
      </c>
      <c r="FU20" s="428">
        <v>0</v>
      </c>
      <c r="FV20" s="428">
        <v>0</v>
      </c>
      <c r="FW20" s="428">
        <v>0</v>
      </c>
      <c r="FX20" s="428">
        <v>0</v>
      </c>
      <c r="FY20" s="428">
        <v>0</v>
      </c>
      <c r="FZ20" s="428">
        <v>1</v>
      </c>
      <c r="GA20" s="428">
        <v>14</v>
      </c>
      <c r="GB20" s="428">
        <v>0</v>
      </c>
      <c r="GC20" s="428">
        <v>0</v>
      </c>
      <c r="GD20" s="428">
        <v>0</v>
      </c>
      <c r="GE20" s="428">
        <v>0</v>
      </c>
      <c r="GF20" s="428">
        <v>0</v>
      </c>
      <c r="GG20" s="428">
        <v>0</v>
      </c>
      <c r="GH20" s="428">
        <v>0</v>
      </c>
      <c r="GI20" s="428">
        <v>0</v>
      </c>
      <c r="GJ20" s="428">
        <v>0</v>
      </c>
      <c r="GK20" s="428">
        <v>0</v>
      </c>
      <c r="GL20" s="428">
        <v>0</v>
      </c>
      <c r="GM20" s="428">
        <v>0</v>
      </c>
      <c r="GN20" s="36"/>
      <c r="GO20" s="36"/>
    </row>
    <row r="21" spans="1:197" ht="15" customHeight="1" x14ac:dyDescent="0.2">
      <c r="A21" s="427" t="s">
        <v>67</v>
      </c>
      <c r="B21" s="428">
        <v>0</v>
      </c>
      <c r="C21" s="428">
        <v>0</v>
      </c>
      <c r="D21" s="428">
        <v>1</v>
      </c>
      <c r="E21" s="428">
        <v>2</v>
      </c>
      <c r="F21" s="428">
        <v>0</v>
      </c>
      <c r="G21" s="428">
        <v>0</v>
      </c>
      <c r="H21" s="428">
        <v>0</v>
      </c>
      <c r="I21" s="428">
        <v>0</v>
      </c>
      <c r="J21" s="428">
        <v>0</v>
      </c>
      <c r="K21" s="428">
        <v>0</v>
      </c>
      <c r="L21" s="428">
        <v>0</v>
      </c>
      <c r="M21" s="428">
        <v>0</v>
      </c>
      <c r="N21" s="428">
        <v>0</v>
      </c>
      <c r="O21" s="428">
        <v>0</v>
      </c>
      <c r="P21" s="428">
        <v>1</v>
      </c>
      <c r="Q21" s="428">
        <v>2</v>
      </c>
      <c r="R21" s="428">
        <v>0</v>
      </c>
      <c r="S21" s="428">
        <v>0</v>
      </c>
      <c r="T21" s="428">
        <v>0</v>
      </c>
      <c r="U21" s="428">
        <v>0</v>
      </c>
      <c r="V21" s="428">
        <v>0</v>
      </c>
      <c r="W21" s="428">
        <v>0</v>
      </c>
      <c r="X21" s="428">
        <v>0</v>
      </c>
      <c r="Y21" s="428">
        <v>0</v>
      </c>
      <c r="Z21" s="428">
        <v>0</v>
      </c>
      <c r="AA21" s="428">
        <v>0</v>
      </c>
      <c r="AB21" s="428">
        <v>0</v>
      </c>
      <c r="AC21" s="428">
        <v>0</v>
      </c>
      <c r="AD21" s="428">
        <v>0</v>
      </c>
      <c r="AE21" s="428">
        <v>0</v>
      </c>
      <c r="AF21" s="428">
        <v>0</v>
      </c>
      <c r="AG21" s="428">
        <v>0</v>
      </c>
      <c r="AH21" s="428">
        <v>0</v>
      </c>
      <c r="AI21" s="428">
        <v>0</v>
      </c>
      <c r="AJ21" s="428">
        <v>0</v>
      </c>
      <c r="AK21" s="428">
        <v>0</v>
      </c>
      <c r="AL21" s="428">
        <v>0</v>
      </c>
      <c r="AM21" s="428">
        <v>0</v>
      </c>
      <c r="AN21" s="428">
        <v>0</v>
      </c>
      <c r="AO21" s="428">
        <v>0</v>
      </c>
      <c r="AP21" s="428">
        <v>0</v>
      </c>
      <c r="AQ21" s="428">
        <v>0</v>
      </c>
      <c r="AR21" s="428">
        <v>1</v>
      </c>
      <c r="AS21" s="428">
        <v>3</v>
      </c>
      <c r="AT21" s="428">
        <v>0</v>
      </c>
      <c r="AU21" s="428">
        <v>0</v>
      </c>
      <c r="AV21" s="428">
        <v>0</v>
      </c>
      <c r="AW21" s="428">
        <v>0</v>
      </c>
      <c r="AX21" s="428">
        <v>1</v>
      </c>
      <c r="AY21" s="428">
        <v>8</v>
      </c>
      <c r="AZ21" s="428">
        <v>0</v>
      </c>
      <c r="BA21" s="428">
        <v>0</v>
      </c>
      <c r="BB21" s="428">
        <v>5</v>
      </c>
      <c r="BC21" s="428">
        <v>25</v>
      </c>
      <c r="BD21" s="428">
        <v>1</v>
      </c>
      <c r="BE21" s="428">
        <v>3</v>
      </c>
      <c r="BF21" s="428">
        <v>2</v>
      </c>
      <c r="BG21" s="428">
        <v>8</v>
      </c>
      <c r="BH21" s="428">
        <v>1</v>
      </c>
      <c r="BI21" s="428">
        <v>4</v>
      </c>
      <c r="BJ21" s="428">
        <v>0</v>
      </c>
      <c r="BK21" s="428">
        <v>0</v>
      </c>
      <c r="BL21" s="428">
        <v>4</v>
      </c>
      <c r="BM21" s="428">
        <v>14</v>
      </c>
      <c r="BN21" s="428">
        <v>0</v>
      </c>
      <c r="BO21" s="428">
        <v>0</v>
      </c>
      <c r="BP21" s="428">
        <v>0</v>
      </c>
      <c r="BQ21" s="428">
        <v>0</v>
      </c>
      <c r="BR21" s="428">
        <v>5</v>
      </c>
      <c r="BS21" s="428">
        <v>26</v>
      </c>
      <c r="BT21" s="428">
        <v>3</v>
      </c>
      <c r="BU21" s="428">
        <v>11</v>
      </c>
      <c r="BV21" s="428">
        <v>3</v>
      </c>
      <c r="BW21" s="428">
        <v>11</v>
      </c>
      <c r="BX21" s="428">
        <v>0</v>
      </c>
      <c r="BY21" s="428">
        <v>0</v>
      </c>
      <c r="BZ21" s="428">
        <v>0</v>
      </c>
      <c r="CA21" s="428">
        <v>0</v>
      </c>
      <c r="CB21" s="428">
        <v>0</v>
      </c>
      <c r="CC21" s="428">
        <v>0</v>
      </c>
      <c r="CD21" s="428">
        <v>2</v>
      </c>
      <c r="CE21" s="428">
        <v>7</v>
      </c>
      <c r="CF21" s="428">
        <v>0</v>
      </c>
      <c r="CG21" s="428">
        <v>0</v>
      </c>
      <c r="CH21" s="428">
        <v>0</v>
      </c>
      <c r="CI21" s="428">
        <v>0</v>
      </c>
      <c r="CJ21" s="428">
        <v>3</v>
      </c>
      <c r="CK21" s="428">
        <v>8</v>
      </c>
      <c r="CL21" s="428">
        <v>1</v>
      </c>
      <c r="CM21" s="428">
        <v>2</v>
      </c>
      <c r="CN21" s="428">
        <v>6</v>
      </c>
      <c r="CO21" s="428">
        <v>14</v>
      </c>
      <c r="CP21" s="428">
        <v>0</v>
      </c>
      <c r="CQ21" s="428">
        <v>0</v>
      </c>
      <c r="CR21" s="428">
        <v>4</v>
      </c>
      <c r="CS21" s="428">
        <v>8</v>
      </c>
      <c r="CT21" s="428">
        <v>5</v>
      </c>
      <c r="CU21" s="428">
        <v>12</v>
      </c>
      <c r="CV21" s="428">
        <v>0</v>
      </c>
      <c r="CW21" s="428">
        <v>0</v>
      </c>
      <c r="CX21" s="428">
        <v>0</v>
      </c>
      <c r="CY21" s="428">
        <v>0</v>
      </c>
      <c r="CZ21" s="428">
        <v>0</v>
      </c>
      <c r="DA21" s="428">
        <v>0</v>
      </c>
      <c r="DB21" s="428">
        <v>1</v>
      </c>
      <c r="DC21" s="428">
        <v>3</v>
      </c>
      <c r="DD21" s="428">
        <v>0</v>
      </c>
      <c r="DE21" s="428">
        <v>0</v>
      </c>
      <c r="DF21" s="428">
        <v>0</v>
      </c>
      <c r="DG21" s="428">
        <v>0</v>
      </c>
      <c r="DH21" s="428">
        <v>0</v>
      </c>
      <c r="DI21" s="428">
        <v>0</v>
      </c>
      <c r="DJ21" s="428">
        <v>0</v>
      </c>
      <c r="DK21" s="428">
        <v>0</v>
      </c>
      <c r="DL21" s="428">
        <v>0</v>
      </c>
      <c r="DM21" s="428">
        <v>0</v>
      </c>
      <c r="DN21" s="428">
        <v>0</v>
      </c>
      <c r="DO21" s="428">
        <v>0</v>
      </c>
      <c r="DP21" s="428">
        <v>0</v>
      </c>
      <c r="DQ21" s="428">
        <v>0</v>
      </c>
      <c r="DR21" s="428">
        <v>0</v>
      </c>
      <c r="DS21" s="428">
        <v>0</v>
      </c>
      <c r="DT21" s="428">
        <v>0</v>
      </c>
      <c r="DU21" s="428">
        <v>0</v>
      </c>
      <c r="DV21" s="428">
        <v>0</v>
      </c>
      <c r="DW21" s="428">
        <v>0</v>
      </c>
      <c r="DX21" s="428">
        <v>0</v>
      </c>
      <c r="DY21" s="428">
        <v>0</v>
      </c>
      <c r="DZ21" s="428">
        <v>0</v>
      </c>
      <c r="EA21" s="428">
        <v>0</v>
      </c>
      <c r="EB21" s="428">
        <v>0</v>
      </c>
      <c r="EC21" s="428">
        <v>0</v>
      </c>
      <c r="ED21" s="428">
        <v>0</v>
      </c>
      <c r="EE21" s="428">
        <v>0</v>
      </c>
      <c r="EF21" s="428">
        <v>0</v>
      </c>
      <c r="EG21" s="428">
        <v>0</v>
      </c>
      <c r="EH21" s="428">
        <v>0</v>
      </c>
      <c r="EI21" s="428">
        <v>0</v>
      </c>
      <c r="EJ21" s="428">
        <v>5</v>
      </c>
      <c r="EK21" s="428">
        <v>11</v>
      </c>
      <c r="EL21" s="428">
        <v>5</v>
      </c>
      <c r="EM21" s="428">
        <v>11</v>
      </c>
      <c r="EN21" s="428">
        <v>0</v>
      </c>
      <c r="EO21" s="428">
        <v>0</v>
      </c>
      <c r="EP21" s="428">
        <v>1</v>
      </c>
      <c r="EQ21" s="428">
        <v>28</v>
      </c>
      <c r="ER21" s="428">
        <v>1</v>
      </c>
      <c r="ES21" s="428">
        <v>31</v>
      </c>
      <c r="ET21" s="428">
        <v>1</v>
      </c>
      <c r="EU21" s="428">
        <v>2</v>
      </c>
      <c r="EV21" s="428">
        <v>1</v>
      </c>
      <c r="EW21" s="428">
        <v>30</v>
      </c>
      <c r="EX21" s="428">
        <v>1</v>
      </c>
      <c r="EY21" s="428">
        <v>29</v>
      </c>
      <c r="EZ21" s="428">
        <v>1</v>
      </c>
      <c r="FA21" s="428">
        <v>45</v>
      </c>
      <c r="FB21" s="428">
        <v>0</v>
      </c>
      <c r="FC21" s="428">
        <v>0</v>
      </c>
      <c r="FD21" s="428">
        <v>1</v>
      </c>
      <c r="FE21" s="428">
        <v>33</v>
      </c>
      <c r="FF21" s="428">
        <v>1</v>
      </c>
      <c r="FG21" s="428">
        <v>44</v>
      </c>
      <c r="FH21" s="428">
        <v>1</v>
      </c>
      <c r="FI21" s="428">
        <v>40</v>
      </c>
      <c r="FJ21" s="428">
        <v>0</v>
      </c>
      <c r="FK21" s="428">
        <v>0</v>
      </c>
      <c r="FL21" s="428">
        <v>1</v>
      </c>
      <c r="FM21" s="428">
        <v>30</v>
      </c>
      <c r="FN21" s="428">
        <v>0</v>
      </c>
      <c r="FO21" s="428">
        <v>0</v>
      </c>
      <c r="FP21" s="428">
        <v>0</v>
      </c>
      <c r="FQ21" s="428">
        <v>0</v>
      </c>
      <c r="FR21" s="428">
        <v>0</v>
      </c>
      <c r="FS21" s="428">
        <v>0</v>
      </c>
      <c r="FT21" s="428">
        <v>4</v>
      </c>
      <c r="FU21" s="428">
        <v>43</v>
      </c>
      <c r="FV21" s="428">
        <v>0</v>
      </c>
      <c r="FW21" s="428">
        <v>0</v>
      </c>
      <c r="FX21" s="428">
        <v>0</v>
      </c>
      <c r="FY21" s="428">
        <v>0</v>
      </c>
      <c r="FZ21" s="428">
        <v>0</v>
      </c>
      <c r="GA21" s="428">
        <v>0</v>
      </c>
      <c r="GB21" s="428">
        <v>0</v>
      </c>
      <c r="GC21" s="428">
        <v>0</v>
      </c>
      <c r="GD21" s="428">
        <v>0</v>
      </c>
      <c r="GE21" s="428">
        <v>0</v>
      </c>
      <c r="GF21" s="428">
        <v>0</v>
      </c>
      <c r="GG21" s="428">
        <v>0</v>
      </c>
      <c r="GH21" s="428">
        <v>0</v>
      </c>
      <c r="GI21" s="428">
        <v>0</v>
      </c>
      <c r="GJ21" s="428">
        <v>0</v>
      </c>
      <c r="GK21" s="428">
        <v>0</v>
      </c>
      <c r="GL21" s="428">
        <v>0</v>
      </c>
      <c r="GM21" s="428">
        <v>0</v>
      </c>
      <c r="GN21" s="36"/>
      <c r="GO21" s="36"/>
    </row>
    <row r="22" spans="1:197" ht="15" customHeight="1" x14ac:dyDescent="0.2">
      <c r="A22" s="427" t="s">
        <v>68</v>
      </c>
      <c r="B22" s="428">
        <v>2</v>
      </c>
      <c r="C22" s="428">
        <v>7</v>
      </c>
      <c r="D22" s="428">
        <v>1</v>
      </c>
      <c r="E22" s="428">
        <v>4</v>
      </c>
      <c r="F22" s="428">
        <v>0</v>
      </c>
      <c r="G22" s="428">
        <v>0</v>
      </c>
      <c r="H22" s="428">
        <v>3</v>
      </c>
      <c r="I22" s="428">
        <v>7</v>
      </c>
      <c r="J22" s="428">
        <v>0</v>
      </c>
      <c r="K22" s="428">
        <v>0</v>
      </c>
      <c r="L22" s="428">
        <v>0</v>
      </c>
      <c r="M22" s="428">
        <v>0</v>
      </c>
      <c r="N22" s="428">
        <v>0</v>
      </c>
      <c r="O22" s="428">
        <v>0</v>
      </c>
      <c r="P22" s="428">
        <v>0</v>
      </c>
      <c r="Q22" s="428">
        <v>0</v>
      </c>
      <c r="R22" s="428">
        <v>0</v>
      </c>
      <c r="S22" s="428">
        <v>0</v>
      </c>
      <c r="T22" s="428">
        <v>0</v>
      </c>
      <c r="U22" s="428">
        <v>0</v>
      </c>
      <c r="V22" s="428">
        <v>0</v>
      </c>
      <c r="W22" s="428">
        <v>0</v>
      </c>
      <c r="X22" s="428">
        <v>0</v>
      </c>
      <c r="Y22" s="428">
        <v>0</v>
      </c>
      <c r="Z22" s="428">
        <v>1</v>
      </c>
      <c r="AA22" s="428">
        <v>2</v>
      </c>
      <c r="AB22" s="428">
        <v>0</v>
      </c>
      <c r="AC22" s="428">
        <v>0</v>
      </c>
      <c r="AD22" s="428">
        <v>0</v>
      </c>
      <c r="AE22" s="428">
        <v>0</v>
      </c>
      <c r="AF22" s="428">
        <v>0</v>
      </c>
      <c r="AG22" s="428">
        <v>0</v>
      </c>
      <c r="AH22" s="428">
        <v>0</v>
      </c>
      <c r="AI22" s="428">
        <v>0</v>
      </c>
      <c r="AJ22" s="428">
        <v>0</v>
      </c>
      <c r="AK22" s="428">
        <v>0</v>
      </c>
      <c r="AL22" s="428">
        <v>0</v>
      </c>
      <c r="AM22" s="428">
        <v>0</v>
      </c>
      <c r="AN22" s="428">
        <v>0</v>
      </c>
      <c r="AO22" s="428">
        <v>0</v>
      </c>
      <c r="AP22" s="428">
        <v>0</v>
      </c>
      <c r="AQ22" s="428">
        <v>0</v>
      </c>
      <c r="AR22" s="428">
        <v>0</v>
      </c>
      <c r="AS22" s="428">
        <v>0</v>
      </c>
      <c r="AT22" s="428">
        <v>1</v>
      </c>
      <c r="AU22" s="428">
        <v>2</v>
      </c>
      <c r="AV22" s="428">
        <v>0</v>
      </c>
      <c r="AW22" s="428">
        <v>0</v>
      </c>
      <c r="AX22" s="428">
        <v>0</v>
      </c>
      <c r="AY22" s="428">
        <v>0</v>
      </c>
      <c r="AZ22" s="428">
        <v>0</v>
      </c>
      <c r="BA22" s="428">
        <v>0</v>
      </c>
      <c r="BB22" s="428">
        <v>0</v>
      </c>
      <c r="BC22" s="428">
        <v>0</v>
      </c>
      <c r="BD22" s="428">
        <v>3</v>
      </c>
      <c r="BE22" s="428">
        <v>9</v>
      </c>
      <c r="BF22" s="428">
        <v>0</v>
      </c>
      <c r="BG22" s="428">
        <v>0</v>
      </c>
      <c r="BH22" s="428">
        <v>1</v>
      </c>
      <c r="BI22" s="428">
        <v>3</v>
      </c>
      <c r="BJ22" s="428">
        <v>0</v>
      </c>
      <c r="BK22" s="428">
        <v>0</v>
      </c>
      <c r="BL22" s="428">
        <v>1</v>
      </c>
      <c r="BM22" s="428">
        <v>3</v>
      </c>
      <c r="BN22" s="428">
        <v>0</v>
      </c>
      <c r="BO22" s="428">
        <v>0</v>
      </c>
      <c r="BP22" s="428">
        <v>1</v>
      </c>
      <c r="BQ22" s="428">
        <v>3</v>
      </c>
      <c r="BR22" s="428">
        <v>0</v>
      </c>
      <c r="BS22" s="428">
        <v>0</v>
      </c>
      <c r="BT22" s="428">
        <v>0</v>
      </c>
      <c r="BU22" s="428">
        <v>0</v>
      </c>
      <c r="BV22" s="428" t="s">
        <v>56</v>
      </c>
      <c r="BW22" s="428" t="s">
        <v>56</v>
      </c>
      <c r="BX22" s="428">
        <v>0</v>
      </c>
      <c r="BY22" s="428">
        <v>0</v>
      </c>
      <c r="BZ22" s="428">
        <v>0</v>
      </c>
      <c r="CA22" s="428">
        <v>0</v>
      </c>
      <c r="CB22" s="428">
        <v>0</v>
      </c>
      <c r="CC22" s="428">
        <v>0</v>
      </c>
      <c r="CD22" s="428">
        <v>1</v>
      </c>
      <c r="CE22" s="428">
        <v>5</v>
      </c>
      <c r="CF22" s="428">
        <v>0</v>
      </c>
      <c r="CG22" s="428">
        <v>0</v>
      </c>
      <c r="CH22" s="428">
        <v>1</v>
      </c>
      <c r="CI22" s="428">
        <v>3</v>
      </c>
      <c r="CJ22" s="428">
        <v>1</v>
      </c>
      <c r="CK22" s="428">
        <v>2</v>
      </c>
      <c r="CL22" s="428">
        <v>1</v>
      </c>
      <c r="CM22" s="428">
        <v>3</v>
      </c>
      <c r="CN22" s="428">
        <v>4</v>
      </c>
      <c r="CO22" s="428">
        <v>14</v>
      </c>
      <c r="CP22" s="428">
        <v>1</v>
      </c>
      <c r="CQ22" s="428">
        <v>5</v>
      </c>
      <c r="CR22" s="428">
        <v>3</v>
      </c>
      <c r="CS22" s="428">
        <v>13</v>
      </c>
      <c r="CT22" s="428">
        <v>1</v>
      </c>
      <c r="CU22" s="428">
        <v>4</v>
      </c>
      <c r="CV22" s="428">
        <v>0</v>
      </c>
      <c r="CW22" s="428">
        <v>0</v>
      </c>
      <c r="CX22" s="428">
        <v>0</v>
      </c>
      <c r="CY22" s="428">
        <v>0</v>
      </c>
      <c r="CZ22" s="428">
        <v>1</v>
      </c>
      <c r="DA22" s="428">
        <v>3</v>
      </c>
      <c r="DB22" s="428">
        <v>1</v>
      </c>
      <c r="DC22" s="428">
        <v>5</v>
      </c>
      <c r="DD22" s="428">
        <v>0</v>
      </c>
      <c r="DE22" s="428">
        <v>0</v>
      </c>
      <c r="DF22" s="428">
        <v>0</v>
      </c>
      <c r="DG22" s="428">
        <v>0</v>
      </c>
      <c r="DH22" s="428">
        <v>0</v>
      </c>
      <c r="DI22" s="428">
        <v>0</v>
      </c>
      <c r="DJ22" s="428">
        <v>0</v>
      </c>
      <c r="DK22" s="428">
        <v>0</v>
      </c>
      <c r="DL22" s="428">
        <v>1</v>
      </c>
      <c r="DM22" s="428">
        <v>5</v>
      </c>
      <c r="DN22" s="428">
        <v>0</v>
      </c>
      <c r="DO22" s="428">
        <v>0</v>
      </c>
      <c r="DP22" s="428">
        <v>0</v>
      </c>
      <c r="DQ22" s="428">
        <v>0</v>
      </c>
      <c r="DR22" s="428">
        <v>0</v>
      </c>
      <c r="DS22" s="428">
        <v>0</v>
      </c>
      <c r="DT22" s="428">
        <v>0</v>
      </c>
      <c r="DU22" s="428">
        <v>0</v>
      </c>
      <c r="DV22" s="428">
        <v>0</v>
      </c>
      <c r="DW22" s="428">
        <v>0</v>
      </c>
      <c r="DX22" s="428">
        <v>0</v>
      </c>
      <c r="DY22" s="428">
        <v>0</v>
      </c>
      <c r="DZ22" s="428">
        <v>0</v>
      </c>
      <c r="EA22" s="428">
        <v>0</v>
      </c>
      <c r="EB22" s="428">
        <v>1</v>
      </c>
      <c r="EC22" s="428">
        <v>5</v>
      </c>
      <c r="ED22" s="428">
        <v>0</v>
      </c>
      <c r="EE22" s="428">
        <v>0</v>
      </c>
      <c r="EF22" s="428">
        <v>0</v>
      </c>
      <c r="EG22" s="428">
        <v>0</v>
      </c>
      <c r="EH22" s="428">
        <v>0</v>
      </c>
      <c r="EI22" s="428">
        <v>0</v>
      </c>
      <c r="EJ22" s="428">
        <v>3</v>
      </c>
      <c r="EK22" s="428">
        <v>10</v>
      </c>
      <c r="EL22" s="428">
        <v>3</v>
      </c>
      <c r="EM22" s="428">
        <v>10</v>
      </c>
      <c r="EN22" s="428">
        <v>3</v>
      </c>
      <c r="EO22" s="428">
        <v>8</v>
      </c>
      <c r="EP22" s="428">
        <v>1</v>
      </c>
      <c r="EQ22" s="428">
        <v>13</v>
      </c>
      <c r="ER22" s="428">
        <v>1</v>
      </c>
      <c r="ES22" s="428">
        <v>16</v>
      </c>
      <c r="ET22" s="428">
        <v>3</v>
      </c>
      <c r="EU22" s="428">
        <v>10</v>
      </c>
      <c r="EV22" s="428">
        <v>0</v>
      </c>
      <c r="EW22" s="428">
        <v>0</v>
      </c>
      <c r="EX22" s="428">
        <v>0</v>
      </c>
      <c r="EY22" s="428">
        <v>0</v>
      </c>
      <c r="EZ22" s="428">
        <v>1</v>
      </c>
      <c r="FA22" s="428">
        <v>15</v>
      </c>
      <c r="FB22" s="428">
        <v>0</v>
      </c>
      <c r="FC22" s="428">
        <v>0</v>
      </c>
      <c r="FD22" s="428">
        <v>1</v>
      </c>
      <c r="FE22" s="428">
        <v>27</v>
      </c>
      <c r="FF22" s="428">
        <v>1</v>
      </c>
      <c r="FG22" s="428">
        <v>14</v>
      </c>
      <c r="FH22" s="428">
        <v>1</v>
      </c>
      <c r="FI22" s="428">
        <v>14</v>
      </c>
      <c r="FJ22" s="428">
        <v>1</v>
      </c>
      <c r="FK22" s="428">
        <v>9</v>
      </c>
      <c r="FL22" s="428">
        <v>0</v>
      </c>
      <c r="FM22" s="428">
        <v>0</v>
      </c>
      <c r="FN22" s="428">
        <v>0</v>
      </c>
      <c r="FO22" s="428">
        <v>0</v>
      </c>
      <c r="FP22" s="428">
        <v>0</v>
      </c>
      <c r="FQ22" s="428">
        <v>0</v>
      </c>
      <c r="FR22" s="428">
        <v>0</v>
      </c>
      <c r="FS22" s="428">
        <v>0</v>
      </c>
      <c r="FT22" s="428">
        <v>1</v>
      </c>
      <c r="FU22" s="428">
        <v>15</v>
      </c>
      <c r="FV22" s="428">
        <v>0</v>
      </c>
      <c r="FW22" s="428">
        <v>0</v>
      </c>
      <c r="FX22" s="428">
        <v>0</v>
      </c>
      <c r="FY22" s="428">
        <v>0</v>
      </c>
      <c r="FZ22" s="428">
        <v>2</v>
      </c>
      <c r="GA22" s="428">
        <v>6</v>
      </c>
      <c r="GB22" s="428">
        <v>0</v>
      </c>
      <c r="GC22" s="428">
        <v>0</v>
      </c>
      <c r="GD22" s="428">
        <v>0</v>
      </c>
      <c r="GE22" s="428">
        <v>0</v>
      </c>
      <c r="GF22" s="428">
        <v>0</v>
      </c>
      <c r="GG22" s="428">
        <v>0</v>
      </c>
      <c r="GH22" s="428">
        <v>0</v>
      </c>
      <c r="GI22" s="428">
        <v>0</v>
      </c>
      <c r="GJ22" s="428">
        <v>0</v>
      </c>
      <c r="GK22" s="428">
        <v>0</v>
      </c>
      <c r="GL22" s="428">
        <v>0</v>
      </c>
      <c r="GM22" s="428">
        <v>0</v>
      </c>
      <c r="GN22" s="36"/>
      <c r="GO22" s="36"/>
    </row>
    <row r="23" spans="1:197" ht="15" customHeight="1" x14ac:dyDescent="0.2">
      <c r="A23" s="427" t="s">
        <v>69</v>
      </c>
      <c r="B23" s="428">
        <v>2</v>
      </c>
      <c r="C23" s="428">
        <v>7</v>
      </c>
      <c r="D23" s="428">
        <v>0</v>
      </c>
      <c r="E23" s="428">
        <v>0</v>
      </c>
      <c r="F23" s="428">
        <v>0</v>
      </c>
      <c r="G23" s="428">
        <v>0</v>
      </c>
      <c r="H23" s="428">
        <v>0</v>
      </c>
      <c r="I23" s="428">
        <v>0</v>
      </c>
      <c r="J23" s="428">
        <v>1</v>
      </c>
      <c r="K23" s="428">
        <v>4</v>
      </c>
      <c r="L23" s="428">
        <v>1</v>
      </c>
      <c r="M23" s="428">
        <v>3</v>
      </c>
      <c r="N23" s="428">
        <v>0</v>
      </c>
      <c r="O23" s="428">
        <v>0</v>
      </c>
      <c r="P23" s="428">
        <v>0</v>
      </c>
      <c r="Q23" s="428">
        <v>0</v>
      </c>
      <c r="R23" s="428">
        <v>0</v>
      </c>
      <c r="S23" s="428">
        <v>0</v>
      </c>
      <c r="T23" s="428">
        <v>0</v>
      </c>
      <c r="U23" s="428">
        <v>0</v>
      </c>
      <c r="V23" s="428">
        <v>1</v>
      </c>
      <c r="W23" s="428">
        <v>3</v>
      </c>
      <c r="X23" s="428">
        <v>1</v>
      </c>
      <c r="Y23" s="428">
        <v>4</v>
      </c>
      <c r="Z23" s="428">
        <v>0</v>
      </c>
      <c r="AA23" s="428">
        <v>0</v>
      </c>
      <c r="AB23" s="428">
        <v>0</v>
      </c>
      <c r="AC23" s="428">
        <v>0</v>
      </c>
      <c r="AD23" s="428">
        <v>0</v>
      </c>
      <c r="AE23" s="428">
        <v>0</v>
      </c>
      <c r="AF23" s="428">
        <v>0</v>
      </c>
      <c r="AG23" s="428">
        <v>0</v>
      </c>
      <c r="AH23" s="428">
        <v>0</v>
      </c>
      <c r="AI23" s="428">
        <v>0</v>
      </c>
      <c r="AJ23" s="428">
        <v>2</v>
      </c>
      <c r="AK23" s="428">
        <v>9</v>
      </c>
      <c r="AL23" s="428">
        <v>0</v>
      </c>
      <c r="AM23" s="428">
        <v>0</v>
      </c>
      <c r="AN23" s="428">
        <v>0</v>
      </c>
      <c r="AO23" s="428">
        <v>0</v>
      </c>
      <c r="AP23" s="428">
        <v>0</v>
      </c>
      <c r="AQ23" s="428">
        <v>0</v>
      </c>
      <c r="AR23" s="428">
        <v>2</v>
      </c>
      <c r="AS23" s="428">
        <v>6</v>
      </c>
      <c r="AT23" s="428">
        <v>2</v>
      </c>
      <c r="AU23" s="428">
        <v>5</v>
      </c>
      <c r="AV23" s="428">
        <v>0</v>
      </c>
      <c r="AW23" s="428">
        <v>0</v>
      </c>
      <c r="AX23" s="428">
        <v>0</v>
      </c>
      <c r="AY23" s="428">
        <v>0</v>
      </c>
      <c r="AZ23" s="428">
        <v>0</v>
      </c>
      <c r="BA23" s="428">
        <v>0</v>
      </c>
      <c r="BB23" s="428">
        <v>1</v>
      </c>
      <c r="BC23" s="428">
        <v>3</v>
      </c>
      <c r="BD23" s="428">
        <v>1</v>
      </c>
      <c r="BE23" s="428">
        <v>2</v>
      </c>
      <c r="BF23" s="428">
        <v>0</v>
      </c>
      <c r="BG23" s="428">
        <v>0</v>
      </c>
      <c r="BH23" s="428">
        <v>1</v>
      </c>
      <c r="BI23" s="428">
        <v>3</v>
      </c>
      <c r="BJ23" s="428">
        <v>0</v>
      </c>
      <c r="BK23" s="428">
        <v>0</v>
      </c>
      <c r="BL23" s="428">
        <v>0</v>
      </c>
      <c r="BM23" s="428">
        <v>0</v>
      </c>
      <c r="BN23" s="428">
        <v>0</v>
      </c>
      <c r="BO23" s="428">
        <v>0</v>
      </c>
      <c r="BP23" s="428">
        <v>1</v>
      </c>
      <c r="BQ23" s="428">
        <v>2</v>
      </c>
      <c r="BR23" s="428">
        <v>0</v>
      </c>
      <c r="BS23" s="428">
        <v>0</v>
      </c>
      <c r="BT23" s="428">
        <v>0</v>
      </c>
      <c r="BU23" s="428">
        <v>0</v>
      </c>
      <c r="BV23" s="428">
        <v>0</v>
      </c>
      <c r="BW23" s="428">
        <v>0</v>
      </c>
      <c r="BX23" s="428">
        <v>0</v>
      </c>
      <c r="BY23" s="428">
        <v>0</v>
      </c>
      <c r="BZ23" s="428">
        <v>0</v>
      </c>
      <c r="CA23" s="428">
        <v>0</v>
      </c>
      <c r="CB23" s="428">
        <v>0</v>
      </c>
      <c r="CC23" s="428">
        <v>0</v>
      </c>
      <c r="CD23" s="428">
        <v>0</v>
      </c>
      <c r="CE23" s="428">
        <v>0</v>
      </c>
      <c r="CF23" s="428">
        <v>0</v>
      </c>
      <c r="CG23" s="428">
        <v>0</v>
      </c>
      <c r="CH23" s="428">
        <v>0</v>
      </c>
      <c r="CI23" s="428">
        <v>0</v>
      </c>
      <c r="CJ23" s="428">
        <v>0</v>
      </c>
      <c r="CK23" s="428">
        <v>0</v>
      </c>
      <c r="CL23" s="428">
        <v>1</v>
      </c>
      <c r="CM23" s="428">
        <v>3</v>
      </c>
      <c r="CN23" s="428">
        <v>6</v>
      </c>
      <c r="CO23" s="428">
        <v>19</v>
      </c>
      <c r="CP23" s="428">
        <v>2</v>
      </c>
      <c r="CQ23" s="428">
        <v>5</v>
      </c>
      <c r="CR23" s="428">
        <v>5</v>
      </c>
      <c r="CS23" s="428">
        <v>13</v>
      </c>
      <c r="CT23" s="428">
        <v>6</v>
      </c>
      <c r="CU23" s="428">
        <v>15</v>
      </c>
      <c r="CV23" s="428">
        <v>0</v>
      </c>
      <c r="CW23" s="428">
        <v>0</v>
      </c>
      <c r="CX23" s="428">
        <v>0</v>
      </c>
      <c r="CY23" s="428">
        <v>0</v>
      </c>
      <c r="CZ23" s="428">
        <v>0</v>
      </c>
      <c r="DA23" s="428">
        <v>0</v>
      </c>
      <c r="DB23" s="428">
        <v>1</v>
      </c>
      <c r="DC23" s="428">
        <v>2</v>
      </c>
      <c r="DD23" s="428">
        <v>0</v>
      </c>
      <c r="DE23" s="428">
        <v>0</v>
      </c>
      <c r="DF23" s="428">
        <v>0</v>
      </c>
      <c r="DG23" s="428">
        <v>0</v>
      </c>
      <c r="DH23" s="428">
        <v>0</v>
      </c>
      <c r="DI23" s="428">
        <v>0</v>
      </c>
      <c r="DJ23" s="428">
        <v>0</v>
      </c>
      <c r="DK23" s="428">
        <v>0</v>
      </c>
      <c r="DL23" s="428">
        <v>0</v>
      </c>
      <c r="DM23" s="428">
        <v>0</v>
      </c>
      <c r="DN23" s="428">
        <v>0</v>
      </c>
      <c r="DO23" s="428">
        <v>0</v>
      </c>
      <c r="DP23" s="428">
        <v>0</v>
      </c>
      <c r="DQ23" s="428">
        <v>0</v>
      </c>
      <c r="DR23" s="428">
        <v>0</v>
      </c>
      <c r="DS23" s="428">
        <v>0</v>
      </c>
      <c r="DT23" s="428">
        <v>0</v>
      </c>
      <c r="DU23" s="428">
        <v>0</v>
      </c>
      <c r="DV23" s="428">
        <v>0</v>
      </c>
      <c r="DW23" s="428">
        <v>0</v>
      </c>
      <c r="DX23" s="428">
        <v>0</v>
      </c>
      <c r="DY23" s="428">
        <v>0</v>
      </c>
      <c r="DZ23" s="428">
        <v>0</v>
      </c>
      <c r="EA23" s="428">
        <v>0</v>
      </c>
      <c r="EB23" s="428">
        <v>0</v>
      </c>
      <c r="EC23" s="428">
        <v>0</v>
      </c>
      <c r="ED23" s="428">
        <v>0</v>
      </c>
      <c r="EE23" s="428">
        <v>0</v>
      </c>
      <c r="EF23" s="428">
        <v>0</v>
      </c>
      <c r="EG23" s="428">
        <v>0</v>
      </c>
      <c r="EH23" s="428">
        <v>0</v>
      </c>
      <c r="EI23" s="428">
        <v>0</v>
      </c>
      <c r="EJ23" s="428">
        <v>3</v>
      </c>
      <c r="EK23" s="428">
        <v>10</v>
      </c>
      <c r="EL23" s="428">
        <v>3</v>
      </c>
      <c r="EM23" s="428">
        <v>10</v>
      </c>
      <c r="EN23" s="428">
        <v>3</v>
      </c>
      <c r="EO23" s="428">
        <v>9</v>
      </c>
      <c r="EP23" s="428">
        <v>1</v>
      </c>
      <c r="EQ23" s="428">
        <v>17</v>
      </c>
      <c r="ER23" s="428">
        <v>2</v>
      </c>
      <c r="ES23" s="428">
        <v>39</v>
      </c>
      <c r="ET23" s="428">
        <v>3</v>
      </c>
      <c r="EU23" s="428">
        <v>10</v>
      </c>
      <c r="EV23" s="428">
        <v>1</v>
      </c>
      <c r="EW23" s="428">
        <v>4</v>
      </c>
      <c r="EX23" s="428">
        <v>1</v>
      </c>
      <c r="EY23" s="428">
        <v>4</v>
      </c>
      <c r="EZ23" s="428">
        <v>1</v>
      </c>
      <c r="FA23" s="428">
        <v>4</v>
      </c>
      <c r="FB23" s="428">
        <v>0</v>
      </c>
      <c r="FC23" s="428">
        <v>0</v>
      </c>
      <c r="FD23" s="428">
        <v>1</v>
      </c>
      <c r="FE23" s="428">
        <v>23</v>
      </c>
      <c r="FF23" s="428">
        <v>1</v>
      </c>
      <c r="FG23" s="428">
        <v>11</v>
      </c>
      <c r="FH23" s="428">
        <v>1</v>
      </c>
      <c r="FI23" s="428">
        <v>4</v>
      </c>
      <c r="FJ23" s="428">
        <v>0</v>
      </c>
      <c r="FK23" s="428">
        <v>0</v>
      </c>
      <c r="FL23" s="428">
        <v>0</v>
      </c>
      <c r="FM23" s="428">
        <v>0</v>
      </c>
      <c r="FN23" s="428">
        <v>0</v>
      </c>
      <c r="FO23" s="428">
        <v>0</v>
      </c>
      <c r="FP23" s="428">
        <v>0</v>
      </c>
      <c r="FQ23" s="428">
        <v>0</v>
      </c>
      <c r="FR23" s="428">
        <v>0</v>
      </c>
      <c r="FS23" s="428">
        <v>0</v>
      </c>
      <c r="FT23" s="428">
        <v>0</v>
      </c>
      <c r="FU23" s="428">
        <v>0</v>
      </c>
      <c r="FV23" s="428">
        <v>1</v>
      </c>
      <c r="FW23" s="428">
        <v>4</v>
      </c>
      <c r="FX23" s="428">
        <v>0</v>
      </c>
      <c r="FY23" s="428">
        <v>0</v>
      </c>
      <c r="FZ23" s="428">
        <v>0</v>
      </c>
      <c r="GA23" s="428">
        <v>0</v>
      </c>
      <c r="GB23" s="428">
        <v>0</v>
      </c>
      <c r="GC23" s="428">
        <v>0</v>
      </c>
      <c r="GD23" s="428">
        <v>0</v>
      </c>
      <c r="GE23" s="428">
        <v>0</v>
      </c>
      <c r="GF23" s="428">
        <v>1</v>
      </c>
      <c r="GG23" s="428">
        <v>4</v>
      </c>
      <c r="GH23" s="428">
        <v>1</v>
      </c>
      <c r="GI23" s="428">
        <v>4</v>
      </c>
      <c r="GJ23" s="428">
        <v>0</v>
      </c>
      <c r="GK23" s="428">
        <v>0</v>
      </c>
      <c r="GL23" s="428">
        <v>0</v>
      </c>
      <c r="GM23" s="428">
        <v>0</v>
      </c>
      <c r="GN23" s="36"/>
      <c r="GO23" s="36"/>
    </row>
    <row r="24" spans="1:197" ht="15" customHeight="1" x14ac:dyDescent="0.2">
      <c r="A24" s="427" t="s">
        <v>70</v>
      </c>
      <c r="B24" s="428">
        <v>2</v>
      </c>
      <c r="C24" s="428">
        <v>10</v>
      </c>
      <c r="D24" s="428">
        <v>1</v>
      </c>
      <c r="E24" s="428">
        <v>5</v>
      </c>
      <c r="F24" s="428">
        <v>0</v>
      </c>
      <c r="G24" s="428">
        <v>0</v>
      </c>
      <c r="H24" s="428">
        <v>0</v>
      </c>
      <c r="I24" s="428">
        <v>0</v>
      </c>
      <c r="J24" s="428">
        <v>0</v>
      </c>
      <c r="K24" s="428">
        <v>0</v>
      </c>
      <c r="L24" s="428">
        <v>0</v>
      </c>
      <c r="M24" s="428">
        <v>0</v>
      </c>
      <c r="N24" s="428">
        <v>0</v>
      </c>
      <c r="O24" s="428">
        <v>0</v>
      </c>
      <c r="P24" s="428">
        <v>0</v>
      </c>
      <c r="Q24" s="428">
        <v>0</v>
      </c>
      <c r="R24" s="428">
        <v>0</v>
      </c>
      <c r="S24" s="428">
        <v>0</v>
      </c>
      <c r="T24" s="428">
        <v>0</v>
      </c>
      <c r="U24" s="428">
        <v>0</v>
      </c>
      <c r="V24" s="428">
        <v>0</v>
      </c>
      <c r="W24" s="428">
        <v>0</v>
      </c>
      <c r="X24" s="428">
        <v>3</v>
      </c>
      <c r="Y24" s="428">
        <v>11</v>
      </c>
      <c r="Z24" s="428">
        <v>0</v>
      </c>
      <c r="AA24" s="428">
        <v>0</v>
      </c>
      <c r="AB24" s="428">
        <v>0</v>
      </c>
      <c r="AC24" s="428">
        <v>0</v>
      </c>
      <c r="AD24" s="428">
        <v>0</v>
      </c>
      <c r="AE24" s="428">
        <v>0</v>
      </c>
      <c r="AF24" s="428">
        <v>0</v>
      </c>
      <c r="AG24" s="428">
        <v>0</v>
      </c>
      <c r="AH24" s="428">
        <v>0</v>
      </c>
      <c r="AI24" s="428">
        <v>0</v>
      </c>
      <c r="AJ24" s="428">
        <v>1</v>
      </c>
      <c r="AK24" s="428">
        <v>6</v>
      </c>
      <c r="AL24" s="428">
        <v>0</v>
      </c>
      <c r="AM24" s="428">
        <v>0</v>
      </c>
      <c r="AN24" s="428">
        <v>0</v>
      </c>
      <c r="AO24" s="428">
        <v>0</v>
      </c>
      <c r="AP24" s="428">
        <v>0</v>
      </c>
      <c r="AQ24" s="428">
        <v>0</v>
      </c>
      <c r="AR24" s="428">
        <v>2</v>
      </c>
      <c r="AS24" s="428">
        <v>9</v>
      </c>
      <c r="AT24" s="428">
        <v>0</v>
      </c>
      <c r="AU24" s="428">
        <v>0</v>
      </c>
      <c r="AV24" s="428">
        <v>0</v>
      </c>
      <c r="AW24" s="428">
        <v>0</v>
      </c>
      <c r="AX24" s="428">
        <v>0</v>
      </c>
      <c r="AY24" s="428">
        <v>0</v>
      </c>
      <c r="AZ24" s="428">
        <v>0</v>
      </c>
      <c r="BA24" s="428">
        <v>0</v>
      </c>
      <c r="BB24" s="428">
        <v>0</v>
      </c>
      <c r="BC24" s="428">
        <v>0</v>
      </c>
      <c r="BD24" s="428">
        <v>3</v>
      </c>
      <c r="BE24" s="428">
        <v>11</v>
      </c>
      <c r="BF24" s="428">
        <v>1</v>
      </c>
      <c r="BG24" s="428">
        <v>4</v>
      </c>
      <c r="BH24" s="428">
        <v>1</v>
      </c>
      <c r="BI24" s="428">
        <v>4</v>
      </c>
      <c r="BJ24" s="428">
        <v>0</v>
      </c>
      <c r="BK24" s="428">
        <v>0</v>
      </c>
      <c r="BL24" s="428">
        <v>0</v>
      </c>
      <c r="BM24" s="428">
        <v>0</v>
      </c>
      <c r="BN24" s="428">
        <v>0</v>
      </c>
      <c r="BO24" s="428">
        <v>0</v>
      </c>
      <c r="BP24" s="428">
        <v>3</v>
      </c>
      <c r="BQ24" s="428">
        <v>11</v>
      </c>
      <c r="BR24" s="428">
        <v>0</v>
      </c>
      <c r="BS24" s="428">
        <v>0</v>
      </c>
      <c r="BT24" s="428">
        <v>0</v>
      </c>
      <c r="BU24" s="428">
        <v>0</v>
      </c>
      <c r="BV24" s="428">
        <v>0</v>
      </c>
      <c r="BW24" s="428">
        <v>0</v>
      </c>
      <c r="BX24" s="428">
        <v>1</v>
      </c>
      <c r="BY24" s="428">
        <v>4</v>
      </c>
      <c r="BZ24" s="428">
        <v>0</v>
      </c>
      <c r="CA24" s="428">
        <v>0</v>
      </c>
      <c r="CB24" s="428">
        <v>0</v>
      </c>
      <c r="CC24" s="428">
        <v>0</v>
      </c>
      <c r="CD24" s="428">
        <v>2</v>
      </c>
      <c r="CE24" s="428">
        <v>9</v>
      </c>
      <c r="CF24" s="428">
        <v>0</v>
      </c>
      <c r="CG24" s="428">
        <v>0</v>
      </c>
      <c r="CH24" s="428">
        <v>0</v>
      </c>
      <c r="CI24" s="428">
        <v>0</v>
      </c>
      <c r="CJ24" s="428">
        <v>0</v>
      </c>
      <c r="CK24" s="428">
        <v>0</v>
      </c>
      <c r="CL24" s="428">
        <v>1</v>
      </c>
      <c r="CM24" s="428">
        <v>2</v>
      </c>
      <c r="CN24" s="428">
        <v>6</v>
      </c>
      <c r="CO24" s="428">
        <v>18</v>
      </c>
      <c r="CP24" s="428">
        <v>3</v>
      </c>
      <c r="CQ24" s="428">
        <v>7</v>
      </c>
      <c r="CR24" s="428">
        <v>4</v>
      </c>
      <c r="CS24" s="428">
        <v>9</v>
      </c>
      <c r="CT24" s="428">
        <v>2</v>
      </c>
      <c r="CU24" s="428">
        <v>5</v>
      </c>
      <c r="CV24" s="428">
        <v>0</v>
      </c>
      <c r="CW24" s="428">
        <v>0</v>
      </c>
      <c r="CX24" s="428">
        <v>0</v>
      </c>
      <c r="CY24" s="428">
        <v>0</v>
      </c>
      <c r="CZ24" s="428">
        <v>0</v>
      </c>
      <c r="DA24" s="428">
        <v>0</v>
      </c>
      <c r="DB24" s="428">
        <v>2</v>
      </c>
      <c r="DC24" s="428">
        <v>6</v>
      </c>
      <c r="DD24" s="428">
        <v>0</v>
      </c>
      <c r="DE24" s="428">
        <v>0</v>
      </c>
      <c r="DF24" s="428">
        <v>0</v>
      </c>
      <c r="DG24" s="428">
        <v>0</v>
      </c>
      <c r="DH24" s="428">
        <v>0</v>
      </c>
      <c r="DI24" s="428">
        <v>0</v>
      </c>
      <c r="DJ24" s="428">
        <v>0</v>
      </c>
      <c r="DK24" s="428">
        <v>0</v>
      </c>
      <c r="DL24" s="428">
        <v>3</v>
      </c>
      <c r="DM24" s="428">
        <v>11</v>
      </c>
      <c r="DN24" s="428">
        <v>0</v>
      </c>
      <c r="DO24" s="428">
        <v>0</v>
      </c>
      <c r="DP24" s="428">
        <v>0</v>
      </c>
      <c r="DQ24" s="428">
        <v>0</v>
      </c>
      <c r="DR24" s="428">
        <v>0</v>
      </c>
      <c r="DS24" s="428">
        <v>0</v>
      </c>
      <c r="DT24" s="428">
        <v>0</v>
      </c>
      <c r="DU24" s="428">
        <v>0</v>
      </c>
      <c r="DV24" s="428">
        <v>0</v>
      </c>
      <c r="DW24" s="428">
        <v>0</v>
      </c>
      <c r="DX24" s="428">
        <v>0</v>
      </c>
      <c r="DY24" s="428">
        <v>0</v>
      </c>
      <c r="DZ24" s="428">
        <v>0</v>
      </c>
      <c r="EA24" s="428">
        <v>0</v>
      </c>
      <c r="EB24" s="428">
        <v>0</v>
      </c>
      <c r="EC24" s="428">
        <v>0</v>
      </c>
      <c r="ED24" s="428">
        <v>0</v>
      </c>
      <c r="EE24" s="428">
        <v>0</v>
      </c>
      <c r="EF24" s="428">
        <v>0</v>
      </c>
      <c r="EG24" s="428">
        <v>0</v>
      </c>
      <c r="EH24" s="428">
        <v>0</v>
      </c>
      <c r="EI24" s="428">
        <v>0</v>
      </c>
      <c r="EJ24" s="428">
        <v>5</v>
      </c>
      <c r="EK24" s="428">
        <v>14</v>
      </c>
      <c r="EL24" s="428">
        <v>5</v>
      </c>
      <c r="EM24" s="428">
        <v>14</v>
      </c>
      <c r="EN24" s="428">
        <v>0</v>
      </c>
      <c r="EO24" s="428">
        <v>0</v>
      </c>
      <c r="EP24" s="428">
        <v>1</v>
      </c>
      <c r="EQ24" s="428">
        <v>9</v>
      </c>
      <c r="ER24" s="428">
        <v>1</v>
      </c>
      <c r="ES24" s="428">
        <v>9</v>
      </c>
      <c r="ET24" s="428">
        <v>5</v>
      </c>
      <c r="EU24" s="428">
        <v>13</v>
      </c>
      <c r="EV24" s="428">
        <v>5</v>
      </c>
      <c r="EW24" s="428">
        <v>14</v>
      </c>
      <c r="EX24" s="428">
        <v>0</v>
      </c>
      <c r="EY24" s="428">
        <v>0</v>
      </c>
      <c r="EZ24" s="428">
        <v>0</v>
      </c>
      <c r="FA24" s="428">
        <v>0</v>
      </c>
      <c r="FB24" s="428">
        <v>2</v>
      </c>
      <c r="FC24" s="428">
        <v>8</v>
      </c>
      <c r="FD24" s="428">
        <v>1</v>
      </c>
      <c r="FE24" s="428">
        <v>25</v>
      </c>
      <c r="FF24" s="428">
        <v>1</v>
      </c>
      <c r="FG24" s="428">
        <v>38</v>
      </c>
      <c r="FH24" s="428">
        <v>0</v>
      </c>
      <c r="FI24" s="428">
        <v>0</v>
      </c>
      <c r="FJ24" s="428">
        <v>0</v>
      </c>
      <c r="FK24" s="428">
        <v>0</v>
      </c>
      <c r="FL24" s="428">
        <v>1</v>
      </c>
      <c r="FM24" s="428">
        <v>16</v>
      </c>
      <c r="FN24" s="428">
        <v>0</v>
      </c>
      <c r="FO24" s="428">
        <v>0</v>
      </c>
      <c r="FP24" s="428">
        <v>0</v>
      </c>
      <c r="FQ24" s="428">
        <v>0</v>
      </c>
      <c r="FR24" s="428">
        <v>1</v>
      </c>
      <c r="FS24" s="428">
        <v>2</v>
      </c>
      <c r="FT24" s="428">
        <v>1</v>
      </c>
      <c r="FU24" s="428">
        <v>17</v>
      </c>
      <c r="FV24" s="428">
        <v>0</v>
      </c>
      <c r="FW24" s="428">
        <v>0</v>
      </c>
      <c r="FX24" s="428">
        <v>0</v>
      </c>
      <c r="FY24" s="428">
        <v>0</v>
      </c>
      <c r="FZ24" s="428">
        <v>0</v>
      </c>
      <c r="GA24" s="428">
        <v>0</v>
      </c>
      <c r="GB24" s="428">
        <v>0</v>
      </c>
      <c r="GC24" s="428">
        <v>0</v>
      </c>
      <c r="GD24" s="428">
        <v>1</v>
      </c>
      <c r="GE24" s="428">
        <v>4</v>
      </c>
      <c r="GF24" s="428">
        <v>0</v>
      </c>
      <c r="GG24" s="428">
        <v>0</v>
      </c>
      <c r="GH24" s="428">
        <v>0</v>
      </c>
      <c r="GI24" s="428">
        <v>0</v>
      </c>
      <c r="GJ24" s="428">
        <v>0</v>
      </c>
      <c r="GK24" s="428">
        <v>0</v>
      </c>
      <c r="GL24" s="428">
        <v>0</v>
      </c>
      <c r="GM24" s="428">
        <v>0</v>
      </c>
      <c r="GN24" s="36"/>
      <c r="GO24" s="36"/>
    </row>
    <row r="25" spans="1:197" ht="15" customHeight="1" x14ac:dyDescent="0.2">
      <c r="A25" s="427" t="s">
        <v>71</v>
      </c>
      <c r="B25" s="428">
        <v>1</v>
      </c>
      <c r="C25" s="428">
        <v>5</v>
      </c>
      <c r="D25" s="428">
        <v>0</v>
      </c>
      <c r="E25" s="428">
        <v>0</v>
      </c>
      <c r="F25" s="428">
        <v>0</v>
      </c>
      <c r="G25" s="428">
        <v>0</v>
      </c>
      <c r="H25" s="428">
        <v>0</v>
      </c>
      <c r="I25" s="428">
        <v>0</v>
      </c>
      <c r="J25" s="428">
        <v>0</v>
      </c>
      <c r="K25" s="428">
        <v>0</v>
      </c>
      <c r="L25" s="428">
        <v>43</v>
      </c>
      <c r="M25" s="428">
        <v>93</v>
      </c>
      <c r="N25" s="428">
        <v>0</v>
      </c>
      <c r="O25" s="428">
        <v>0</v>
      </c>
      <c r="P25" s="428">
        <v>0</v>
      </c>
      <c r="Q25" s="428">
        <v>0</v>
      </c>
      <c r="R25" s="428">
        <v>0</v>
      </c>
      <c r="S25" s="428">
        <v>0</v>
      </c>
      <c r="T25" s="428">
        <v>0</v>
      </c>
      <c r="U25" s="428">
        <v>0</v>
      </c>
      <c r="V25" s="428">
        <v>0</v>
      </c>
      <c r="W25" s="428">
        <v>0</v>
      </c>
      <c r="X25" s="428">
        <v>0</v>
      </c>
      <c r="Y25" s="428">
        <v>0</v>
      </c>
      <c r="Z25" s="428">
        <v>0</v>
      </c>
      <c r="AA25" s="428">
        <v>0</v>
      </c>
      <c r="AB25" s="428">
        <v>0</v>
      </c>
      <c r="AC25" s="428">
        <v>0</v>
      </c>
      <c r="AD25" s="428">
        <v>0</v>
      </c>
      <c r="AE25" s="428">
        <v>0</v>
      </c>
      <c r="AF25" s="428">
        <v>0</v>
      </c>
      <c r="AG25" s="428">
        <v>0</v>
      </c>
      <c r="AH25" s="428">
        <v>0</v>
      </c>
      <c r="AI25" s="428">
        <v>0</v>
      </c>
      <c r="AJ25" s="428">
        <v>0</v>
      </c>
      <c r="AK25" s="428">
        <v>0</v>
      </c>
      <c r="AL25" s="428">
        <v>0</v>
      </c>
      <c r="AM25" s="428">
        <v>0</v>
      </c>
      <c r="AN25" s="428">
        <v>0</v>
      </c>
      <c r="AO25" s="428">
        <v>0</v>
      </c>
      <c r="AP25" s="428">
        <v>0</v>
      </c>
      <c r="AQ25" s="428">
        <v>0</v>
      </c>
      <c r="AR25" s="428">
        <v>2</v>
      </c>
      <c r="AS25" s="428">
        <v>4</v>
      </c>
      <c r="AT25" s="428">
        <v>0</v>
      </c>
      <c r="AU25" s="428">
        <v>0</v>
      </c>
      <c r="AV25" s="428">
        <v>0</v>
      </c>
      <c r="AW25" s="428">
        <v>0</v>
      </c>
      <c r="AX25" s="428">
        <v>0</v>
      </c>
      <c r="AY25" s="428">
        <v>0</v>
      </c>
      <c r="AZ25" s="428">
        <v>0</v>
      </c>
      <c r="BA25" s="428">
        <v>0</v>
      </c>
      <c r="BB25" s="428">
        <v>0</v>
      </c>
      <c r="BC25" s="428">
        <v>0</v>
      </c>
      <c r="BD25" s="428">
        <v>2</v>
      </c>
      <c r="BE25" s="428">
        <v>7</v>
      </c>
      <c r="BF25" s="428">
        <v>3</v>
      </c>
      <c r="BG25" s="428">
        <v>9</v>
      </c>
      <c r="BH25" s="428">
        <v>2</v>
      </c>
      <c r="BI25" s="428">
        <v>7</v>
      </c>
      <c r="BJ25" s="428">
        <v>0</v>
      </c>
      <c r="BK25" s="428">
        <v>0</v>
      </c>
      <c r="BL25" s="428">
        <v>1</v>
      </c>
      <c r="BM25" s="428">
        <v>5</v>
      </c>
      <c r="BN25" s="428">
        <v>1</v>
      </c>
      <c r="BO25" s="428">
        <v>6</v>
      </c>
      <c r="BP25" s="428">
        <v>2</v>
      </c>
      <c r="BQ25" s="428">
        <v>7</v>
      </c>
      <c r="BR25" s="428">
        <v>0</v>
      </c>
      <c r="BS25" s="428">
        <v>0</v>
      </c>
      <c r="BT25" s="428">
        <v>0</v>
      </c>
      <c r="BU25" s="428">
        <v>0</v>
      </c>
      <c r="BV25" s="428">
        <v>0</v>
      </c>
      <c r="BW25" s="428">
        <v>0</v>
      </c>
      <c r="BX25" s="428">
        <v>0</v>
      </c>
      <c r="BY25" s="428">
        <v>0</v>
      </c>
      <c r="BZ25" s="428">
        <v>0</v>
      </c>
      <c r="CA25" s="428">
        <v>0</v>
      </c>
      <c r="CB25" s="428">
        <v>0</v>
      </c>
      <c r="CC25" s="428">
        <v>0</v>
      </c>
      <c r="CD25" s="428">
        <v>0</v>
      </c>
      <c r="CE25" s="428">
        <v>0</v>
      </c>
      <c r="CF25" s="428">
        <v>0</v>
      </c>
      <c r="CG25" s="428">
        <v>0</v>
      </c>
      <c r="CH25" s="428">
        <v>1</v>
      </c>
      <c r="CI25" s="428">
        <v>3</v>
      </c>
      <c r="CJ25" s="428">
        <v>3</v>
      </c>
      <c r="CK25" s="428">
        <v>8</v>
      </c>
      <c r="CL25" s="428">
        <v>0</v>
      </c>
      <c r="CM25" s="428">
        <v>0</v>
      </c>
      <c r="CN25" s="428">
        <v>7</v>
      </c>
      <c r="CO25" s="428">
        <v>48</v>
      </c>
      <c r="CP25" s="428">
        <v>3</v>
      </c>
      <c r="CQ25" s="428">
        <v>9</v>
      </c>
      <c r="CR25" s="428">
        <v>6</v>
      </c>
      <c r="CS25" s="428">
        <v>18</v>
      </c>
      <c r="CT25" s="428">
        <v>5</v>
      </c>
      <c r="CU25" s="428">
        <v>21</v>
      </c>
      <c r="CV25" s="428">
        <v>0</v>
      </c>
      <c r="CW25" s="428">
        <v>0</v>
      </c>
      <c r="CX25" s="428">
        <v>0</v>
      </c>
      <c r="CY25" s="428">
        <v>0</v>
      </c>
      <c r="CZ25" s="428">
        <v>0</v>
      </c>
      <c r="DA25" s="428">
        <v>0</v>
      </c>
      <c r="DB25" s="428">
        <v>1</v>
      </c>
      <c r="DC25" s="428">
        <v>11</v>
      </c>
      <c r="DD25" s="428">
        <v>0</v>
      </c>
      <c r="DE25" s="428">
        <v>0</v>
      </c>
      <c r="DF25" s="428">
        <v>1</v>
      </c>
      <c r="DG25" s="428">
        <v>2</v>
      </c>
      <c r="DH25" s="428">
        <v>0</v>
      </c>
      <c r="DI25" s="428">
        <v>0</v>
      </c>
      <c r="DJ25" s="428">
        <v>0</v>
      </c>
      <c r="DK25" s="428">
        <v>0</v>
      </c>
      <c r="DL25" s="428">
        <v>1</v>
      </c>
      <c r="DM25" s="428">
        <v>6</v>
      </c>
      <c r="DN25" s="428" t="s">
        <v>56</v>
      </c>
      <c r="DO25" s="428" t="s">
        <v>56</v>
      </c>
      <c r="DP25" s="428">
        <v>0</v>
      </c>
      <c r="DQ25" s="428">
        <v>0</v>
      </c>
      <c r="DR25" s="428">
        <v>0</v>
      </c>
      <c r="DS25" s="428">
        <v>0</v>
      </c>
      <c r="DT25" s="428">
        <v>1</v>
      </c>
      <c r="DU25" s="428">
        <v>2</v>
      </c>
      <c r="DV25" s="428">
        <v>0</v>
      </c>
      <c r="DW25" s="428">
        <v>0</v>
      </c>
      <c r="DX25" s="428">
        <v>0</v>
      </c>
      <c r="DY25" s="428">
        <v>0</v>
      </c>
      <c r="DZ25" s="428">
        <v>0</v>
      </c>
      <c r="EA25" s="428">
        <v>0</v>
      </c>
      <c r="EB25" s="428">
        <v>2</v>
      </c>
      <c r="EC25" s="428">
        <v>9</v>
      </c>
      <c r="ED25" s="428">
        <v>0</v>
      </c>
      <c r="EE25" s="428">
        <v>0</v>
      </c>
      <c r="EF25" s="428">
        <v>0</v>
      </c>
      <c r="EG25" s="428">
        <v>0</v>
      </c>
      <c r="EH25" s="428">
        <v>0</v>
      </c>
      <c r="EI25" s="428">
        <v>0</v>
      </c>
      <c r="EJ25" s="428">
        <v>5</v>
      </c>
      <c r="EK25" s="428">
        <v>20</v>
      </c>
      <c r="EL25" s="428">
        <v>5</v>
      </c>
      <c r="EM25" s="428">
        <v>20</v>
      </c>
      <c r="EN25" s="428">
        <v>1</v>
      </c>
      <c r="EO25" s="428">
        <v>3</v>
      </c>
      <c r="EP25" s="428">
        <v>1</v>
      </c>
      <c r="EQ25" s="428">
        <v>21</v>
      </c>
      <c r="ER25" s="428">
        <v>1</v>
      </c>
      <c r="ES25" s="428">
        <v>24</v>
      </c>
      <c r="ET25" s="428">
        <v>4</v>
      </c>
      <c r="EU25" s="428">
        <v>17</v>
      </c>
      <c r="EV25" s="428">
        <v>0</v>
      </c>
      <c r="EW25" s="428">
        <v>0</v>
      </c>
      <c r="EX25" s="428">
        <v>0</v>
      </c>
      <c r="EY25" s="428">
        <v>0</v>
      </c>
      <c r="EZ25" s="428">
        <v>1</v>
      </c>
      <c r="FA25" s="428">
        <v>27</v>
      </c>
      <c r="FB25" s="428">
        <v>1</v>
      </c>
      <c r="FC25" s="428">
        <v>5</v>
      </c>
      <c r="FD25" s="428">
        <v>1</v>
      </c>
      <c r="FE25" s="428">
        <v>29</v>
      </c>
      <c r="FF25" s="428">
        <v>1</v>
      </c>
      <c r="FG25" s="428">
        <v>30</v>
      </c>
      <c r="FH25" s="428">
        <v>0</v>
      </c>
      <c r="FI25" s="428">
        <v>0</v>
      </c>
      <c r="FJ25" s="428">
        <v>0</v>
      </c>
      <c r="FK25" s="428">
        <v>0</v>
      </c>
      <c r="FL25" s="428">
        <v>1</v>
      </c>
      <c r="FM25" s="428">
        <v>21</v>
      </c>
      <c r="FN25" s="428">
        <v>0</v>
      </c>
      <c r="FO25" s="428">
        <v>0</v>
      </c>
      <c r="FP25" s="428">
        <v>0</v>
      </c>
      <c r="FQ25" s="428">
        <v>0</v>
      </c>
      <c r="FR25" s="428">
        <v>0</v>
      </c>
      <c r="FS25" s="428">
        <v>0</v>
      </c>
      <c r="FT25" s="428">
        <v>1</v>
      </c>
      <c r="FU25" s="428">
        <v>27</v>
      </c>
      <c r="FV25" s="428">
        <v>0</v>
      </c>
      <c r="FW25" s="428">
        <v>0</v>
      </c>
      <c r="FX25" s="428">
        <v>0</v>
      </c>
      <c r="FY25" s="428">
        <v>0</v>
      </c>
      <c r="FZ25" s="428">
        <v>1</v>
      </c>
      <c r="GA25" s="428">
        <v>5</v>
      </c>
      <c r="GB25" s="428">
        <v>0</v>
      </c>
      <c r="GC25" s="428">
        <v>0</v>
      </c>
      <c r="GD25" s="428">
        <v>0</v>
      </c>
      <c r="GE25" s="428">
        <v>0</v>
      </c>
      <c r="GF25" s="428">
        <v>0</v>
      </c>
      <c r="GG25" s="428">
        <v>0</v>
      </c>
      <c r="GH25" s="428">
        <v>0</v>
      </c>
      <c r="GI25" s="428">
        <v>0</v>
      </c>
      <c r="GJ25" s="428">
        <v>0</v>
      </c>
      <c r="GK25" s="428">
        <v>0</v>
      </c>
      <c r="GL25" s="428">
        <v>1</v>
      </c>
      <c r="GM25" s="428">
        <v>28</v>
      </c>
      <c r="GN25" s="36"/>
      <c r="GO25" s="36"/>
    </row>
    <row r="26" spans="1:197" ht="15" customHeight="1" x14ac:dyDescent="0.2">
      <c r="A26" s="427" t="s">
        <v>72</v>
      </c>
      <c r="B26" s="428">
        <v>0</v>
      </c>
      <c r="C26" s="428">
        <v>0</v>
      </c>
      <c r="D26" s="428">
        <v>0</v>
      </c>
      <c r="E26" s="428">
        <v>0</v>
      </c>
      <c r="F26" s="428">
        <v>0</v>
      </c>
      <c r="G26" s="428">
        <v>0</v>
      </c>
      <c r="H26" s="428">
        <v>1</v>
      </c>
      <c r="I26" s="428">
        <v>2</v>
      </c>
      <c r="J26" s="428">
        <v>0</v>
      </c>
      <c r="K26" s="428">
        <v>0</v>
      </c>
      <c r="L26" s="428">
        <v>3</v>
      </c>
      <c r="M26" s="428">
        <v>9</v>
      </c>
      <c r="N26" s="428">
        <v>0</v>
      </c>
      <c r="O26" s="428">
        <v>0</v>
      </c>
      <c r="P26" s="428">
        <v>0</v>
      </c>
      <c r="Q26" s="428">
        <v>0</v>
      </c>
      <c r="R26" s="428">
        <v>0</v>
      </c>
      <c r="S26" s="428">
        <v>0</v>
      </c>
      <c r="T26" s="428">
        <v>0</v>
      </c>
      <c r="U26" s="428">
        <v>0</v>
      </c>
      <c r="V26" s="428">
        <v>0</v>
      </c>
      <c r="W26" s="428">
        <v>0</v>
      </c>
      <c r="X26" s="428">
        <v>0</v>
      </c>
      <c r="Y26" s="428">
        <v>0</v>
      </c>
      <c r="Z26" s="428">
        <v>0</v>
      </c>
      <c r="AA26" s="428">
        <v>0</v>
      </c>
      <c r="AB26" s="428">
        <v>1</v>
      </c>
      <c r="AC26" s="428">
        <v>13</v>
      </c>
      <c r="AD26" s="428">
        <v>0</v>
      </c>
      <c r="AE26" s="428">
        <v>0</v>
      </c>
      <c r="AF26" s="428">
        <v>0</v>
      </c>
      <c r="AG26" s="428">
        <v>0</v>
      </c>
      <c r="AH26" s="428">
        <v>0</v>
      </c>
      <c r="AI26" s="428">
        <v>0</v>
      </c>
      <c r="AJ26" s="428">
        <v>0</v>
      </c>
      <c r="AK26" s="428">
        <v>0</v>
      </c>
      <c r="AL26" s="428">
        <v>1</v>
      </c>
      <c r="AM26" s="428">
        <v>13</v>
      </c>
      <c r="AN26" s="428">
        <v>0</v>
      </c>
      <c r="AO26" s="428">
        <v>0</v>
      </c>
      <c r="AP26" s="428">
        <v>0</v>
      </c>
      <c r="AQ26" s="428">
        <v>0</v>
      </c>
      <c r="AR26" s="428">
        <v>5</v>
      </c>
      <c r="AS26" s="428">
        <v>15</v>
      </c>
      <c r="AT26" s="428">
        <v>1</v>
      </c>
      <c r="AU26" s="428">
        <v>2</v>
      </c>
      <c r="AV26" s="428">
        <v>0</v>
      </c>
      <c r="AW26" s="428">
        <v>0</v>
      </c>
      <c r="AX26" s="428">
        <v>0</v>
      </c>
      <c r="AY26" s="428">
        <v>0</v>
      </c>
      <c r="AZ26" s="428">
        <v>1</v>
      </c>
      <c r="BA26" s="428">
        <v>3</v>
      </c>
      <c r="BB26" s="428">
        <v>0</v>
      </c>
      <c r="BC26" s="428">
        <v>0</v>
      </c>
      <c r="BD26" s="428">
        <v>0</v>
      </c>
      <c r="BE26" s="428">
        <v>0</v>
      </c>
      <c r="BF26" s="428">
        <v>3</v>
      </c>
      <c r="BG26" s="428">
        <v>19</v>
      </c>
      <c r="BH26" s="428">
        <v>4</v>
      </c>
      <c r="BI26" s="428">
        <v>27</v>
      </c>
      <c r="BJ26" s="428">
        <v>0</v>
      </c>
      <c r="BK26" s="428">
        <v>0</v>
      </c>
      <c r="BL26" s="428">
        <v>3</v>
      </c>
      <c r="BM26" s="428">
        <v>16</v>
      </c>
      <c r="BN26" s="428">
        <v>2</v>
      </c>
      <c r="BO26" s="428">
        <v>9</v>
      </c>
      <c r="BP26" s="428">
        <v>0</v>
      </c>
      <c r="BQ26" s="428">
        <v>0</v>
      </c>
      <c r="BR26" s="428">
        <v>0</v>
      </c>
      <c r="BS26" s="428">
        <v>0</v>
      </c>
      <c r="BT26" s="428">
        <v>0</v>
      </c>
      <c r="BU26" s="428">
        <v>0</v>
      </c>
      <c r="BV26" s="428">
        <v>0</v>
      </c>
      <c r="BW26" s="428">
        <v>0</v>
      </c>
      <c r="BX26" s="428">
        <v>1</v>
      </c>
      <c r="BY26" s="428">
        <v>3</v>
      </c>
      <c r="BZ26" s="428">
        <v>0</v>
      </c>
      <c r="CA26" s="428">
        <v>0</v>
      </c>
      <c r="CB26" s="428">
        <v>0</v>
      </c>
      <c r="CC26" s="428">
        <v>0</v>
      </c>
      <c r="CD26" s="428">
        <v>2</v>
      </c>
      <c r="CE26" s="428">
        <v>7</v>
      </c>
      <c r="CF26" s="428">
        <v>0</v>
      </c>
      <c r="CG26" s="428">
        <v>0</v>
      </c>
      <c r="CH26" s="428">
        <v>2</v>
      </c>
      <c r="CI26" s="428">
        <v>10</v>
      </c>
      <c r="CJ26" s="428">
        <v>5</v>
      </c>
      <c r="CK26" s="428">
        <v>22</v>
      </c>
      <c r="CL26" s="428">
        <v>4</v>
      </c>
      <c r="CM26" s="428">
        <v>12</v>
      </c>
      <c r="CN26" s="428">
        <v>13</v>
      </c>
      <c r="CO26" s="428">
        <v>45</v>
      </c>
      <c r="CP26" s="428">
        <v>3</v>
      </c>
      <c r="CQ26" s="428">
        <v>7</v>
      </c>
      <c r="CR26" s="428">
        <v>18</v>
      </c>
      <c r="CS26" s="428">
        <v>56</v>
      </c>
      <c r="CT26" s="428">
        <v>12</v>
      </c>
      <c r="CU26" s="428">
        <v>42</v>
      </c>
      <c r="CV26" s="428">
        <v>1</v>
      </c>
      <c r="CW26" s="428">
        <v>2</v>
      </c>
      <c r="CX26" s="428">
        <v>0</v>
      </c>
      <c r="CY26" s="428">
        <v>0</v>
      </c>
      <c r="CZ26" s="428">
        <v>0</v>
      </c>
      <c r="DA26" s="428">
        <v>0</v>
      </c>
      <c r="DB26" s="428">
        <v>1</v>
      </c>
      <c r="DC26" s="428">
        <v>3</v>
      </c>
      <c r="DD26" s="428">
        <v>1</v>
      </c>
      <c r="DE26" s="428">
        <v>2</v>
      </c>
      <c r="DF26" s="428">
        <v>4</v>
      </c>
      <c r="DG26" s="428">
        <v>10</v>
      </c>
      <c r="DH26" s="428" t="s">
        <v>56</v>
      </c>
      <c r="DI26" s="428" t="s">
        <v>56</v>
      </c>
      <c r="DJ26" s="428">
        <v>1</v>
      </c>
      <c r="DK26" s="428">
        <v>6</v>
      </c>
      <c r="DL26" s="428">
        <v>2</v>
      </c>
      <c r="DM26" s="428">
        <v>10</v>
      </c>
      <c r="DN26" s="428">
        <v>0</v>
      </c>
      <c r="DO26" s="428">
        <v>0</v>
      </c>
      <c r="DP26" s="428">
        <v>0</v>
      </c>
      <c r="DQ26" s="428">
        <v>0</v>
      </c>
      <c r="DR26" s="428">
        <v>2</v>
      </c>
      <c r="DS26" s="428">
        <v>4</v>
      </c>
      <c r="DT26" s="428">
        <v>2</v>
      </c>
      <c r="DU26" s="428">
        <v>5</v>
      </c>
      <c r="DV26" s="428">
        <v>0</v>
      </c>
      <c r="DW26" s="428">
        <v>0</v>
      </c>
      <c r="DX26" s="428">
        <v>0</v>
      </c>
      <c r="DY26" s="428">
        <v>0</v>
      </c>
      <c r="DZ26" s="428">
        <v>0</v>
      </c>
      <c r="EA26" s="428">
        <v>0</v>
      </c>
      <c r="EB26" s="428">
        <v>0</v>
      </c>
      <c r="EC26" s="428">
        <v>0</v>
      </c>
      <c r="ED26" s="428">
        <v>0</v>
      </c>
      <c r="EE26" s="428">
        <v>0</v>
      </c>
      <c r="EF26" s="428">
        <v>0</v>
      </c>
      <c r="EG26" s="428">
        <v>0</v>
      </c>
      <c r="EH26" s="428">
        <v>0</v>
      </c>
      <c r="EI26" s="428">
        <v>0</v>
      </c>
      <c r="EJ26" s="428">
        <v>3</v>
      </c>
      <c r="EK26" s="428">
        <v>8</v>
      </c>
      <c r="EL26" s="428">
        <v>3</v>
      </c>
      <c r="EM26" s="428">
        <v>8</v>
      </c>
      <c r="EN26" s="428">
        <v>2</v>
      </c>
      <c r="EO26" s="428">
        <v>4</v>
      </c>
      <c r="EP26" s="428">
        <v>0</v>
      </c>
      <c r="EQ26" s="428">
        <v>0</v>
      </c>
      <c r="ER26" s="428">
        <v>0</v>
      </c>
      <c r="ES26" s="428">
        <v>0</v>
      </c>
      <c r="ET26" s="428">
        <v>0</v>
      </c>
      <c r="EU26" s="428">
        <v>0</v>
      </c>
      <c r="EV26" s="428">
        <v>1</v>
      </c>
      <c r="EW26" s="428">
        <v>2</v>
      </c>
      <c r="EX26" s="428">
        <v>0</v>
      </c>
      <c r="EY26" s="428">
        <v>0</v>
      </c>
      <c r="EZ26" s="428">
        <v>3</v>
      </c>
      <c r="FA26" s="428">
        <v>12</v>
      </c>
      <c r="FB26" s="428" t="s">
        <v>56</v>
      </c>
      <c r="FC26" s="428" t="s">
        <v>56</v>
      </c>
      <c r="FD26" s="428">
        <v>2</v>
      </c>
      <c r="FE26" s="428">
        <v>61</v>
      </c>
      <c r="FF26" s="428">
        <v>2</v>
      </c>
      <c r="FG26" s="428">
        <v>61</v>
      </c>
      <c r="FH26" s="428">
        <v>1</v>
      </c>
      <c r="FI26" s="428">
        <v>18</v>
      </c>
      <c r="FJ26" s="428">
        <v>0</v>
      </c>
      <c r="FK26" s="428">
        <v>0</v>
      </c>
      <c r="FL26" s="428">
        <v>4</v>
      </c>
      <c r="FM26" s="428">
        <v>73</v>
      </c>
      <c r="FN26" s="428">
        <v>0</v>
      </c>
      <c r="FO26" s="428">
        <v>0</v>
      </c>
      <c r="FP26" s="428">
        <v>0</v>
      </c>
      <c r="FQ26" s="428">
        <v>0</v>
      </c>
      <c r="FR26" s="428">
        <v>0</v>
      </c>
      <c r="FS26" s="428">
        <v>0</v>
      </c>
      <c r="FT26" s="428">
        <v>5</v>
      </c>
      <c r="FU26" s="428">
        <v>98</v>
      </c>
      <c r="FV26" s="428">
        <v>0</v>
      </c>
      <c r="FW26" s="428">
        <v>0</v>
      </c>
      <c r="FX26" s="428">
        <v>0</v>
      </c>
      <c r="FY26" s="428">
        <v>0</v>
      </c>
      <c r="FZ26" s="428">
        <v>1</v>
      </c>
      <c r="GA26" s="428">
        <v>77</v>
      </c>
      <c r="GB26" s="428">
        <v>0</v>
      </c>
      <c r="GC26" s="428">
        <v>0</v>
      </c>
      <c r="GD26" s="428">
        <v>2</v>
      </c>
      <c r="GE26" s="428">
        <v>10</v>
      </c>
      <c r="GF26" s="428">
        <v>0</v>
      </c>
      <c r="GG26" s="428">
        <v>0</v>
      </c>
      <c r="GH26" s="428">
        <v>1</v>
      </c>
      <c r="GI26" s="428">
        <v>1</v>
      </c>
      <c r="GJ26" s="428">
        <v>0</v>
      </c>
      <c r="GK26" s="428">
        <v>0</v>
      </c>
      <c r="GL26" s="428">
        <v>0</v>
      </c>
      <c r="GM26" s="428">
        <v>0</v>
      </c>
      <c r="GN26" s="36"/>
      <c r="GO26" s="36"/>
    </row>
    <row r="27" spans="1:197" ht="15" customHeight="1" x14ac:dyDescent="0.2">
      <c r="A27" s="427" t="s">
        <v>73</v>
      </c>
      <c r="B27" s="428">
        <v>1</v>
      </c>
      <c r="C27" s="428">
        <v>2</v>
      </c>
      <c r="D27" s="428">
        <v>0</v>
      </c>
      <c r="E27" s="428">
        <v>0</v>
      </c>
      <c r="F27" s="428">
        <v>0</v>
      </c>
      <c r="G27" s="428">
        <v>0</v>
      </c>
      <c r="H27" s="428">
        <v>0</v>
      </c>
      <c r="I27" s="428">
        <v>0</v>
      </c>
      <c r="J27" s="428">
        <v>1</v>
      </c>
      <c r="K27" s="428">
        <v>10</v>
      </c>
      <c r="L27" s="428">
        <v>3</v>
      </c>
      <c r="M27" s="428">
        <v>6</v>
      </c>
      <c r="N27" s="428" t="s">
        <v>56</v>
      </c>
      <c r="O27" s="428" t="s">
        <v>56</v>
      </c>
      <c r="P27" s="428">
        <v>0</v>
      </c>
      <c r="Q27" s="428">
        <v>0</v>
      </c>
      <c r="R27" s="428">
        <v>0</v>
      </c>
      <c r="S27" s="428">
        <v>0</v>
      </c>
      <c r="T27" s="428">
        <v>0</v>
      </c>
      <c r="U27" s="428">
        <v>0</v>
      </c>
      <c r="V27" s="428">
        <v>1</v>
      </c>
      <c r="W27" s="428">
        <v>3</v>
      </c>
      <c r="X27" s="428">
        <v>1</v>
      </c>
      <c r="Y27" s="428">
        <v>3</v>
      </c>
      <c r="Z27" s="428">
        <v>0</v>
      </c>
      <c r="AA27" s="428">
        <v>0</v>
      </c>
      <c r="AB27" s="428">
        <v>0</v>
      </c>
      <c r="AC27" s="428">
        <v>0</v>
      </c>
      <c r="AD27" s="428">
        <v>0</v>
      </c>
      <c r="AE27" s="428">
        <v>0</v>
      </c>
      <c r="AF27" s="428">
        <v>0</v>
      </c>
      <c r="AG27" s="428">
        <v>0</v>
      </c>
      <c r="AH27" s="428">
        <v>0</v>
      </c>
      <c r="AI27" s="428">
        <v>0</v>
      </c>
      <c r="AJ27" s="428">
        <v>0</v>
      </c>
      <c r="AK27" s="428">
        <v>0</v>
      </c>
      <c r="AL27" s="428">
        <v>0</v>
      </c>
      <c r="AM27" s="428">
        <v>0</v>
      </c>
      <c r="AN27" s="428">
        <v>0</v>
      </c>
      <c r="AO27" s="428">
        <v>0</v>
      </c>
      <c r="AP27" s="428">
        <v>0</v>
      </c>
      <c r="AQ27" s="428">
        <v>0</v>
      </c>
      <c r="AR27" s="428">
        <v>1</v>
      </c>
      <c r="AS27" s="428">
        <v>2</v>
      </c>
      <c r="AT27" s="428">
        <v>0</v>
      </c>
      <c r="AU27" s="428">
        <v>0</v>
      </c>
      <c r="AV27" s="428">
        <v>0</v>
      </c>
      <c r="AW27" s="428">
        <v>0</v>
      </c>
      <c r="AX27" s="428">
        <v>0</v>
      </c>
      <c r="AY27" s="428">
        <v>0</v>
      </c>
      <c r="AZ27" s="428">
        <v>0</v>
      </c>
      <c r="BA27" s="428">
        <v>0</v>
      </c>
      <c r="BB27" s="428">
        <v>2</v>
      </c>
      <c r="BC27" s="428">
        <v>11</v>
      </c>
      <c r="BD27" s="428">
        <v>1</v>
      </c>
      <c r="BE27" s="428">
        <v>2</v>
      </c>
      <c r="BF27" s="428">
        <v>2</v>
      </c>
      <c r="BG27" s="428">
        <v>6</v>
      </c>
      <c r="BH27" s="428">
        <v>1</v>
      </c>
      <c r="BI27" s="428">
        <v>3</v>
      </c>
      <c r="BJ27" s="428">
        <v>0</v>
      </c>
      <c r="BK27" s="428">
        <v>0</v>
      </c>
      <c r="BL27" s="428" t="s">
        <v>56</v>
      </c>
      <c r="BM27" s="428" t="s">
        <v>56</v>
      </c>
      <c r="BN27" s="428">
        <v>0</v>
      </c>
      <c r="BO27" s="428">
        <v>0</v>
      </c>
      <c r="BP27" s="428">
        <v>1</v>
      </c>
      <c r="BQ27" s="428">
        <v>2</v>
      </c>
      <c r="BR27" s="428">
        <v>0</v>
      </c>
      <c r="BS27" s="428">
        <v>0</v>
      </c>
      <c r="BT27" s="428">
        <v>0</v>
      </c>
      <c r="BU27" s="428">
        <v>0</v>
      </c>
      <c r="BV27" s="428">
        <v>1</v>
      </c>
      <c r="BW27" s="428">
        <v>3</v>
      </c>
      <c r="BX27" s="428">
        <v>1</v>
      </c>
      <c r="BY27" s="428">
        <v>3</v>
      </c>
      <c r="BZ27" s="428">
        <v>0</v>
      </c>
      <c r="CA27" s="428">
        <v>0</v>
      </c>
      <c r="CB27" s="428">
        <v>0</v>
      </c>
      <c r="CC27" s="428">
        <v>0</v>
      </c>
      <c r="CD27" s="428">
        <v>1</v>
      </c>
      <c r="CE27" s="428">
        <v>2</v>
      </c>
      <c r="CF27" s="428">
        <v>0</v>
      </c>
      <c r="CG27" s="428">
        <v>0</v>
      </c>
      <c r="CH27" s="428">
        <v>1</v>
      </c>
      <c r="CI27" s="428">
        <v>3</v>
      </c>
      <c r="CJ27" s="428" t="s">
        <v>56</v>
      </c>
      <c r="CK27" s="428" t="s">
        <v>56</v>
      </c>
      <c r="CL27" s="428">
        <v>0</v>
      </c>
      <c r="CM27" s="428">
        <v>0</v>
      </c>
      <c r="CN27" s="428">
        <v>6</v>
      </c>
      <c r="CO27" s="428">
        <v>37</v>
      </c>
      <c r="CP27" s="428">
        <v>1</v>
      </c>
      <c r="CQ27" s="428">
        <v>3</v>
      </c>
      <c r="CR27" s="428">
        <v>5</v>
      </c>
      <c r="CS27" s="428">
        <v>26</v>
      </c>
      <c r="CT27" s="428">
        <v>2</v>
      </c>
      <c r="CU27" s="428">
        <v>10</v>
      </c>
      <c r="CV27" s="428">
        <v>0</v>
      </c>
      <c r="CW27" s="428">
        <v>0</v>
      </c>
      <c r="CX27" s="428">
        <v>0</v>
      </c>
      <c r="CY27" s="428">
        <v>0</v>
      </c>
      <c r="CZ27" s="428">
        <v>0</v>
      </c>
      <c r="DA27" s="428">
        <v>0</v>
      </c>
      <c r="DB27" s="428">
        <v>1</v>
      </c>
      <c r="DC27" s="428">
        <v>3</v>
      </c>
      <c r="DD27" s="428">
        <v>1</v>
      </c>
      <c r="DE27" s="428">
        <v>2</v>
      </c>
      <c r="DF27" s="428">
        <v>3</v>
      </c>
      <c r="DG27" s="428">
        <v>6</v>
      </c>
      <c r="DH27" s="428">
        <v>0</v>
      </c>
      <c r="DI27" s="428">
        <v>0</v>
      </c>
      <c r="DJ27" s="428">
        <v>0</v>
      </c>
      <c r="DK27" s="428">
        <v>0</v>
      </c>
      <c r="DL27" s="428">
        <v>2</v>
      </c>
      <c r="DM27" s="428">
        <v>13</v>
      </c>
      <c r="DN27" s="428">
        <v>0</v>
      </c>
      <c r="DO27" s="428">
        <v>0</v>
      </c>
      <c r="DP27" s="428">
        <v>0</v>
      </c>
      <c r="DQ27" s="428">
        <v>0</v>
      </c>
      <c r="DR27" s="428">
        <v>1</v>
      </c>
      <c r="DS27" s="428">
        <v>2</v>
      </c>
      <c r="DT27" s="428">
        <v>0</v>
      </c>
      <c r="DU27" s="428">
        <v>0</v>
      </c>
      <c r="DV27" s="428">
        <v>0</v>
      </c>
      <c r="DW27" s="428">
        <v>0</v>
      </c>
      <c r="DX27" s="428">
        <v>0</v>
      </c>
      <c r="DY27" s="428">
        <v>0</v>
      </c>
      <c r="DZ27" s="428">
        <v>0</v>
      </c>
      <c r="EA27" s="428">
        <v>0</v>
      </c>
      <c r="EB27" s="428">
        <v>0</v>
      </c>
      <c r="EC27" s="428">
        <v>0</v>
      </c>
      <c r="ED27" s="428">
        <v>0</v>
      </c>
      <c r="EE27" s="428">
        <v>0</v>
      </c>
      <c r="EF27" s="428">
        <v>0</v>
      </c>
      <c r="EG27" s="428">
        <v>0</v>
      </c>
      <c r="EH27" s="428">
        <v>0</v>
      </c>
      <c r="EI27" s="428">
        <v>0</v>
      </c>
      <c r="EJ27" s="428">
        <v>5</v>
      </c>
      <c r="EK27" s="428">
        <v>21</v>
      </c>
      <c r="EL27" s="428">
        <v>5</v>
      </c>
      <c r="EM27" s="428">
        <v>21</v>
      </c>
      <c r="EN27" s="428">
        <v>5</v>
      </c>
      <c r="EO27" s="428">
        <v>18</v>
      </c>
      <c r="EP27" s="428">
        <v>0</v>
      </c>
      <c r="EQ27" s="428">
        <v>0</v>
      </c>
      <c r="ER27" s="428">
        <v>0</v>
      </c>
      <c r="ES27" s="428">
        <v>0</v>
      </c>
      <c r="ET27" s="428">
        <v>5</v>
      </c>
      <c r="EU27" s="428">
        <v>21</v>
      </c>
      <c r="EV27" s="428">
        <v>0</v>
      </c>
      <c r="EW27" s="428">
        <v>0</v>
      </c>
      <c r="EX27" s="428">
        <v>0</v>
      </c>
      <c r="EY27" s="428">
        <v>0</v>
      </c>
      <c r="EZ27" s="428">
        <v>2</v>
      </c>
      <c r="FA27" s="428">
        <v>5</v>
      </c>
      <c r="FB27" s="428">
        <v>0</v>
      </c>
      <c r="FC27" s="428">
        <v>0</v>
      </c>
      <c r="FD27" s="428">
        <v>1</v>
      </c>
      <c r="FE27" s="428">
        <v>61</v>
      </c>
      <c r="FF27" s="428">
        <v>0</v>
      </c>
      <c r="FG27" s="428">
        <v>0</v>
      </c>
      <c r="FH27" s="428">
        <v>1</v>
      </c>
      <c r="FI27" s="428">
        <v>1</v>
      </c>
      <c r="FJ27" s="428">
        <v>0</v>
      </c>
      <c r="FK27" s="428">
        <v>0</v>
      </c>
      <c r="FL27" s="428">
        <v>0</v>
      </c>
      <c r="FM27" s="428">
        <v>0</v>
      </c>
      <c r="FN27" s="428">
        <v>0</v>
      </c>
      <c r="FO27" s="428">
        <v>0</v>
      </c>
      <c r="FP27" s="428">
        <v>1</v>
      </c>
      <c r="FQ27" s="428">
        <v>3</v>
      </c>
      <c r="FR27" s="428">
        <v>0</v>
      </c>
      <c r="FS27" s="428">
        <v>0</v>
      </c>
      <c r="FT27" s="428">
        <v>2</v>
      </c>
      <c r="FU27" s="428">
        <v>45</v>
      </c>
      <c r="FV27" s="428">
        <v>0</v>
      </c>
      <c r="FW27" s="428">
        <v>0</v>
      </c>
      <c r="FX27" s="428">
        <v>0</v>
      </c>
      <c r="FY27" s="428">
        <v>0</v>
      </c>
      <c r="FZ27" s="428">
        <v>0</v>
      </c>
      <c r="GA27" s="428">
        <v>0</v>
      </c>
      <c r="GB27" s="428">
        <v>0</v>
      </c>
      <c r="GC27" s="428">
        <v>0</v>
      </c>
      <c r="GD27" s="428">
        <v>0</v>
      </c>
      <c r="GE27" s="428">
        <v>0</v>
      </c>
      <c r="GF27" s="428">
        <v>1</v>
      </c>
      <c r="GG27" s="428">
        <v>3</v>
      </c>
      <c r="GH27" s="428">
        <v>0</v>
      </c>
      <c r="GI27" s="428">
        <v>0</v>
      </c>
      <c r="GJ27" s="428">
        <v>0</v>
      </c>
      <c r="GK27" s="428">
        <v>0</v>
      </c>
      <c r="GL27" s="428">
        <v>0</v>
      </c>
      <c r="GM27" s="428">
        <v>0</v>
      </c>
      <c r="GN27" s="36"/>
      <c r="GO27" s="36"/>
    </row>
    <row r="28" spans="1:197" ht="15" customHeight="1" x14ac:dyDescent="0.2">
      <c r="A28" s="427" t="s">
        <v>74</v>
      </c>
      <c r="B28" s="428">
        <v>0</v>
      </c>
      <c r="C28" s="428">
        <v>0</v>
      </c>
      <c r="D28" s="428">
        <v>0</v>
      </c>
      <c r="E28" s="428">
        <v>0</v>
      </c>
      <c r="F28" s="428">
        <v>0</v>
      </c>
      <c r="G28" s="428">
        <v>0</v>
      </c>
      <c r="H28" s="428">
        <v>1</v>
      </c>
      <c r="I28" s="428">
        <v>4</v>
      </c>
      <c r="J28" s="428">
        <v>0</v>
      </c>
      <c r="K28" s="428">
        <v>0</v>
      </c>
      <c r="L28" s="428">
        <v>5</v>
      </c>
      <c r="M28" s="428">
        <v>19</v>
      </c>
      <c r="N28" s="428">
        <v>0</v>
      </c>
      <c r="O28" s="428">
        <v>0</v>
      </c>
      <c r="P28" s="428">
        <v>0</v>
      </c>
      <c r="Q28" s="428">
        <v>0</v>
      </c>
      <c r="R28" s="428">
        <v>0</v>
      </c>
      <c r="S28" s="428">
        <v>0</v>
      </c>
      <c r="T28" s="428">
        <v>1</v>
      </c>
      <c r="U28" s="428">
        <v>4</v>
      </c>
      <c r="V28" s="428">
        <v>0</v>
      </c>
      <c r="W28" s="428">
        <v>0</v>
      </c>
      <c r="X28" s="428">
        <v>0</v>
      </c>
      <c r="Y28" s="428">
        <v>0</v>
      </c>
      <c r="Z28" s="428">
        <v>0</v>
      </c>
      <c r="AA28" s="428">
        <v>0</v>
      </c>
      <c r="AB28" s="428">
        <v>0</v>
      </c>
      <c r="AC28" s="428">
        <v>0</v>
      </c>
      <c r="AD28" s="428">
        <v>0</v>
      </c>
      <c r="AE28" s="428">
        <v>0</v>
      </c>
      <c r="AF28" s="428">
        <v>0</v>
      </c>
      <c r="AG28" s="428">
        <v>0</v>
      </c>
      <c r="AH28" s="428">
        <v>0</v>
      </c>
      <c r="AI28" s="428">
        <v>0</v>
      </c>
      <c r="AJ28" s="428">
        <v>0</v>
      </c>
      <c r="AK28" s="428">
        <v>0</v>
      </c>
      <c r="AL28" s="428">
        <v>1</v>
      </c>
      <c r="AM28" s="428">
        <v>4</v>
      </c>
      <c r="AN28" s="428">
        <v>0</v>
      </c>
      <c r="AO28" s="428">
        <v>0</v>
      </c>
      <c r="AP28" s="428">
        <v>0</v>
      </c>
      <c r="AQ28" s="428">
        <v>0</v>
      </c>
      <c r="AR28" s="428">
        <v>4</v>
      </c>
      <c r="AS28" s="428">
        <v>13</v>
      </c>
      <c r="AT28" s="428">
        <v>1</v>
      </c>
      <c r="AU28" s="428">
        <v>6</v>
      </c>
      <c r="AV28" s="428">
        <v>0</v>
      </c>
      <c r="AW28" s="428">
        <v>0</v>
      </c>
      <c r="AX28" s="428">
        <v>0</v>
      </c>
      <c r="AY28" s="428">
        <v>0</v>
      </c>
      <c r="AZ28" s="428">
        <v>0</v>
      </c>
      <c r="BA28" s="428">
        <v>0</v>
      </c>
      <c r="BB28" s="428">
        <v>4</v>
      </c>
      <c r="BC28" s="428">
        <v>14</v>
      </c>
      <c r="BD28" s="428">
        <v>1</v>
      </c>
      <c r="BE28" s="428">
        <v>2</v>
      </c>
      <c r="BF28" s="428">
        <v>2</v>
      </c>
      <c r="BG28" s="428">
        <v>9</v>
      </c>
      <c r="BH28" s="428">
        <v>1</v>
      </c>
      <c r="BI28" s="428">
        <v>3</v>
      </c>
      <c r="BJ28" s="428">
        <v>0</v>
      </c>
      <c r="BK28" s="428">
        <v>0</v>
      </c>
      <c r="BL28" s="428">
        <v>2</v>
      </c>
      <c r="BM28" s="428">
        <v>6</v>
      </c>
      <c r="BN28" s="428">
        <v>0</v>
      </c>
      <c r="BO28" s="428">
        <v>0</v>
      </c>
      <c r="BP28" s="428">
        <v>1</v>
      </c>
      <c r="BQ28" s="428">
        <v>2</v>
      </c>
      <c r="BR28" s="428">
        <v>4</v>
      </c>
      <c r="BS28" s="428">
        <v>21</v>
      </c>
      <c r="BT28" s="428">
        <v>2</v>
      </c>
      <c r="BU28" s="428">
        <v>6</v>
      </c>
      <c r="BV28" s="428">
        <v>3</v>
      </c>
      <c r="BW28" s="428">
        <v>12</v>
      </c>
      <c r="BX28" s="428">
        <v>3</v>
      </c>
      <c r="BY28" s="428">
        <v>10</v>
      </c>
      <c r="BZ28" s="428">
        <v>0</v>
      </c>
      <c r="CA28" s="428">
        <v>0</v>
      </c>
      <c r="CB28" s="428">
        <v>0</v>
      </c>
      <c r="CC28" s="428">
        <v>0</v>
      </c>
      <c r="CD28" s="428">
        <v>1</v>
      </c>
      <c r="CE28" s="428">
        <v>2</v>
      </c>
      <c r="CF28" s="428">
        <v>0</v>
      </c>
      <c r="CG28" s="428">
        <v>0</v>
      </c>
      <c r="CH28" s="428">
        <v>1</v>
      </c>
      <c r="CI28" s="428">
        <v>2</v>
      </c>
      <c r="CJ28" s="428">
        <v>2</v>
      </c>
      <c r="CK28" s="428">
        <v>10</v>
      </c>
      <c r="CL28" s="428">
        <v>1</v>
      </c>
      <c r="CM28" s="428">
        <v>2</v>
      </c>
      <c r="CN28" s="428">
        <v>10</v>
      </c>
      <c r="CO28" s="428">
        <v>21</v>
      </c>
      <c r="CP28" s="428">
        <v>4</v>
      </c>
      <c r="CQ28" s="428">
        <v>8</v>
      </c>
      <c r="CR28" s="428">
        <v>9</v>
      </c>
      <c r="CS28" s="428">
        <v>20</v>
      </c>
      <c r="CT28" s="428">
        <v>9</v>
      </c>
      <c r="CU28" s="428">
        <v>20</v>
      </c>
      <c r="CV28" s="428">
        <v>0</v>
      </c>
      <c r="CW28" s="428">
        <v>0</v>
      </c>
      <c r="CX28" s="428">
        <v>0</v>
      </c>
      <c r="CY28" s="428">
        <v>0</v>
      </c>
      <c r="CZ28" s="428">
        <v>0</v>
      </c>
      <c r="DA28" s="428">
        <v>0</v>
      </c>
      <c r="DB28" s="428">
        <v>1</v>
      </c>
      <c r="DC28" s="428">
        <v>2</v>
      </c>
      <c r="DD28" s="428">
        <v>1</v>
      </c>
      <c r="DE28" s="428">
        <v>2</v>
      </c>
      <c r="DF28" s="428">
        <v>2</v>
      </c>
      <c r="DG28" s="428">
        <v>4</v>
      </c>
      <c r="DH28" s="428">
        <v>0</v>
      </c>
      <c r="DI28" s="428">
        <v>0</v>
      </c>
      <c r="DJ28" s="428">
        <v>0</v>
      </c>
      <c r="DK28" s="428">
        <v>0</v>
      </c>
      <c r="DL28" s="428">
        <v>1</v>
      </c>
      <c r="DM28" s="428">
        <v>2</v>
      </c>
      <c r="DN28" s="428">
        <v>0</v>
      </c>
      <c r="DO28" s="428">
        <v>0</v>
      </c>
      <c r="DP28" s="428">
        <v>0</v>
      </c>
      <c r="DQ28" s="428">
        <v>0</v>
      </c>
      <c r="DR28" s="428">
        <v>2</v>
      </c>
      <c r="DS28" s="428">
        <v>4</v>
      </c>
      <c r="DT28" s="428">
        <v>0</v>
      </c>
      <c r="DU28" s="428">
        <v>0</v>
      </c>
      <c r="DV28" s="428">
        <v>0</v>
      </c>
      <c r="DW28" s="428">
        <v>0</v>
      </c>
      <c r="DX28" s="428">
        <v>0</v>
      </c>
      <c r="DY28" s="428">
        <v>0</v>
      </c>
      <c r="DZ28" s="428">
        <v>0</v>
      </c>
      <c r="EA28" s="428">
        <v>0</v>
      </c>
      <c r="EB28" s="428">
        <v>1</v>
      </c>
      <c r="EC28" s="428">
        <v>4</v>
      </c>
      <c r="ED28" s="428">
        <v>0</v>
      </c>
      <c r="EE28" s="428">
        <v>0</v>
      </c>
      <c r="EF28" s="428">
        <v>0</v>
      </c>
      <c r="EG28" s="428">
        <v>0</v>
      </c>
      <c r="EH28" s="428">
        <v>0</v>
      </c>
      <c r="EI28" s="428">
        <v>0</v>
      </c>
      <c r="EJ28" s="428">
        <v>7</v>
      </c>
      <c r="EK28" s="428">
        <v>23</v>
      </c>
      <c r="EL28" s="428">
        <v>7</v>
      </c>
      <c r="EM28" s="428">
        <v>23</v>
      </c>
      <c r="EN28" s="428">
        <v>1</v>
      </c>
      <c r="EO28" s="428">
        <v>4</v>
      </c>
      <c r="EP28" s="428" t="s">
        <v>56</v>
      </c>
      <c r="EQ28" s="428" t="s">
        <v>56</v>
      </c>
      <c r="ER28" s="428">
        <v>0</v>
      </c>
      <c r="ES28" s="428">
        <v>0</v>
      </c>
      <c r="ET28" s="428">
        <v>4</v>
      </c>
      <c r="EU28" s="428">
        <v>9</v>
      </c>
      <c r="EV28" s="428" t="s">
        <v>56</v>
      </c>
      <c r="EW28" s="428" t="s">
        <v>56</v>
      </c>
      <c r="EX28" s="428">
        <v>0</v>
      </c>
      <c r="EY28" s="428">
        <v>0</v>
      </c>
      <c r="EZ28" s="428">
        <v>0</v>
      </c>
      <c r="FA28" s="428">
        <v>0</v>
      </c>
      <c r="FB28" s="428">
        <v>0</v>
      </c>
      <c r="FC28" s="428">
        <v>0</v>
      </c>
      <c r="FD28" s="428">
        <v>1</v>
      </c>
      <c r="FE28" s="428">
        <v>45</v>
      </c>
      <c r="FF28" s="428">
        <v>1</v>
      </c>
      <c r="FG28" s="428">
        <v>55</v>
      </c>
      <c r="FH28" s="428">
        <v>0</v>
      </c>
      <c r="FI28" s="428">
        <v>0</v>
      </c>
      <c r="FJ28" s="428">
        <v>0</v>
      </c>
      <c r="FK28" s="428">
        <v>0</v>
      </c>
      <c r="FL28" s="428">
        <v>1</v>
      </c>
      <c r="FM28" s="428">
        <v>5</v>
      </c>
      <c r="FN28" s="428">
        <v>0</v>
      </c>
      <c r="FO28" s="428">
        <v>0</v>
      </c>
      <c r="FP28" s="428">
        <v>0</v>
      </c>
      <c r="FQ28" s="428">
        <v>0</v>
      </c>
      <c r="FR28" s="428">
        <v>1</v>
      </c>
      <c r="FS28" s="428">
        <v>2</v>
      </c>
      <c r="FT28" s="428">
        <v>0</v>
      </c>
      <c r="FU28" s="428">
        <v>0</v>
      </c>
      <c r="FV28" s="428">
        <v>0</v>
      </c>
      <c r="FW28" s="428">
        <v>0</v>
      </c>
      <c r="FX28" s="428">
        <v>0</v>
      </c>
      <c r="FY28" s="428">
        <v>0</v>
      </c>
      <c r="FZ28" s="428">
        <v>0</v>
      </c>
      <c r="GA28" s="428">
        <v>0</v>
      </c>
      <c r="GB28" s="428">
        <v>0</v>
      </c>
      <c r="GC28" s="428">
        <v>0</v>
      </c>
      <c r="GD28" s="428">
        <v>0</v>
      </c>
      <c r="GE28" s="428">
        <v>0</v>
      </c>
      <c r="GF28" s="428">
        <v>0</v>
      </c>
      <c r="GG28" s="428">
        <v>0</v>
      </c>
      <c r="GH28" s="428">
        <v>0</v>
      </c>
      <c r="GI28" s="428">
        <v>0</v>
      </c>
      <c r="GJ28" s="428">
        <v>0</v>
      </c>
      <c r="GK28" s="428">
        <v>0</v>
      </c>
      <c r="GL28" s="428">
        <v>3</v>
      </c>
      <c r="GM28" s="428">
        <v>7</v>
      </c>
      <c r="GN28" s="36"/>
      <c r="GO28" s="36"/>
    </row>
    <row r="29" spans="1:197" ht="15" customHeight="1" x14ac:dyDescent="0.2">
      <c r="A29" s="427" t="s">
        <v>75</v>
      </c>
      <c r="B29" s="428">
        <v>0</v>
      </c>
      <c r="C29" s="428">
        <v>0</v>
      </c>
      <c r="D29" s="428">
        <v>0</v>
      </c>
      <c r="E29" s="428">
        <v>0</v>
      </c>
      <c r="F29" s="428">
        <v>0</v>
      </c>
      <c r="G29" s="428">
        <v>0</v>
      </c>
      <c r="H29" s="428">
        <v>0</v>
      </c>
      <c r="I29" s="428">
        <v>0</v>
      </c>
      <c r="J29" s="428">
        <v>0</v>
      </c>
      <c r="K29" s="428">
        <v>0</v>
      </c>
      <c r="L29" s="428">
        <v>2</v>
      </c>
      <c r="M29" s="428">
        <v>5</v>
      </c>
      <c r="N29" s="428">
        <v>0</v>
      </c>
      <c r="O29" s="428">
        <v>0</v>
      </c>
      <c r="P29" s="428">
        <v>0</v>
      </c>
      <c r="Q29" s="428">
        <v>0</v>
      </c>
      <c r="R29" s="428">
        <v>0</v>
      </c>
      <c r="S29" s="428">
        <v>0</v>
      </c>
      <c r="T29" s="428">
        <v>0</v>
      </c>
      <c r="U29" s="428">
        <v>0</v>
      </c>
      <c r="V29" s="428">
        <v>0</v>
      </c>
      <c r="W29" s="428">
        <v>0</v>
      </c>
      <c r="X29" s="428">
        <v>0</v>
      </c>
      <c r="Y29" s="428">
        <v>0</v>
      </c>
      <c r="Z29" s="428">
        <v>0</v>
      </c>
      <c r="AA29" s="428">
        <v>0</v>
      </c>
      <c r="AB29" s="428">
        <v>0</v>
      </c>
      <c r="AC29" s="428">
        <v>0</v>
      </c>
      <c r="AD29" s="428">
        <v>1</v>
      </c>
      <c r="AE29" s="428">
        <v>2</v>
      </c>
      <c r="AF29" s="428">
        <v>0</v>
      </c>
      <c r="AG29" s="428">
        <v>0</v>
      </c>
      <c r="AH29" s="428">
        <v>0</v>
      </c>
      <c r="AI29" s="428">
        <v>0</v>
      </c>
      <c r="AJ29" s="428">
        <v>0</v>
      </c>
      <c r="AK29" s="428">
        <v>0</v>
      </c>
      <c r="AL29" s="428">
        <v>0</v>
      </c>
      <c r="AM29" s="428">
        <v>0</v>
      </c>
      <c r="AN29" s="428">
        <v>0</v>
      </c>
      <c r="AO29" s="428">
        <v>0</v>
      </c>
      <c r="AP29" s="428">
        <v>0</v>
      </c>
      <c r="AQ29" s="428">
        <v>0</v>
      </c>
      <c r="AR29" s="428">
        <v>2</v>
      </c>
      <c r="AS29" s="428">
        <v>5</v>
      </c>
      <c r="AT29" s="428">
        <v>1</v>
      </c>
      <c r="AU29" s="428">
        <v>6</v>
      </c>
      <c r="AV29" s="428">
        <v>0</v>
      </c>
      <c r="AW29" s="428">
        <v>0</v>
      </c>
      <c r="AX29" s="428">
        <v>0</v>
      </c>
      <c r="AY29" s="428">
        <v>0</v>
      </c>
      <c r="AZ29" s="428">
        <v>0</v>
      </c>
      <c r="BA29" s="428">
        <v>0</v>
      </c>
      <c r="BB29" s="428">
        <v>0</v>
      </c>
      <c r="BC29" s="428">
        <v>0</v>
      </c>
      <c r="BD29" s="428">
        <v>2</v>
      </c>
      <c r="BE29" s="428">
        <v>5</v>
      </c>
      <c r="BF29" s="428">
        <v>0</v>
      </c>
      <c r="BG29" s="428">
        <v>0</v>
      </c>
      <c r="BH29" s="428">
        <v>0</v>
      </c>
      <c r="BI29" s="428">
        <v>0</v>
      </c>
      <c r="BJ29" s="428">
        <v>0</v>
      </c>
      <c r="BK29" s="428">
        <v>0</v>
      </c>
      <c r="BL29" s="428">
        <v>0</v>
      </c>
      <c r="BM29" s="428">
        <v>0</v>
      </c>
      <c r="BN29" s="428">
        <v>0</v>
      </c>
      <c r="BO29" s="428">
        <v>0</v>
      </c>
      <c r="BP29" s="428">
        <v>2</v>
      </c>
      <c r="BQ29" s="428">
        <v>5</v>
      </c>
      <c r="BR29" s="428">
        <v>0</v>
      </c>
      <c r="BS29" s="428">
        <v>0</v>
      </c>
      <c r="BT29" s="428">
        <v>0</v>
      </c>
      <c r="BU29" s="428">
        <v>0</v>
      </c>
      <c r="BV29" s="428">
        <v>0</v>
      </c>
      <c r="BW29" s="428">
        <v>0</v>
      </c>
      <c r="BX29" s="428">
        <v>4</v>
      </c>
      <c r="BY29" s="428">
        <v>8</v>
      </c>
      <c r="BZ29" s="428">
        <v>0</v>
      </c>
      <c r="CA29" s="428">
        <v>0</v>
      </c>
      <c r="CB29" s="428">
        <v>0</v>
      </c>
      <c r="CC29" s="428">
        <v>0</v>
      </c>
      <c r="CD29" s="428">
        <v>1</v>
      </c>
      <c r="CE29" s="428">
        <v>3</v>
      </c>
      <c r="CF29" s="428">
        <v>0</v>
      </c>
      <c r="CG29" s="428">
        <v>0</v>
      </c>
      <c r="CH29" s="428">
        <v>0</v>
      </c>
      <c r="CI29" s="428">
        <v>0</v>
      </c>
      <c r="CJ29" s="428">
        <v>4</v>
      </c>
      <c r="CK29" s="428">
        <v>12</v>
      </c>
      <c r="CL29" s="428">
        <v>2</v>
      </c>
      <c r="CM29" s="428">
        <v>4</v>
      </c>
      <c r="CN29" s="428">
        <v>15</v>
      </c>
      <c r="CO29" s="428">
        <v>47</v>
      </c>
      <c r="CP29" s="428">
        <v>4</v>
      </c>
      <c r="CQ29" s="428">
        <v>14</v>
      </c>
      <c r="CR29" s="428">
        <v>12</v>
      </c>
      <c r="CS29" s="428">
        <v>37</v>
      </c>
      <c r="CT29" s="428">
        <v>8</v>
      </c>
      <c r="CU29" s="428">
        <v>22</v>
      </c>
      <c r="CV29" s="428">
        <v>1</v>
      </c>
      <c r="CW29" s="428">
        <v>3</v>
      </c>
      <c r="CX29" s="428">
        <v>0</v>
      </c>
      <c r="CY29" s="428">
        <v>0</v>
      </c>
      <c r="CZ29" s="428">
        <v>0</v>
      </c>
      <c r="DA29" s="428">
        <v>0</v>
      </c>
      <c r="DB29" s="428">
        <v>1</v>
      </c>
      <c r="DC29" s="428">
        <v>2</v>
      </c>
      <c r="DD29" s="428">
        <v>0</v>
      </c>
      <c r="DE29" s="428">
        <v>0</v>
      </c>
      <c r="DF29" s="428">
        <v>0</v>
      </c>
      <c r="DG29" s="428">
        <v>0</v>
      </c>
      <c r="DH29" s="428">
        <v>0</v>
      </c>
      <c r="DI29" s="428">
        <v>0</v>
      </c>
      <c r="DJ29" s="428">
        <v>0</v>
      </c>
      <c r="DK29" s="428">
        <v>0</v>
      </c>
      <c r="DL29" s="428">
        <v>5</v>
      </c>
      <c r="DM29" s="428">
        <v>17</v>
      </c>
      <c r="DN29" s="428">
        <v>0</v>
      </c>
      <c r="DO29" s="428">
        <v>0</v>
      </c>
      <c r="DP29" s="428">
        <v>0</v>
      </c>
      <c r="DQ29" s="428">
        <v>0</v>
      </c>
      <c r="DR29" s="428">
        <v>0</v>
      </c>
      <c r="DS29" s="428">
        <v>0</v>
      </c>
      <c r="DT29" s="428">
        <v>0</v>
      </c>
      <c r="DU29" s="428">
        <v>0</v>
      </c>
      <c r="DV29" s="428">
        <v>0</v>
      </c>
      <c r="DW29" s="428">
        <v>0</v>
      </c>
      <c r="DX29" s="428">
        <v>0</v>
      </c>
      <c r="DY29" s="428">
        <v>0</v>
      </c>
      <c r="DZ29" s="428">
        <v>0</v>
      </c>
      <c r="EA29" s="428">
        <v>0</v>
      </c>
      <c r="EB29" s="428">
        <v>0</v>
      </c>
      <c r="EC29" s="428">
        <v>0</v>
      </c>
      <c r="ED29" s="428">
        <v>0</v>
      </c>
      <c r="EE29" s="428">
        <v>0</v>
      </c>
      <c r="EF29" s="428">
        <v>0</v>
      </c>
      <c r="EG29" s="428">
        <v>0</v>
      </c>
      <c r="EH29" s="428">
        <v>0</v>
      </c>
      <c r="EI29" s="428">
        <v>0</v>
      </c>
      <c r="EJ29" s="428">
        <v>7</v>
      </c>
      <c r="EK29" s="428">
        <v>20</v>
      </c>
      <c r="EL29" s="428">
        <v>6</v>
      </c>
      <c r="EM29" s="428">
        <v>18</v>
      </c>
      <c r="EN29" s="428">
        <v>2</v>
      </c>
      <c r="EO29" s="428">
        <v>12</v>
      </c>
      <c r="EP29" s="428">
        <v>0</v>
      </c>
      <c r="EQ29" s="428">
        <v>0</v>
      </c>
      <c r="ER29" s="428">
        <v>0</v>
      </c>
      <c r="ES29" s="428">
        <v>0</v>
      </c>
      <c r="ET29" s="428">
        <v>5</v>
      </c>
      <c r="EU29" s="428">
        <v>16</v>
      </c>
      <c r="EV29" s="428">
        <v>0</v>
      </c>
      <c r="EW29" s="428">
        <v>0</v>
      </c>
      <c r="EX29" s="428">
        <v>0</v>
      </c>
      <c r="EY29" s="428">
        <v>0</v>
      </c>
      <c r="EZ29" s="428">
        <v>0</v>
      </c>
      <c r="FA29" s="428">
        <v>0</v>
      </c>
      <c r="FB29" s="428">
        <v>0</v>
      </c>
      <c r="FC29" s="428">
        <v>0</v>
      </c>
      <c r="FD29" s="428">
        <v>1</v>
      </c>
      <c r="FE29" s="428">
        <v>48</v>
      </c>
      <c r="FF29" s="428">
        <v>0</v>
      </c>
      <c r="FG29" s="428">
        <v>0</v>
      </c>
      <c r="FH29" s="428">
        <v>0</v>
      </c>
      <c r="FI29" s="428">
        <v>0</v>
      </c>
      <c r="FJ29" s="428">
        <v>0</v>
      </c>
      <c r="FK29" s="428">
        <v>0</v>
      </c>
      <c r="FL29" s="428">
        <v>1</v>
      </c>
      <c r="FM29" s="428">
        <v>4</v>
      </c>
      <c r="FN29" s="428">
        <v>1</v>
      </c>
      <c r="FO29" s="428">
        <v>2</v>
      </c>
      <c r="FP29" s="428">
        <v>1</v>
      </c>
      <c r="FQ29" s="428">
        <v>3</v>
      </c>
      <c r="FR29" s="428">
        <v>0</v>
      </c>
      <c r="FS29" s="428">
        <v>0</v>
      </c>
      <c r="FT29" s="428">
        <v>0</v>
      </c>
      <c r="FU29" s="428">
        <v>0</v>
      </c>
      <c r="FV29" s="428">
        <v>0</v>
      </c>
      <c r="FW29" s="428">
        <v>0</v>
      </c>
      <c r="FX29" s="428">
        <v>0</v>
      </c>
      <c r="FY29" s="428">
        <v>0</v>
      </c>
      <c r="FZ29" s="428">
        <v>1</v>
      </c>
      <c r="GA29" s="428">
        <v>3</v>
      </c>
      <c r="GB29" s="428">
        <v>0</v>
      </c>
      <c r="GC29" s="428">
        <v>0</v>
      </c>
      <c r="GD29" s="428">
        <v>0</v>
      </c>
      <c r="GE29" s="428">
        <v>0</v>
      </c>
      <c r="GF29" s="428">
        <v>0</v>
      </c>
      <c r="GG29" s="428">
        <v>0</v>
      </c>
      <c r="GH29" s="428">
        <v>0</v>
      </c>
      <c r="GI29" s="428">
        <v>0</v>
      </c>
      <c r="GJ29" s="428">
        <v>0</v>
      </c>
      <c r="GK29" s="428">
        <v>0</v>
      </c>
      <c r="GL29" s="428">
        <v>0</v>
      </c>
      <c r="GM29" s="428">
        <v>0</v>
      </c>
      <c r="GN29" s="36"/>
      <c r="GO29" s="36"/>
    </row>
    <row r="30" spans="1:197" ht="15" customHeight="1" x14ac:dyDescent="0.2">
      <c r="A30" s="427" t="s">
        <v>76</v>
      </c>
      <c r="B30" s="428">
        <v>0</v>
      </c>
      <c r="C30" s="428">
        <v>0</v>
      </c>
      <c r="D30" s="428">
        <v>0</v>
      </c>
      <c r="E30" s="428">
        <v>0</v>
      </c>
      <c r="F30" s="428">
        <v>0</v>
      </c>
      <c r="G30" s="428">
        <v>0</v>
      </c>
      <c r="H30" s="428">
        <v>0</v>
      </c>
      <c r="I30" s="428">
        <v>0</v>
      </c>
      <c r="J30" s="428">
        <v>0</v>
      </c>
      <c r="K30" s="428">
        <v>0</v>
      </c>
      <c r="L30" s="428">
        <v>0</v>
      </c>
      <c r="M30" s="428">
        <v>0</v>
      </c>
      <c r="N30" s="428">
        <v>0</v>
      </c>
      <c r="O30" s="428">
        <v>0</v>
      </c>
      <c r="P30" s="428">
        <v>0</v>
      </c>
      <c r="Q30" s="428">
        <v>0</v>
      </c>
      <c r="R30" s="428">
        <v>0</v>
      </c>
      <c r="S30" s="428">
        <v>0</v>
      </c>
      <c r="T30" s="428">
        <v>0</v>
      </c>
      <c r="U30" s="428">
        <v>0</v>
      </c>
      <c r="V30" s="428">
        <v>0</v>
      </c>
      <c r="W30" s="428">
        <v>0</v>
      </c>
      <c r="X30" s="428">
        <v>0</v>
      </c>
      <c r="Y30" s="428">
        <v>0</v>
      </c>
      <c r="Z30" s="428">
        <v>0</v>
      </c>
      <c r="AA30" s="428">
        <v>0</v>
      </c>
      <c r="AB30" s="428">
        <v>0</v>
      </c>
      <c r="AC30" s="428">
        <v>0</v>
      </c>
      <c r="AD30" s="428">
        <v>1</v>
      </c>
      <c r="AE30" s="428">
        <v>2</v>
      </c>
      <c r="AF30" s="428">
        <v>0</v>
      </c>
      <c r="AG30" s="428">
        <v>0</v>
      </c>
      <c r="AH30" s="428">
        <v>0</v>
      </c>
      <c r="AI30" s="428">
        <v>0</v>
      </c>
      <c r="AJ30" s="428">
        <v>0</v>
      </c>
      <c r="AK30" s="428">
        <v>0</v>
      </c>
      <c r="AL30" s="428">
        <v>0</v>
      </c>
      <c r="AM30" s="428">
        <v>0</v>
      </c>
      <c r="AN30" s="428">
        <v>0</v>
      </c>
      <c r="AO30" s="428">
        <v>0</v>
      </c>
      <c r="AP30" s="428">
        <v>0</v>
      </c>
      <c r="AQ30" s="428">
        <v>0</v>
      </c>
      <c r="AR30" s="428">
        <v>1</v>
      </c>
      <c r="AS30" s="428">
        <v>3</v>
      </c>
      <c r="AT30" s="428">
        <v>0</v>
      </c>
      <c r="AU30" s="428">
        <v>0</v>
      </c>
      <c r="AV30" s="428">
        <v>0</v>
      </c>
      <c r="AW30" s="428">
        <v>0</v>
      </c>
      <c r="AX30" s="428">
        <v>0</v>
      </c>
      <c r="AY30" s="428">
        <v>0</v>
      </c>
      <c r="AZ30" s="428">
        <v>0</v>
      </c>
      <c r="BA30" s="428">
        <v>0</v>
      </c>
      <c r="BB30" s="428">
        <v>0</v>
      </c>
      <c r="BC30" s="428">
        <v>0</v>
      </c>
      <c r="BD30" s="428">
        <v>0</v>
      </c>
      <c r="BE30" s="428">
        <v>0</v>
      </c>
      <c r="BF30" s="428">
        <v>6</v>
      </c>
      <c r="BG30" s="428">
        <v>20</v>
      </c>
      <c r="BH30" s="428">
        <v>6</v>
      </c>
      <c r="BI30" s="428">
        <v>20</v>
      </c>
      <c r="BJ30" s="428">
        <v>0</v>
      </c>
      <c r="BK30" s="428">
        <v>0</v>
      </c>
      <c r="BL30" s="428">
        <v>6</v>
      </c>
      <c r="BM30" s="428">
        <v>20</v>
      </c>
      <c r="BN30" s="428">
        <v>0</v>
      </c>
      <c r="BO30" s="428">
        <v>0</v>
      </c>
      <c r="BP30" s="428">
        <v>0</v>
      </c>
      <c r="BQ30" s="428">
        <v>0</v>
      </c>
      <c r="BR30" s="428">
        <v>1</v>
      </c>
      <c r="BS30" s="428">
        <v>3</v>
      </c>
      <c r="BT30" s="428">
        <v>0</v>
      </c>
      <c r="BU30" s="428">
        <v>0</v>
      </c>
      <c r="BV30" s="428">
        <v>1</v>
      </c>
      <c r="BW30" s="428">
        <v>3</v>
      </c>
      <c r="BX30" s="428">
        <v>0</v>
      </c>
      <c r="BY30" s="428">
        <v>0</v>
      </c>
      <c r="BZ30" s="428">
        <v>0</v>
      </c>
      <c r="CA30" s="428">
        <v>0</v>
      </c>
      <c r="CB30" s="428">
        <v>0</v>
      </c>
      <c r="CC30" s="428">
        <v>0</v>
      </c>
      <c r="CD30" s="428">
        <v>1</v>
      </c>
      <c r="CE30" s="428">
        <v>3</v>
      </c>
      <c r="CF30" s="428">
        <v>0</v>
      </c>
      <c r="CG30" s="428">
        <v>0</v>
      </c>
      <c r="CH30" s="428">
        <v>0</v>
      </c>
      <c r="CI30" s="428">
        <v>0</v>
      </c>
      <c r="CJ30" s="428">
        <v>0</v>
      </c>
      <c r="CK30" s="428">
        <v>0</v>
      </c>
      <c r="CL30" s="428">
        <v>0</v>
      </c>
      <c r="CM30" s="428">
        <v>0</v>
      </c>
      <c r="CN30" s="428">
        <v>6</v>
      </c>
      <c r="CO30" s="428">
        <v>19</v>
      </c>
      <c r="CP30" s="428">
        <v>3</v>
      </c>
      <c r="CQ30" s="428">
        <v>9</v>
      </c>
      <c r="CR30" s="428">
        <v>5</v>
      </c>
      <c r="CS30" s="428">
        <v>13</v>
      </c>
      <c r="CT30" s="428">
        <v>2</v>
      </c>
      <c r="CU30" s="428">
        <v>6</v>
      </c>
      <c r="CV30" s="428">
        <v>0</v>
      </c>
      <c r="CW30" s="428">
        <v>0</v>
      </c>
      <c r="CX30" s="428">
        <v>0</v>
      </c>
      <c r="CY30" s="428">
        <v>0</v>
      </c>
      <c r="CZ30" s="428">
        <v>0</v>
      </c>
      <c r="DA30" s="428">
        <v>0</v>
      </c>
      <c r="DB30" s="428">
        <v>0</v>
      </c>
      <c r="DC30" s="428">
        <v>0</v>
      </c>
      <c r="DD30" s="428">
        <v>0</v>
      </c>
      <c r="DE30" s="428">
        <v>0</v>
      </c>
      <c r="DF30" s="428">
        <v>1</v>
      </c>
      <c r="DG30" s="428">
        <v>2</v>
      </c>
      <c r="DH30" s="428">
        <v>0</v>
      </c>
      <c r="DI30" s="428">
        <v>0</v>
      </c>
      <c r="DJ30" s="428">
        <v>0</v>
      </c>
      <c r="DK30" s="428">
        <v>0</v>
      </c>
      <c r="DL30" s="428">
        <v>0</v>
      </c>
      <c r="DM30" s="428">
        <v>0</v>
      </c>
      <c r="DN30" s="428">
        <v>0</v>
      </c>
      <c r="DO30" s="428">
        <v>0</v>
      </c>
      <c r="DP30" s="428">
        <v>0</v>
      </c>
      <c r="DQ30" s="428">
        <v>0</v>
      </c>
      <c r="DR30" s="428">
        <v>0</v>
      </c>
      <c r="DS30" s="428">
        <v>0</v>
      </c>
      <c r="DT30" s="428">
        <v>0</v>
      </c>
      <c r="DU30" s="428">
        <v>0</v>
      </c>
      <c r="DV30" s="428">
        <v>0</v>
      </c>
      <c r="DW30" s="428">
        <v>0</v>
      </c>
      <c r="DX30" s="428">
        <v>0</v>
      </c>
      <c r="DY30" s="428">
        <v>0</v>
      </c>
      <c r="DZ30" s="428">
        <v>0</v>
      </c>
      <c r="EA30" s="428">
        <v>0</v>
      </c>
      <c r="EB30" s="428">
        <v>0</v>
      </c>
      <c r="EC30" s="428">
        <v>0</v>
      </c>
      <c r="ED30" s="428">
        <v>0</v>
      </c>
      <c r="EE30" s="428">
        <v>0</v>
      </c>
      <c r="EF30" s="428">
        <v>0</v>
      </c>
      <c r="EG30" s="428">
        <v>0</v>
      </c>
      <c r="EH30" s="428">
        <v>0</v>
      </c>
      <c r="EI30" s="428">
        <v>0</v>
      </c>
      <c r="EJ30" s="428">
        <v>3</v>
      </c>
      <c r="EK30" s="428">
        <v>8</v>
      </c>
      <c r="EL30" s="428">
        <v>3</v>
      </c>
      <c r="EM30" s="428">
        <v>8</v>
      </c>
      <c r="EN30" s="428">
        <v>0</v>
      </c>
      <c r="EO30" s="428">
        <v>0</v>
      </c>
      <c r="EP30" s="428">
        <v>0</v>
      </c>
      <c r="EQ30" s="428">
        <v>0</v>
      </c>
      <c r="ER30" s="428">
        <v>0</v>
      </c>
      <c r="ES30" s="428">
        <v>0</v>
      </c>
      <c r="ET30" s="428">
        <v>0</v>
      </c>
      <c r="EU30" s="428">
        <v>0</v>
      </c>
      <c r="EV30" s="428">
        <v>1</v>
      </c>
      <c r="EW30" s="428">
        <v>29</v>
      </c>
      <c r="EX30" s="428">
        <v>0</v>
      </c>
      <c r="EY30" s="428">
        <v>0</v>
      </c>
      <c r="EZ30" s="428">
        <v>2</v>
      </c>
      <c r="FA30" s="428">
        <v>57</v>
      </c>
      <c r="FB30" s="428">
        <v>0</v>
      </c>
      <c r="FC30" s="428">
        <v>0</v>
      </c>
      <c r="FD30" s="428">
        <v>1</v>
      </c>
      <c r="FE30" s="428">
        <v>20</v>
      </c>
      <c r="FF30" s="428">
        <v>0</v>
      </c>
      <c r="FG30" s="428">
        <v>0</v>
      </c>
      <c r="FH30" s="428">
        <v>0</v>
      </c>
      <c r="FI30" s="428">
        <v>0</v>
      </c>
      <c r="FJ30" s="428">
        <v>1</v>
      </c>
      <c r="FK30" s="428">
        <v>28</v>
      </c>
      <c r="FL30" s="428">
        <v>0</v>
      </c>
      <c r="FM30" s="428">
        <v>0</v>
      </c>
      <c r="FN30" s="428">
        <v>0</v>
      </c>
      <c r="FO30" s="428">
        <v>0</v>
      </c>
      <c r="FP30" s="428">
        <v>0</v>
      </c>
      <c r="FQ30" s="428">
        <v>0</v>
      </c>
      <c r="FR30" s="428">
        <v>0</v>
      </c>
      <c r="FS30" s="428">
        <v>0</v>
      </c>
      <c r="FT30" s="428">
        <v>1</v>
      </c>
      <c r="FU30" s="428">
        <v>29</v>
      </c>
      <c r="FV30" s="428">
        <v>0</v>
      </c>
      <c r="FW30" s="428">
        <v>0</v>
      </c>
      <c r="FX30" s="428">
        <v>0</v>
      </c>
      <c r="FY30" s="428">
        <v>0</v>
      </c>
      <c r="FZ30" s="428">
        <v>1</v>
      </c>
      <c r="GA30" s="428">
        <v>29</v>
      </c>
      <c r="GB30" s="428">
        <v>0</v>
      </c>
      <c r="GC30" s="428">
        <v>0</v>
      </c>
      <c r="GD30" s="428">
        <v>0</v>
      </c>
      <c r="GE30" s="428">
        <v>0</v>
      </c>
      <c r="GF30" s="428">
        <v>0</v>
      </c>
      <c r="GG30" s="428">
        <v>0</v>
      </c>
      <c r="GH30" s="428">
        <v>0</v>
      </c>
      <c r="GI30" s="428">
        <v>0</v>
      </c>
      <c r="GJ30" s="428">
        <v>0</v>
      </c>
      <c r="GK30" s="428">
        <v>0</v>
      </c>
      <c r="GL30" s="428">
        <v>1</v>
      </c>
      <c r="GM30" s="428">
        <v>24</v>
      </c>
      <c r="GN30" s="36"/>
      <c r="GO30" s="36"/>
    </row>
    <row r="31" spans="1:197" ht="15" customHeight="1" x14ac:dyDescent="0.2">
      <c r="A31" s="427" t="s">
        <v>77</v>
      </c>
      <c r="B31" s="428">
        <v>0</v>
      </c>
      <c r="C31" s="428">
        <v>0</v>
      </c>
      <c r="D31" s="428">
        <v>0</v>
      </c>
      <c r="E31" s="428">
        <v>0</v>
      </c>
      <c r="F31" s="428">
        <v>0</v>
      </c>
      <c r="G31" s="428">
        <v>0</v>
      </c>
      <c r="H31" s="428">
        <v>0</v>
      </c>
      <c r="I31" s="428">
        <v>0</v>
      </c>
      <c r="J31" s="428">
        <v>0</v>
      </c>
      <c r="K31" s="428">
        <v>0</v>
      </c>
      <c r="L31" s="428">
        <v>3</v>
      </c>
      <c r="M31" s="428">
        <v>10</v>
      </c>
      <c r="N31" s="428">
        <v>0</v>
      </c>
      <c r="O31" s="428">
        <v>0</v>
      </c>
      <c r="P31" s="428">
        <v>0</v>
      </c>
      <c r="Q31" s="428">
        <v>0</v>
      </c>
      <c r="R31" s="428">
        <v>0</v>
      </c>
      <c r="S31" s="428">
        <v>0</v>
      </c>
      <c r="T31" s="428">
        <v>0</v>
      </c>
      <c r="U31" s="428">
        <v>0</v>
      </c>
      <c r="V31" s="428">
        <v>0</v>
      </c>
      <c r="W31" s="428">
        <v>0</v>
      </c>
      <c r="X31" s="428">
        <v>1</v>
      </c>
      <c r="Y31" s="428">
        <v>5</v>
      </c>
      <c r="Z31" s="428">
        <v>0</v>
      </c>
      <c r="AA31" s="428">
        <v>0</v>
      </c>
      <c r="AB31" s="428">
        <v>0</v>
      </c>
      <c r="AC31" s="428">
        <v>0</v>
      </c>
      <c r="AD31" s="428">
        <v>0</v>
      </c>
      <c r="AE31" s="428">
        <v>0</v>
      </c>
      <c r="AF31" s="428">
        <v>0</v>
      </c>
      <c r="AG31" s="428">
        <v>0</v>
      </c>
      <c r="AH31" s="428">
        <v>0</v>
      </c>
      <c r="AI31" s="428">
        <v>0</v>
      </c>
      <c r="AJ31" s="428">
        <v>0</v>
      </c>
      <c r="AK31" s="428">
        <v>0</v>
      </c>
      <c r="AL31" s="428">
        <v>0</v>
      </c>
      <c r="AM31" s="428">
        <v>0</v>
      </c>
      <c r="AN31" s="428">
        <v>0</v>
      </c>
      <c r="AO31" s="428">
        <v>0</v>
      </c>
      <c r="AP31" s="428">
        <v>0</v>
      </c>
      <c r="AQ31" s="428">
        <v>0</v>
      </c>
      <c r="AR31" s="428">
        <v>1</v>
      </c>
      <c r="AS31" s="428">
        <v>2</v>
      </c>
      <c r="AT31" s="428">
        <v>1</v>
      </c>
      <c r="AU31" s="428">
        <v>4</v>
      </c>
      <c r="AV31" s="428">
        <v>0</v>
      </c>
      <c r="AW31" s="428">
        <v>0</v>
      </c>
      <c r="AX31" s="428">
        <v>0</v>
      </c>
      <c r="AY31" s="428">
        <v>0</v>
      </c>
      <c r="AZ31" s="428">
        <v>0</v>
      </c>
      <c r="BA31" s="428">
        <v>0</v>
      </c>
      <c r="BB31" s="428">
        <v>1</v>
      </c>
      <c r="BC31" s="428">
        <v>4</v>
      </c>
      <c r="BD31" s="428">
        <v>0</v>
      </c>
      <c r="BE31" s="428">
        <v>0</v>
      </c>
      <c r="BF31" s="428">
        <v>1</v>
      </c>
      <c r="BG31" s="428">
        <v>2</v>
      </c>
      <c r="BH31" s="428">
        <v>0</v>
      </c>
      <c r="BI31" s="428">
        <v>0</v>
      </c>
      <c r="BJ31" s="428">
        <v>0</v>
      </c>
      <c r="BK31" s="428">
        <v>0</v>
      </c>
      <c r="BL31" s="428">
        <v>0</v>
      </c>
      <c r="BM31" s="428">
        <v>0</v>
      </c>
      <c r="BN31" s="428">
        <v>0</v>
      </c>
      <c r="BO31" s="428">
        <v>0</v>
      </c>
      <c r="BP31" s="428">
        <v>1</v>
      </c>
      <c r="BQ31" s="428">
        <v>4</v>
      </c>
      <c r="BR31" s="428">
        <v>0</v>
      </c>
      <c r="BS31" s="428">
        <v>0</v>
      </c>
      <c r="BT31" s="428">
        <v>0</v>
      </c>
      <c r="BU31" s="428">
        <v>0</v>
      </c>
      <c r="BV31" s="428">
        <v>1</v>
      </c>
      <c r="BW31" s="428">
        <v>4</v>
      </c>
      <c r="BX31" s="428">
        <v>1</v>
      </c>
      <c r="BY31" s="428">
        <v>2</v>
      </c>
      <c r="BZ31" s="428">
        <v>0</v>
      </c>
      <c r="CA31" s="428">
        <v>0</v>
      </c>
      <c r="CB31" s="428">
        <v>0</v>
      </c>
      <c r="CC31" s="428">
        <v>0</v>
      </c>
      <c r="CD31" s="428">
        <v>3</v>
      </c>
      <c r="CE31" s="428">
        <v>10</v>
      </c>
      <c r="CF31" s="428">
        <v>0</v>
      </c>
      <c r="CG31" s="428">
        <v>0</v>
      </c>
      <c r="CH31" s="428">
        <v>0</v>
      </c>
      <c r="CI31" s="428">
        <v>0</v>
      </c>
      <c r="CJ31" s="428">
        <v>2</v>
      </c>
      <c r="CK31" s="428">
        <v>4</v>
      </c>
      <c r="CL31" s="428">
        <v>0</v>
      </c>
      <c r="CM31" s="428">
        <v>0</v>
      </c>
      <c r="CN31" s="428">
        <v>6</v>
      </c>
      <c r="CO31" s="428">
        <v>18</v>
      </c>
      <c r="CP31" s="428">
        <v>1</v>
      </c>
      <c r="CQ31" s="428">
        <v>2</v>
      </c>
      <c r="CR31" s="428">
        <v>5</v>
      </c>
      <c r="CS31" s="428">
        <v>15</v>
      </c>
      <c r="CT31" s="428">
        <v>5</v>
      </c>
      <c r="CU31" s="428">
        <v>14</v>
      </c>
      <c r="CV31" s="428">
        <v>0</v>
      </c>
      <c r="CW31" s="428">
        <v>0</v>
      </c>
      <c r="CX31" s="428">
        <v>0</v>
      </c>
      <c r="CY31" s="428">
        <v>0</v>
      </c>
      <c r="CZ31" s="428">
        <v>0</v>
      </c>
      <c r="DA31" s="428">
        <v>0</v>
      </c>
      <c r="DB31" s="428" t="s">
        <v>56</v>
      </c>
      <c r="DC31" s="428" t="s">
        <v>56</v>
      </c>
      <c r="DD31" s="428">
        <v>0</v>
      </c>
      <c r="DE31" s="428">
        <v>0</v>
      </c>
      <c r="DF31" s="428">
        <v>0</v>
      </c>
      <c r="DG31" s="428">
        <v>0</v>
      </c>
      <c r="DH31" s="428">
        <v>0</v>
      </c>
      <c r="DI31" s="428">
        <v>0</v>
      </c>
      <c r="DJ31" s="428">
        <v>0</v>
      </c>
      <c r="DK31" s="428">
        <v>0</v>
      </c>
      <c r="DL31" s="428">
        <v>0</v>
      </c>
      <c r="DM31" s="428">
        <v>0</v>
      </c>
      <c r="DN31" s="428">
        <v>0</v>
      </c>
      <c r="DO31" s="428">
        <v>0</v>
      </c>
      <c r="DP31" s="428">
        <v>0</v>
      </c>
      <c r="DQ31" s="428">
        <v>0</v>
      </c>
      <c r="DR31" s="428">
        <v>0</v>
      </c>
      <c r="DS31" s="428">
        <v>0</v>
      </c>
      <c r="DT31" s="428">
        <v>0</v>
      </c>
      <c r="DU31" s="428">
        <v>0</v>
      </c>
      <c r="DV31" s="428">
        <v>0</v>
      </c>
      <c r="DW31" s="428">
        <v>0</v>
      </c>
      <c r="DX31" s="428">
        <v>0</v>
      </c>
      <c r="DY31" s="428">
        <v>0</v>
      </c>
      <c r="DZ31" s="428">
        <v>0</v>
      </c>
      <c r="EA31" s="428">
        <v>0</v>
      </c>
      <c r="EB31" s="428">
        <v>0</v>
      </c>
      <c r="EC31" s="428">
        <v>0</v>
      </c>
      <c r="ED31" s="428">
        <v>0</v>
      </c>
      <c r="EE31" s="428">
        <v>0</v>
      </c>
      <c r="EF31" s="428">
        <v>0</v>
      </c>
      <c r="EG31" s="428">
        <v>0</v>
      </c>
      <c r="EH31" s="428">
        <v>0</v>
      </c>
      <c r="EI31" s="428">
        <v>0</v>
      </c>
      <c r="EJ31" s="428">
        <v>4</v>
      </c>
      <c r="EK31" s="428">
        <v>13</v>
      </c>
      <c r="EL31" s="428">
        <v>4</v>
      </c>
      <c r="EM31" s="428">
        <v>13</v>
      </c>
      <c r="EN31" s="428">
        <v>0</v>
      </c>
      <c r="EO31" s="428">
        <v>0</v>
      </c>
      <c r="EP31" s="428">
        <v>0</v>
      </c>
      <c r="EQ31" s="428">
        <v>0</v>
      </c>
      <c r="ER31" s="428">
        <v>0</v>
      </c>
      <c r="ES31" s="428">
        <v>0</v>
      </c>
      <c r="ET31" s="428">
        <v>4</v>
      </c>
      <c r="EU31" s="428">
        <v>13</v>
      </c>
      <c r="EV31" s="428">
        <v>1</v>
      </c>
      <c r="EW31" s="428">
        <v>4</v>
      </c>
      <c r="EX31" s="428">
        <v>0</v>
      </c>
      <c r="EY31" s="428">
        <v>0</v>
      </c>
      <c r="EZ31" s="428">
        <v>1</v>
      </c>
      <c r="FA31" s="428">
        <v>19</v>
      </c>
      <c r="FB31" s="428">
        <v>0</v>
      </c>
      <c r="FC31" s="428">
        <v>0</v>
      </c>
      <c r="FD31" s="428">
        <v>1</v>
      </c>
      <c r="FE31" s="428">
        <v>23</v>
      </c>
      <c r="FF31" s="428">
        <v>1</v>
      </c>
      <c r="FG31" s="428">
        <v>9</v>
      </c>
      <c r="FH31" s="428">
        <v>0</v>
      </c>
      <c r="FI31" s="428">
        <v>0</v>
      </c>
      <c r="FJ31" s="428" t="s">
        <v>56</v>
      </c>
      <c r="FK31" s="428" t="s">
        <v>56</v>
      </c>
      <c r="FL31" s="428" t="s">
        <v>56</v>
      </c>
      <c r="FM31" s="428" t="s">
        <v>56</v>
      </c>
      <c r="FN31" s="428">
        <v>0</v>
      </c>
      <c r="FO31" s="428">
        <v>0</v>
      </c>
      <c r="FP31" s="428">
        <v>0</v>
      </c>
      <c r="FQ31" s="428">
        <v>0</v>
      </c>
      <c r="FR31" s="428">
        <v>0</v>
      </c>
      <c r="FS31" s="428">
        <v>0</v>
      </c>
      <c r="FT31" s="428">
        <v>0</v>
      </c>
      <c r="FU31" s="428">
        <v>0</v>
      </c>
      <c r="FV31" s="428">
        <v>0</v>
      </c>
      <c r="FW31" s="428">
        <v>0</v>
      </c>
      <c r="FX31" s="428">
        <v>0</v>
      </c>
      <c r="FY31" s="428">
        <v>0</v>
      </c>
      <c r="FZ31" s="428">
        <v>0</v>
      </c>
      <c r="GA31" s="428">
        <v>0</v>
      </c>
      <c r="GB31" s="428" t="s">
        <v>56</v>
      </c>
      <c r="GC31" s="428" t="s">
        <v>56</v>
      </c>
      <c r="GD31" s="428">
        <v>0</v>
      </c>
      <c r="GE31" s="428">
        <v>0</v>
      </c>
      <c r="GF31" s="428">
        <v>0</v>
      </c>
      <c r="GG31" s="428">
        <v>0</v>
      </c>
      <c r="GH31" s="428">
        <v>0</v>
      </c>
      <c r="GI31" s="428">
        <v>0</v>
      </c>
      <c r="GJ31" s="428">
        <v>0</v>
      </c>
      <c r="GK31" s="428">
        <v>0</v>
      </c>
      <c r="GL31" s="428">
        <v>0</v>
      </c>
      <c r="GM31" s="428">
        <v>0</v>
      </c>
      <c r="GN31" s="36"/>
      <c r="GO31" s="36"/>
    </row>
    <row r="32" spans="1:197" ht="15" customHeight="1" x14ac:dyDescent="0.2">
      <c r="A32" s="427" t="s">
        <v>78</v>
      </c>
      <c r="B32" s="428">
        <v>1</v>
      </c>
      <c r="C32" s="428">
        <v>5</v>
      </c>
      <c r="D32" s="428">
        <v>1</v>
      </c>
      <c r="E32" s="428">
        <v>5</v>
      </c>
      <c r="F32" s="428">
        <v>0</v>
      </c>
      <c r="G32" s="428">
        <v>0</v>
      </c>
      <c r="H32" s="428">
        <v>0</v>
      </c>
      <c r="I32" s="428">
        <v>0</v>
      </c>
      <c r="J32" s="428">
        <v>0</v>
      </c>
      <c r="K32" s="428">
        <v>0</v>
      </c>
      <c r="L32" s="428">
        <v>0</v>
      </c>
      <c r="M32" s="428">
        <v>0</v>
      </c>
      <c r="N32" s="428">
        <v>0</v>
      </c>
      <c r="O32" s="428">
        <v>0</v>
      </c>
      <c r="P32" s="428">
        <v>0</v>
      </c>
      <c r="Q32" s="428">
        <v>0</v>
      </c>
      <c r="R32" s="428">
        <v>0</v>
      </c>
      <c r="S32" s="428">
        <v>0</v>
      </c>
      <c r="T32" s="428">
        <v>0</v>
      </c>
      <c r="U32" s="428">
        <v>0</v>
      </c>
      <c r="V32" s="428">
        <v>0</v>
      </c>
      <c r="W32" s="428">
        <v>0</v>
      </c>
      <c r="X32" s="428">
        <v>1</v>
      </c>
      <c r="Y32" s="428">
        <v>5</v>
      </c>
      <c r="Z32" s="428">
        <v>0</v>
      </c>
      <c r="AA32" s="428">
        <v>0</v>
      </c>
      <c r="AB32" s="428">
        <v>0</v>
      </c>
      <c r="AC32" s="428">
        <v>0</v>
      </c>
      <c r="AD32" s="428">
        <v>0</v>
      </c>
      <c r="AE32" s="428">
        <v>0</v>
      </c>
      <c r="AF32" s="428">
        <v>0</v>
      </c>
      <c r="AG32" s="428">
        <v>0</v>
      </c>
      <c r="AH32" s="428">
        <v>0</v>
      </c>
      <c r="AI32" s="428">
        <v>0</v>
      </c>
      <c r="AJ32" s="428">
        <v>0</v>
      </c>
      <c r="AK32" s="428">
        <v>0</v>
      </c>
      <c r="AL32" s="428">
        <v>0</v>
      </c>
      <c r="AM32" s="428">
        <v>0</v>
      </c>
      <c r="AN32" s="428">
        <v>0</v>
      </c>
      <c r="AO32" s="428">
        <v>0</v>
      </c>
      <c r="AP32" s="428">
        <v>0</v>
      </c>
      <c r="AQ32" s="428">
        <v>0</v>
      </c>
      <c r="AR32" s="428">
        <v>2</v>
      </c>
      <c r="AS32" s="428">
        <v>7</v>
      </c>
      <c r="AT32" s="428">
        <v>1</v>
      </c>
      <c r="AU32" s="428">
        <v>5</v>
      </c>
      <c r="AV32" s="428">
        <v>0</v>
      </c>
      <c r="AW32" s="428">
        <v>0</v>
      </c>
      <c r="AX32" s="428">
        <v>0</v>
      </c>
      <c r="AY32" s="428">
        <v>0</v>
      </c>
      <c r="AZ32" s="428">
        <v>0</v>
      </c>
      <c r="BA32" s="428">
        <v>0</v>
      </c>
      <c r="BB32" s="428">
        <v>1</v>
      </c>
      <c r="BC32" s="428">
        <v>3</v>
      </c>
      <c r="BD32" s="428">
        <v>1</v>
      </c>
      <c r="BE32" s="428">
        <v>3</v>
      </c>
      <c r="BF32" s="428">
        <v>1</v>
      </c>
      <c r="BG32" s="428">
        <v>4</v>
      </c>
      <c r="BH32" s="428">
        <v>0</v>
      </c>
      <c r="BI32" s="428">
        <v>0</v>
      </c>
      <c r="BJ32" s="428">
        <v>0</v>
      </c>
      <c r="BK32" s="428">
        <v>0</v>
      </c>
      <c r="BL32" s="428">
        <v>0</v>
      </c>
      <c r="BM32" s="428">
        <v>0</v>
      </c>
      <c r="BN32" s="428">
        <v>0</v>
      </c>
      <c r="BO32" s="428">
        <v>0</v>
      </c>
      <c r="BP32" s="428">
        <v>1</v>
      </c>
      <c r="BQ32" s="428">
        <v>3</v>
      </c>
      <c r="BR32" s="428">
        <v>0</v>
      </c>
      <c r="BS32" s="428">
        <v>0</v>
      </c>
      <c r="BT32" s="428">
        <v>0</v>
      </c>
      <c r="BU32" s="428">
        <v>0</v>
      </c>
      <c r="BV32" s="428">
        <v>1</v>
      </c>
      <c r="BW32" s="428">
        <v>3</v>
      </c>
      <c r="BX32" s="428">
        <v>1</v>
      </c>
      <c r="BY32" s="428">
        <v>3</v>
      </c>
      <c r="BZ32" s="428">
        <v>0</v>
      </c>
      <c r="CA32" s="428">
        <v>0</v>
      </c>
      <c r="CB32" s="428">
        <v>0</v>
      </c>
      <c r="CC32" s="428">
        <v>0</v>
      </c>
      <c r="CD32" s="428">
        <v>1</v>
      </c>
      <c r="CE32" s="428">
        <v>5</v>
      </c>
      <c r="CF32" s="428">
        <v>0</v>
      </c>
      <c r="CG32" s="428">
        <v>0</v>
      </c>
      <c r="CH32" s="428">
        <v>0</v>
      </c>
      <c r="CI32" s="428">
        <v>0</v>
      </c>
      <c r="CJ32" s="428">
        <v>0</v>
      </c>
      <c r="CK32" s="428">
        <v>0</v>
      </c>
      <c r="CL32" s="428">
        <v>0</v>
      </c>
      <c r="CM32" s="428">
        <v>0</v>
      </c>
      <c r="CN32" s="428">
        <v>5</v>
      </c>
      <c r="CO32" s="428">
        <v>16</v>
      </c>
      <c r="CP32" s="428">
        <v>3</v>
      </c>
      <c r="CQ32" s="428">
        <v>12</v>
      </c>
      <c r="CR32" s="428">
        <v>4</v>
      </c>
      <c r="CS32" s="428">
        <v>16</v>
      </c>
      <c r="CT32" s="428">
        <v>1</v>
      </c>
      <c r="CU32" s="428">
        <v>2</v>
      </c>
      <c r="CV32" s="428">
        <v>0</v>
      </c>
      <c r="CW32" s="428">
        <v>0</v>
      </c>
      <c r="CX32" s="428">
        <v>0</v>
      </c>
      <c r="CY32" s="428">
        <v>0</v>
      </c>
      <c r="CZ32" s="428">
        <v>0</v>
      </c>
      <c r="DA32" s="428">
        <v>0</v>
      </c>
      <c r="DB32" s="428">
        <v>1</v>
      </c>
      <c r="DC32" s="428">
        <v>5</v>
      </c>
      <c r="DD32" s="428">
        <v>0</v>
      </c>
      <c r="DE32" s="428">
        <v>0</v>
      </c>
      <c r="DF32" s="428">
        <v>1</v>
      </c>
      <c r="DG32" s="428">
        <v>2</v>
      </c>
      <c r="DH32" s="428">
        <v>0</v>
      </c>
      <c r="DI32" s="428">
        <v>0</v>
      </c>
      <c r="DJ32" s="428">
        <v>0</v>
      </c>
      <c r="DK32" s="428">
        <v>0</v>
      </c>
      <c r="DL32" s="428">
        <v>0</v>
      </c>
      <c r="DM32" s="428">
        <v>0</v>
      </c>
      <c r="DN32" s="428">
        <v>0</v>
      </c>
      <c r="DO32" s="428">
        <v>0</v>
      </c>
      <c r="DP32" s="428">
        <v>0</v>
      </c>
      <c r="DQ32" s="428">
        <v>0</v>
      </c>
      <c r="DR32" s="428">
        <v>0</v>
      </c>
      <c r="DS32" s="428">
        <v>0</v>
      </c>
      <c r="DT32" s="428">
        <v>0</v>
      </c>
      <c r="DU32" s="428">
        <v>0</v>
      </c>
      <c r="DV32" s="428">
        <v>0</v>
      </c>
      <c r="DW32" s="428">
        <v>0</v>
      </c>
      <c r="DX32" s="428">
        <v>1</v>
      </c>
      <c r="DY32" s="428">
        <v>19</v>
      </c>
      <c r="DZ32" s="428">
        <v>0</v>
      </c>
      <c r="EA32" s="428">
        <v>0</v>
      </c>
      <c r="EB32" s="428">
        <v>0</v>
      </c>
      <c r="EC32" s="428">
        <v>0</v>
      </c>
      <c r="ED32" s="428">
        <v>0</v>
      </c>
      <c r="EE32" s="428">
        <v>0</v>
      </c>
      <c r="EF32" s="428">
        <v>0</v>
      </c>
      <c r="EG32" s="428">
        <v>0</v>
      </c>
      <c r="EH32" s="428">
        <v>0</v>
      </c>
      <c r="EI32" s="428">
        <v>0</v>
      </c>
      <c r="EJ32" s="428">
        <v>4</v>
      </c>
      <c r="EK32" s="428">
        <v>13</v>
      </c>
      <c r="EL32" s="428">
        <v>4</v>
      </c>
      <c r="EM32" s="428">
        <v>13</v>
      </c>
      <c r="EN32" s="428">
        <v>4</v>
      </c>
      <c r="EO32" s="428">
        <v>14</v>
      </c>
      <c r="EP32" s="428">
        <v>0</v>
      </c>
      <c r="EQ32" s="428">
        <v>0</v>
      </c>
      <c r="ER32" s="428">
        <v>0</v>
      </c>
      <c r="ES32" s="428">
        <v>0</v>
      </c>
      <c r="ET32" s="428">
        <v>0</v>
      </c>
      <c r="EU32" s="428">
        <v>0</v>
      </c>
      <c r="EV32" s="428">
        <v>0</v>
      </c>
      <c r="EW32" s="428">
        <v>0</v>
      </c>
      <c r="EX32" s="428">
        <v>0</v>
      </c>
      <c r="EY32" s="428">
        <v>0</v>
      </c>
      <c r="EZ32" s="428">
        <v>0</v>
      </c>
      <c r="FA32" s="428">
        <v>0</v>
      </c>
      <c r="FB32" s="428">
        <v>0</v>
      </c>
      <c r="FC32" s="428">
        <v>0</v>
      </c>
      <c r="FD32" s="428">
        <v>1</v>
      </c>
      <c r="FE32" s="428">
        <v>32</v>
      </c>
      <c r="FF32" s="428">
        <v>1</v>
      </c>
      <c r="FG32" s="428">
        <v>15</v>
      </c>
      <c r="FH32" s="428">
        <v>0</v>
      </c>
      <c r="FI32" s="428">
        <v>0</v>
      </c>
      <c r="FJ32" s="428">
        <v>0</v>
      </c>
      <c r="FK32" s="428">
        <v>0</v>
      </c>
      <c r="FL32" s="428">
        <v>0</v>
      </c>
      <c r="FM32" s="428">
        <v>0</v>
      </c>
      <c r="FN32" s="428">
        <v>0</v>
      </c>
      <c r="FO32" s="428">
        <v>0</v>
      </c>
      <c r="FP32" s="428">
        <v>0</v>
      </c>
      <c r="FQ32" s="428">
        <v>0</v>
      </c>
      <c r="FR32" s="428">
        <v>0</v>
      </c>
      <c r="FS32" s="428">
        <v>0</v>
      </c>
      <c r="FT32" s="428">
        <v>4</v>
      </c>
      <c r="FU32" s="428">
        <v>34</v>
      </c>
      <c r="FV32" s="428">
        <v>0</v>
      </c>
      <c r="FW32" s="428">
        <v>0</v>
      </c>
      <c r="FX32" s="428">
        <v>0</v>
      </c>
      <c r="FY32" s="428">
        <v>0</v>
      </c>
      <c r="FZ32" s="428">
        <v>0</v>
      </c>
      <c r="GA32" s="428">
        <v>0</v>
      </c>
      <c r="GB32" s="428">
        <v>0</v>
      </c>
      <c r="GC32" s="428">
        <v>0</v>
      </c>
      <c r="GD32" s="428">
        <v>0</v>
      </c>
      <c r="GE32" s="428">
        <v>0</v>
      </c>
      <c r="GF32" s="428">
        <v>1</v>
      </c>
      <c r="GG32" s="428">
        <v>5</v>
      </c>
      <c r="GH32" s="428">
        <v>0</v>
      </c>
      <c r="GI32" s="428">
        <v>0</v>
      </c>
      <c r="GJ32" s="428">
        <v>0</v>
      </c>
      <c r="GK32" s="428">
        <v>0</v>
      </c>
      <c r="GL32" s="428">
        <v>1</v>
      </c>
      <c r="GM32" s="428">
        <v>5</v>
      </c>
      <c r="GN32" s="36"/>
      <c r="GO32" s="36"/>
    </row>
    <row r="33" spans="1:197" ht="15" customHeight="1" x14ac:dyDescent="0.2">
      <c r="A33" s="427" t="s">
        <v>79</v>
      </c>
      <c r="B33" s="428">
        <v>0</v>
      </c>
      <c r="C33" s="428">
        <v>0</v>
      </c>
      <c r="D33" s="428">
        <v>0</v>
      </c>
      <c r="E33" s="428">
        <v>0</v>
      </c>
      <c r="F33" s="428">
        <v>0</v>
      </c>
      <c r="G33" s="428">
        <v>0</v>
      </c>
      <c r="H33" s="428">
        <v>0</v>
      </c>
      <c r="I33" s="428">
        <v>0</v>
      </c>
      <c r="J33" s="428">
        <v>0</v>
      </c>
      <c r="K33" s="428">
        <v>0</v>
      </c>
      <c r="L33" s="428">
        <v>0</v>
      </c>
      <c r="M33" s="428">
        <v>0</v>
      </c>
      <c r="N33" s="428">
        <v>0</v>
      </c>
      <c r="O33" s="428">
        <v>0</v>
      </c>
      <c r="P33" s="428">
        <v>0</v>
      </c>
      <c r="Q33" s="428">
        <v>0</v>
      </c>
      <c r="R33" s="428">
        <v>0</v>
      </c>
      <c r="S33" s="428">
        <v>0</v>
      </c>
      <c r="T33" s="428">
        <v>1</v>
      </c>
      <c r="U33" s="428">
        <v>42</v>
      </c>
      <c r="V33" s="428">
        <v>0</v>
      </c>
      <c r="W33" s="428">
        <v>0</v>
      </c>
      <c r="X33" s="428">
        <v>0</v>
      </c>
      <c r="Y33" s="428">
        <v>0</v>
      </c>
      <c r="Z33" s="428">
        <v>0</v>
      </c>
      <c r="AA33" s="428">
        <v>0</v>
      </c>
      <c r="AB33" s="428">
        <v>0</v>
      </c>
      <c r="AC33" s="428">
        <v>0</v>
      </c>
      <c r="AD33" s="428">
        <v>0</v>
      </c>
      <c r="AE33" s="428">
        <v>0</v>
      </c>
      <c r="AF33" s="428">
        <v>0</v>
      </c>
      <c r="AG33" s="428">
        <v>0</v>
      </c>
      <c r="AH33" s="428">
        <v>0</v>
      </c>
      <c r="AI33" s="428">
        <v>0</v>
      </c>
      <c r="AJ33" s="428">
        <v>0</v>
      </c>
      <c r="AK33" s="428">
        <v>0</v>
      </c>
      <c r="AL33" s="428">
        <v>0</v>
      </c>
      <c r="AM33" s="428">
        <v>0</v>
      </c>
      <c r="AN33" s="428">
        <v>0</v>
      </c>
      <c r="AO33" s="428">
        <v>0</v>
      </c>
      <c r="AP33" s="428">
        <v>0</v>
      </c>
      <c r="AQ33" s="428">
        <v>0</v>
      </c>
      <c r="AR33" s="428">
        <v>0</v>
      </c>
      <c r="AS33" s="428">
        <v>0</v>
      </c>
      <c r="AT33" s="428">
        <v>0</v>
      </c>
      <c r="AU33" s="428">
        <v>0</v>
      </c>
      <c r="AV33" s="428">
        <v>0</v>
      </c>
      <c r="AW33" s="428">
        <v>0</v>
      </c>
      <c r="AX33" s="428">
        <v>0</v>
      </c>
      <c r="AY33" s="428">
        <v>0</v>
      </c>
      <c r="AZ33" s="428">
        <v>0</v>
      </c>
      <c r="BA33" s="428">
        <v>0</v>
      </c>
      <c r="BB33" s="428">
        <v>0</v>
      </c>
      <c r="BC33" s="428">
        <v>0</v>
      </c>
      <c r="BD33" s="428">
        <v>0</v>
      </c>
      <c r="BE33" s="428">
        <v>0</v>
      </c>
      <c r="BF33" s="428">
        <v>0</v>
      </c>
      <c r="BG33" s="428">
        <v>0</v>
      </c>
      <c r="BH33" s="428">
        <v>0</v>
      </c>
      <c r="BI33" s="428">
        <v>0</v>
      </c>
      <c r="BJ33" s="428">
        <v>0</v>
      </c>
      <c r="BK33" s="428">
        <v>0</v>
      </c>
      <c r="BL33" s="428">
        <v>0</v>
      </c>
      <c r="BM33" s="428">
        <v>0</v>
      </c>
      <c r="BN33" s="428">
        <v>0</v>
      </c>
      <c r="BO33" s="428">
        <v>0</v>
      </c>
      <c r="BP33" s="428">
        <v>0</v>
      </c>
      <c r="BQ33" s="428">
        <v>0</v>
      </c>
      <c r="BR33" s="428">
        <v>0</v>
      </c>
      <c r="BS33" s="428">
        <v>0</v>
      </c>
      <c r="BT33" s="428">
        <v>0</v>
      </c>
      <c r="BU33" s="428">
        <v>0</v>
      </c>
      <c r="BV33" s="428">
        <v>0</v>
      </c>
      <c r="BW33" s="428">
        <v>0</v>
      </c>
      <c r="BX33" s="428">
        <v>0</v>
      </c>
      <c r="BY33" s="428">
        <v>0</v>
      </c>
      <c r="BZ33" s="428">
        <v>0</v>
      </c>
      <c r="CA33" s="428">
        <v>0</v>
      </c>
      <c r="CB33" s="428">
        <v>0</v>
      </c>
      <c r="CC33" s="428">
        <v>0</v>
      </c>
      <c r="CD33" s="428">
        <v>0</v>
      </c>
      <c r="CE33" s="428">
        <v>0</v>
      </c>
      <c r="CF33" s="428">
        <v>0</v>
      </c>
      <c r="CG33" s="428">
        <v>0</v>
      </c>
      <c r="CH33" s="428">
        <v>0</v>
      </c>
      <c r="CI33" s="428">
        <v>0</v>
      </c>
      <c r="CJ33" s="428">
        <v>1</v>
      </c>
      <c r="CK33" s="428">
        <v>42</v>
      </c>
      <c r="CL33" s="428">
        <v>0</v>
      </c>
      <c r="CM33" s="428">
        <v>0</v>
      </c>
      <c r="CN33" s="428">
        <v>12</v>
      </c>
      <c r="CO33" s="428">
        <v>32</v>
      </c>
      <c r="CP33" s="428">
        <v>6</v>
      </c>
      <c r="CQ33" s="428">
        <v>15</v>
      </c>
      <c r="CR33" s="428">
        <v>4</v>
      </c>
      <c r="CS33" s="428">
        <v>13</v>
      </c>
      <c r="CT33" s="428">
        <v>2</v>
      </c>
      <c r="CU33" s="428">
        <v>6</v>
      </c>
      <c r="CV33" s="428">
        <v>4</v>
      </c>
      <c r="CW33" s="428">
        <v>10</v>
      </c>
      <c r="CX33" s="428">
        <v>0</v>
      </c>
      <c r="CY33" s="428">
        <v>0</v>
      </c>
      <c r="CZ33" s="428">
        <v>1</v>
      </c>
      <c r="DA33" s="428">
        <v>2</v>
      </c>
      <c r="DB33" s="428">
        <v>2</v>
      </c>
      <c r="DC33" s="428">
        <v>7</v>
      </c>
      <c r="DD33" s="428">
        <v>0</v>
      </c>
      <c r="DE33" s="428">
        <v>0</v>
      </c>
      <c r="DF33" s="428">
        <v>0</v>
      </c>
      <c r="DG33" s="428">
        <v>0</v>
      </c>
      <c r="DH33" s="428">
        <v>0</v>
      </c>
      <c r="DI33" s="428">
        <v>0</v>
      </c>
      <c r="DJ33" s="428">
        <v>0</v>
      </c>
      <c r="DK33" s="428">
        <v>0</v>
      </c>
      <c r="DL33" s="428">
        <v>2</v>
      </c>
      <c r="DM33" s="428">
        <v>5</v>
      </c>
      <c r="DN33" s="428">
        <v>0</v>
      </c>
      <c r="DO33" s="428">
        <v>0</v>
      </c>
      <c r="DP33" s="428">
        <v>0</v>
      </c>
      <c r="DQ33" s="428">
        <v>0</v>
      </c>
      <c r="DR33" s="428">
        <v>1</v>
      </c>
      <c r="DS33" s="428">
        <v>2</v>
      </c>
      <c r="DT33" s="428">
        <v>0</v>
      </c>
      <c r="DU33" s="428">
        <v>0</v>
      </c>
      <c r="DV33" s="428">
        <v>0</v>
      </c>
      <c r="DW33" s="428">
        <v>0</v>
      </c>
      <c r="DX33" s="428">
        <v>0</v>
      </c>
      <c r="DY33" s="428">
        <v>0</v>
      </c>
      <c r="DZ33" s="428">
        <v>0</v>
      </c>
      <c r="EA33" s="428">
        <v>0</v>
      </c>
      <c r="EB33" s="428">
        <v>0</v>
      </c>
      <c r="EC33" s="428">
        <v>0</v>
      </c>
      <c r="ED33" s="428">
        <v>0</v>
      </c>
      <c r="EE33" s="428">
        <v>0</v>
      </c>
      <c r="EF33" s="428">
        <v>0</v>
      </c>
      <c r="EG33" s="428">
        <v>0</v>
      </c>
      <c r="EH33" s="428">
        <v>0</v>
      </c>
      <c r="EI33" s="428">
        <v>0</v>
      </c>
      <c r="EJ33" s="428">
        <v>5</v>
      </c>
      <c r="EK33" s="428">
        <v>15</v>
      </c>
      <c r="EL33" s="428">
        <v>5</v>
      </c>
      <c r="EM33" s="428">
        <v>15</v>
      </c>
      <c r="EN33" s="428">
        <v>4</v>
      </c>
      <c r="EO33" s="428">
        <v>23</v>
      </c>
      <c r="EP33" s="428">
        <v>0</v>
      </c>
      <c r="EQ33" s="428">
        <v>0</v>
      </c>
      <c r="ER33" s="428">
        <v>0</v>
      </c>
      <c r="ES33" s="428">
        <v>0</v>
      </c>
      <c r="ET33" s="428">
        <v>5</v>
      </c>
      <c r="EU33" s="428">
        <v>15</v>
      </c>
      <c r="EV33" s="428">
        <v>0</v>
      </c>
      <c r="EW33" s="428">
        <v>0</v>
      </c>
      <c r="EX33" s="428">
        <v>0</v>
      </c>
      <c r="EY33" s="428">
        <v>0</v>
      </c>
      <c r="EZ33" s="428">
        <v>0</v>
      </c>
      <c r="FA33" s="428">
        <v>0</v>
      </c>
      <c r="FB33" s="428">
        <v>0</v>
      </c>
      <c r="FC33" s="428">
        <v>0</v>
      </c>
      <c r="FD33" s="428">
        <v>0</v>
      </c>
      <c r="FE33" s="428">
        <v>0</v>
      </c>
      <c r="FF33" s="428">
        <v>0</v>
      </c>
      <c r="FG33" s="428">
        <v>0</v>
      </c>
      <c r="FH33" s="428">
        <v>0</v>
      </c>
      <c r="FI33" s="428">
        <v>0</v>
      </c>
      <c r="FJ33" s="428">
        <v>0</v>
      </c>
      <c r="FK33" s="428">
        <v>0</v>
      </c>
      <c r="FL33" s="428">
        <v>0</v>
      </c>
      <c r="FM33" s="428">
        <v>0</v>
      </c>
      <c r="FN33" s="428">
        <v>0</v>
      </c>
      <c r="FO33" s="428">
        <v>0</v>
      </c>
      <c r="FP33" s="428">
        <v>0</v>
      </c>
      <c r="FQ33" s="428">
        <v>0</v>
      </c>
      <c r="FR33" s="428">
        <v>1</v>
      </c>
      <c r="FS33" s="428">
        <v>16</v>
      </c>
      <c r="FT33" s="428">
        <v>0</v>
      </c>
      <c r="FU33" s="428">
        <v>0</v>
      </c>
      <c r="FV33" s="428">
        <v>0</v>
      </c>
      <c r="FW33" s="428">
        <v>0</v>
      </c>
      <c r="FX33" s="428">
        <v>0</v>
      </c>
      <c r="FY33" s="428">
        <v>0</v>
      </c>
      <c r="FZ33" s="428">
        <v>0</v>
      </c>
      <c r="GA33" s="428">
        <v>0</v>
      </c>
      <c r="GB33" s="428">
        <v>0</v>
      </c>
      <c r="GC33" s="428">
        <v>0</v>
      </c>
      <c r="GD33" s="428">
        <v>0</v>
      </c>
      <c r="GE33" s="428">
        <v>0</v>
      </c>
      <c r="GF33" s="428">
        <v>0</v>
      </c>
      <c r="GG33" s="428">
        <v>0</v>
      </c>
      <c r="GH33" s="428">
        <v>0</v>
      </c>
      <c r="GI33" s="428">
        <v>0</v>
      </c>
      <c r="GJ33" s="428">
        <v>0</v>
      </c>
      <c r="GK33" s="428">
        <v>0</v>
      </c>
      <c r="GL33" s="428">
        <v>0</v>
      </c>
      <c r="GM33" s="428">
        <v>0</v>
      </c>
      <c r="GN33" s="36"/>
      <c r="GO33" s="36"/>
    </row>
    <row r="34" spans="1:197" ht="16" customHeight="1" x14ac:dyDescent="0.2">
      <c r="A34" s="427" t="s">
        <v>80</v>
      </c>
      <c r="B34" s="428">
        <v>1</v>
      </c>
      <c r="C34" s="428">
        <v>5</v>
      </c>
      <c r="D34" s="428">
        <v>2</v>
      </c>
      <c r="E34" s="428">
        <v>8</v>
      </c>
      <c r="F34" s="428">
        <v>0</v>
      </c>
      <c r="G34" s="428">
        <v>0</v>
      </c>
      <c r="H34" s="428">
        <v>0</v>
      </c>
      <c r="I34" s="428">
        <v>0</v>
      </c>
      <c r="J34" s="428">
        <v>0</v>
      </c>
      <c r="K34" s="428">
        <v>0</v>
      </c>
      <c r="L34" s="428">
        <v>1</v>
      </c>
      <c r="M34" s="428">
        <v>2</v>
      </c>
      <c r="N34" s="428" t="s">
        <v>56</v>
      </c>
      <c r="O34" s="428" t="s">
        <v>56</v>
      </c>
      <c r="P34" s="428" t="s">
        <v>56</v>
      </c>
      <c r="Q34" s="428" t="s">
        <v>56</v>
      </c>
      <c r="R34" s="428">
        <v>0</v>
      </c>
      <c r="S34" s="428">
        <v>0</v>
      </c>
      <c r="T34" s="428">
        <v>0</v>
      </c>
      <c r="U34" s="428">
        <v>0</v>
      </c>
      <c r="V34" s="428">
        <v>0</v>
      </c>
      <c r="W34" s="428">
        <v>0</v>
      </c>
      <c r="X34" s="428">
        <v>0</v>
      </c>
      <c r="Y34" s="428">
        <v>0</v>
      </c>
      <c r="Z34" s="428">
        <v>0</v>
      </c>
      <c r="AA34" s="428">
        <v>0</v>
      </c>
      <c r="AB34" s="428">
        <v>0</v>
      </c>
      <c r="AC34" s="428">
        <v>0</v>
      </c>
      <c r="AD34" s="428">
        <v>0</v>
      </c>
      <c r="AE34" s="428">
        <v>0</v>
      </c>
      <c r="AF34" s="428">
        <v>0</v>
      </c>
      <c r="AG34" s="428">
        <v>0</v>
      </c>
      <c r="AH34" s="428">
        <v>0</v>
      </c>
      <c r="AI34" s="428">
        <v>0</v>
      </c>
      <c r="AJ34" s="428">
        <v>0</v>
      </c>
      <c r="AK34" s="428">
        <v>0</v>
      </c>
      <c r="AL34" s="428">
        <v>0</v>
      </c>
      <c r="AM34" s="428">
        <v>0</v>
      </c>
      <c r="AN34" s="428">
        <v>0</v>
      </c>
      <c r="AO34" s="428">
        <v>0</v>
      </c>
      <c r="AP34" s="428">
        <v>0</v>
      </c>
      <c r="AQ34" s="428">
        <v>0</v>
      </c>
      <c r="AR34" s="428">
        <v>3</v>
      </c>
      <c r="AS34" s="428">
        <v>6</v>
      </c>
      <c r="AT34" s="428">
        <v>0</v>
      </c>
      <c r="AU34" s="428">
        <v>0</v>
      </c>
      <c r="AV34" s="428">
        <v>1</v>
      </c>
      <c r="AW34" s="428">
        <v>2</v>
      </c>
      <c r="AX34" s="428">
        <v>0</v>
      </c>
      <c r="AY34" s="428">
        <v>0</v>
      </c>
      <c r="AZ34" s="428">
        <v>0</v>
      </c>
      <c r="BA34" s="428">
        <v>0</v>
      </c>
      <c r="BB34" s="428">
        <v>1</v>
      </c>
      <c r="BC34" s="428">
        <v>4</v>
      </c>
      <c r="BD34" s="428">
        <v>1</v>
      </c>
      <c r="BE34" s="428">
        <v>2</v>
      </c>
      <c r="BF34" s="428">
        <v>1</v>
      </c>
      <c r="BG34" s="428">
        <v>2</v>
      </c>
      <c r="BH34" s="428">
        <v>1</v>
      </c>
      <c r="BI34" s="428">
        <v>2</v>
      </c>
      <c r="BJ34" s="428">
        <v>0</v>
      </c>
      <c r="BK34" s="428">
        <v>0</v>
      </c>
      <c r="BL34" s="428">
        <v>0</v>
      </c>
      <c r="BM34" s="428">
        <v>0</v>
      </c>
      <c r="BN34" s="428">
        <v>0</v>
      </c>
      <c r="BO34" s="428">
        <v>0</v>
      </c>
      <c r="BP34" s="428">
        <v>1</v>
      </c>
      <c r="BQ34" s="428">
        <v>2</v>
      </c>
      <c r="BR34" s="428">
        <v>1</v>
      </c>
      <c r="BS34" s="428">
        <v>2</v>
      </c>
      <c r="BT34" s="428">
        <v>1</v>
      </c>
      <c r="BU34" s="428">
        <v>3</v>
      </c>
      <c r="BV34" s="428">
        <v>0</v>
      </c>
      <c r="BW34" s="428">
        <v>0</v>
      </c>
      <c r="BX34" s="428">
        <v>2</v>
      </c>
      <c r="BY34" s="428">
        <v>6</v>
      </c>
      <c r="BZ34" s="428">
        <v>0</v>
      </c>
      <c r="CA34" s="428">
        <v>0</v>
      </c>
      <c r="CB34" s="428">
        <v>0</v>
      </c>
      <c r="CC34" s="428">
        <v>0</v>
      </c>
      <c r="CD34" s="428">
        <v>3</v>
      </c>
      <c r="CE34" s="428">
        <v>6</v>
      </c>
      <c r="CF34" s="428">
        <v>0</v>
      </c>
      <c r="CG34" s="428">
        <v>0</v>
      </c>
      <c r="CH34" s="428">
        <v>1</v>
      </c>
      <c r="CI34" s="428">
        <v>2</v>
      </c>
      <c r="CJ34" s="428">
        <v>5</v>
      </c>
      <c r="CK34" s="428">
        <v>16</v>
      </c>
      <c r="CL34" s="428">
        <v>1</v>
      </c>
      <c r="CM34" s="428">
        <v>3</v>
      </c>
      <c r="CN34" s="428">
        <v>12</v>
      </c>
      <c r="CO34" s="428">
        <v>32</v>
      </c>
      <c r="CP34" s="428">
        <v>6</v>
      </c>
      <c r="CQ34" s="428">
        <v>17</v>
      </c>
      <c r="CR34" s="428">
        <v>5</v>
      </c>
      <c r="CS34" s="428">
        <v>14</v>
      </c>
      <c r="CT34" s="428">
        <v>8</v>
      </c>
      <c r="CU34" s="428">
        <v>17</v>
      </c>
      <c r="CV34" s="428">
        <v>0</v>
      </c>
      <c r="CW34" s="428">
        <v>0</v>
      </c>
      <c r="CX34" s="428">
        <v>1</v>
      </c>
      <c r="CY34" s="428">
        <v>3</v>
      </c>
      <c r="CZ34" s="428">
        <v>0</v>
      </c>
      <c r="DA34" s="428">
        <v>0</v>
      </c>
      <c r="DB34" s="428">
        <v>2</v>
      </c>
      <c r="DC34" s="428">
        <v>4</v>
      </c>
      <c r="DD34" s="428">
        <v>2</v>
      </c>
      <c r="DE34" s="428">
        <v>4</v>
      </c>
      <c r="DF34" s="428">
        <v>2</v>
      </c>
      <c r="DG34" s="428">
        <v>4</v>
      </c>
      <c r="DH34" s="428">
        <v>0</v>
      </c>
      <c r="DI34" s="428">
        <v>0</v>
      </c>
      <c r="DJ34" s="428">
        <v>0</v>
      </c>
      <c r="DK34" s="428">
        <v>0</v>
      </c>
      <c r="DL34" s="428">
        <v>1</v>
      </c>
      <c r="DM34" s="428">
        <v>10</v>
      </c>
      <c r="DN34" s="428">
        <v>0</v>
      </c>
      <c r="DO34" s="428">
        <v>0</v>
      </c>
      <c r="DP34" s="428">
        <v>0</v>
      </c>
      <c r="DQ34" s="428">
        <v>0</v>
      </c>
      <c r="DR34" s="428">
        <v>0</v>
      </c>
      <c r="DS34" s="428">
        <v>0</v>
      </c>
      <c r="DT34" s="428">
        <v>1</v>
      </c>
      <c r="DU34" s="428">
        <v>2</v>
      </c>
      <c r="DV34" s="428">
        <v>0</v>
      </c>
      <c r="DW34" s="428">
        <v>0</v>
      </c>
      <c r="DX34" s="428">
        <v>0</v>
      </c>
      <c r="DY34" s="428">
        <v>0</v>
      </c>
      <c r="DZ34" s="428">
        <v>0</v>
      </c>
      <c r="EA34" s="428">
        <v>0</v>
      </c>
      <c r="EB34" s="428">
        <v>1</v>
      </c>
      <c r="EC34" s="428">
        <v>3</v>
      </c>
      <c r="ED34" s="428">
        <v>0</v>
      </c>
      <c r="EE34" s="428">
        <v>0</v>
      </c>
      <c r="EF34" s="428">
        <v>0</v>
      </c>
      <c r="EG34" s="428">
        <v>0</v>
      </c>
      <c r="EH34" s="428">
        <v>0</v>
      </c>
      <c r="EI34" s="428">
        <v>0</v>
      </c>
      <c r="EJ34" s="428">
        <v>5</v>
      </c>
      <c r="EK34" s="428">
        <v>16</v>
      </c>
      <c r="EL34" s="428">
        <v>5</v>
      </c>
      <c r="EM34" s="428">
        <v>16</v>
      </c>
      <c r="EN34" s="428">
        <v>0</v>
      </c>
      <c r="EO34" s="428">
        <v>0</v>
      </c>
      <c r="EP34" s="428">
        <v>0</v>
      </c>
      <c r="EQ34" s="428">
        <v>0</v>
      </c>
      <c r="ER34" s="428">
        <v>0</v>
      </c>
      <c r="ES34" s="428">
        <v>0</v>
      </c>
      <c r="ET34" s="428">
        <v>5</v>
      </c>
      <c r="EU34" s="428">
        <v>16</v>
      </c>
      <c r="EV34" s="428">
        <v>0</v>
      </c>
      <c r="EW34" s="428">
        <v>0</v>
      </c>
      <c r="EX34" s="428">
        <v>0</v>
      </c>
      <c r="EY34" s="428">
        <v>0</v>
      </c>
      <c r="EZ34" s="428">
        <v>2</v>
      </c>
      <c r="FA34" s="428">
        <v>8</v>
      </c>
      <c r="FB34" s="428">
        <v>1</v>
      </c>
      <c r="FC34" s="428">
        <v>2</v>
      </c>
      <c r="FD34" s="428">
        <v>1</v>
      </c>
      <c r="FE34" s="428">
        <v>57</v>
      </c>
      <c r="FF34" s="428">
        <v>1</v>
      </c>
      <c r="FG34" s="428">
        <v>20</v>
      </c>
      <c r="FH34" s="428">
        <v>1</v>
      </c>
      <c r="FI34" s="428">
        <v>5</v>
      </c>
      <c r="FJ34" s="428">
        <v>0</v>
      </c>
      <c r="FK34" s="428">
        <v>0</v>
      </c>
      <c r="FL34" s="428">
        <v>1</v>
      </c>
      <c r="FM34" s="428">
        <v>19</v>
      </c>
      <c r="FN34" s="428">
        <v>0</v>
      </c>
      <c r="FO34" s="428">
        <v>0</v>
      </c>
      <c r="FP34" s="428">
        <v>1</v>
      </c>
      <c r="FQ34" s="428">
        <v>3</v>
      </c>
      <c r="FR34" s="428">
        <v>0</v>
      </c>
      <c r="FS34" s="428">
        <v>0</v>
      </c>
      <c r="FT34" s="428">
        <v>2</v>
      </c>
      <c r="FU34" s="428">
        <v>7</v>
      </c>
      <c r="FV34" s="428">
        <v>0</v>
      </c>
      <c r="FW34" s="428">
        <v>0</v>
      </c>
      <c r="FX34" s="428">
        <v>0</v>
      </c>
      <c r="FY34" s="428">
        <v>0</v>
      </c>
      <c r="FZ34" s="428">
        <v>0</v>
      </c>
      <c r="GA34" s="428">
        <v>0</v>
      </c>
      <c r="GB34" s="428">
        <v>0</v>
      </c>
      <c r="GC34" s="428">
        <v>0</v>
      </c>
      <c r="GD34" s="428">
        <v>0</v>
      </c>
      <c r="GE34" s="428">
        <v>0</v>
      </c>
      <c r="GF34" s="428">
        <v>0</v>
      </c>
      <c r="GG34" s="428">
        <v>0</v>
      </c>
      <c r="GH34" s="428">
        <v>0</v>
      </c>
      <c r="GI34" s="428">
        <v>0</v>
      </c>
      <c r="GJ34" s="428">
        <v>1</v>
      </c>
      <c r="GK34" s="428">
        <v>5</v>
      </c>
      <c r="GL34" s="428">
        <v>2</v>
      </c>
      <c r="GM34" s="428">
        <v>5</v>
      </c>
      <c r="GN34" s="36"/>
      <c r="GO34" s="36"/>
    </row>
    <row r="35" spans="1:197" ht="15" customHeight="1" x14ac:dyDescent="0.2">
      <c r="A35" s="427" t="s">
        <v>81</v>
      </c>
      <c r="B35" s="428">
        <v>1</v>
      </c>
      <c r="C35" s="428">
        <v>3</v>
      </c>
      <c r="D35" s="428">
        <v>0</v>
      </c>
      <c r="E35" s="428">
        <v>0</v>
      </c>
      <c r="F35" s="428">
        <v>0</v>
      </c>
      <c r="G35" s="428">
        <v>0</v>
      </c>
      <c r="H35" s="428">
        <v>0</v>
      </c>
      <c r="I35" s="428">
        <v>0</v>
      </c>
      <c r="J35" s="428">
        <v>0</v>
      </c>
      <c r="K35" s="428">
        <v>0</v>
      </c>
      <c r="L35" s="428">
        <v>2</v>
      </c>
      <c r="M35" s="428">
        <v>4</v>
      </c>
      <c r="N35" s="428">
        <v>0</v>
      </c>
      <c r="O35" s="428">
        <v>0</v>
      </c>
      <c r="P35" s="428">
        <v>0</v>
      </c>
      <c r="Q35" s="428">
        <v>0</v>
      </c>
      <c r="R35" s="428">
        <v>0</v>
      </c>
      <c r="S35" s="428">
        <v>0</v>
      </c>
      <c r="T35" s="428">
        <v>0</v>
      </c>
      <c r="U35" s="428">
        <v>0</v>
      </c>
      <c r="V35" s="428">
        <v>0</v>
      </c>
      <c r="W35" s="428">
        <v>0</v>
      </c>
      <c r="X35" s="428">
        <v>0</v>
      </c>
      <c r="Y35" s="428">
        <v>0</v>
      </c>
      <c r="Z35" s="428">
        <v>0</v>
      </c>
      <c r="AA35" s="428">
        <v>0</v>
      </c>
      <c r="AB35" s="428">
        <v>0</v>
      </c>
      <c r="AC35" s="428">
        <v>0</v>
      </c>
      <c r="AD35" s="428">
        <v>0</v>
      </c>
      <c r="AE35" s="428">
        <v>0</v>
      </c>
      <c r="AF35" s="428">
        <v>0</v>
      </c>
      <c r="AG35" s="428">
        <v>0</v>
      </c>
      <c r="AH35" s="428">
        <v>0</v>
      </c>
      <c r="AI35" s="428">
        <v>0</v>
      </c>
      <c r="AJ35" s="428">
        <v>0</v>
      </c>
      <c r="AK35" s="428">
        <v>0</v>
      </c>
      <c r="AL35" s="428">
        <v>0</v>
      </c>
      <c r="AM35" s="428">
        <v>0</v>
      </c>
      <c r="AN35" s="428">
        <v>0</v>
      </c>
      <c r="AO35" s="428">
        <v>0</v>
      </c>
      <c r="AP35" s="428">
        <v>0</v>
      </c>
      <c r="AQ35" s="428">
        <v>0</v>
      </c>
      <c r="AR35" s="428">
        <v>2</v>
      </c>
      <c r="AS35" s="428">
        <v>17</v>
      </c>
      <c r="AT35" s="428">
        <v>2</v>
      </c>
      <c r="AU35" s="428">
        <v>20</v>
      </c>
      <c r="AV35" s="428">
        <v>0</v>
      </c>
      <c r="AW35" s="428">
        <v>0</v>
      </c>
      <c r="AX35" s="428">
        <v>0</v>
      </c>
      <c r="AY35" s="428">
        <v>0</v>
      </c>
      <c r="AZ35" s="428">
        <v>0</v>
      </c>
      <c r="BA35" s="428">
        <v>0</v>
      </c>
      <c r="BB35" s="428">
        <v>0</v>
      </c>
      <c r="BC35" s="428">
        <v>0</v>
      </c>
      <c r="BD35" s="428">
        <v>1</v>
      </c>
      <c r="BE35" s="428">
        <v>7</v>
      </c>
      <c r="BF35" s="428">
        <v>2</v>
      </c>
      <c r="BG35" s="428">
        <v>10</v>
      </c>
      <c r="BH35" s="428">
        <v>1</v>
      </c>
      <c r="BI35" s="428">
        <v>7</v>
      </c>
      <c r="BJ35" s="428">
        <v>0</v>
      </c>
      <c r="BK35" s="428">
        <v>0</v>
      </c>
      <c r="BL35" s="428">
        <v>1</v>
      </c>
      <c r="BM35" s="428">
        <v>7</v>
      </c>
      <c r="BN35" s="428">
        <v>1</v>
      </c>
      <c r="BO35" s="428">
        <v>3</v>
      </c>
      <c r="BP35" s="428">
        <v>1</v>
      </c>
      <c r="BQ35" s="428">
        <v>7</v>
      </c>
      <c r="BR35" s="428">
        <v>0</v>
      </c>
      <c r="BS35" s="428">
        <v>0</v>
      </c>
      <c r="BT35" s="428">
        <v>0</v>
      </c>
      <c r="BU35" s="428">
        <v>0</v>
      </c>
      <c r="BV35" s="428">
        <v>0</v>
      </c>
      <c r="BW35" s="428">
        <v>0</v>
      </c>
      <c r="BX35" s="428">
        <v>1</v>
      </c>
      <c r="BY35" s="428">
        <v>13</v>
      </c>
      <c r="BZ35" s="428">
        <v>0</v>
      </c>
      <c r="CA35" s="428">
        <v>0</v>
      </c>
      <c r="CB35" s="428">
        <v>0</v>
      </c>
      <c r="CC35" s="428">
        <v>0</v>
      </c>
      <c r="CD35" s="428">
        <v>1</v>
      </c>
      <c r="CE35" s="428">
        <v>13</v>
      </c>
      <c r="CF35" s="428">
        <v>0</v>
      </c>
      <c r="CG35" s="428">
        <v>0</v>
      </c>
      <c r="CH35" s="428">
        <v>0</v>
      </c>
      <c r="CI35" s="428">
        <v>0</v>
      </c>
      <c r="CJ35" s="428">
        <v>1</v>
      </c>
      <c r="CK35" s="428">
        <v>38</v>
      </c>
      <c r="CL35" s="428">
        <v>0</v>
      </c>
      <c r="CM35" s="428">
        <v>0</v>
      </c>
      <c r="CN35" s="428">
        <v>8</v>
      </c>
      <c r="CO35" s="428">
        <v>33</v>
      </c>
      <c r="CP35" s="428">
        <v>3</v>
      </c>
      <c r="CQ35" s="428">
        <v>17</v>
      </c>
      <c r="CR35" s="428">
        <v>4</v>
      </c>
      <c r="CS35" s="428">
        <v>16</v>
      </c>
      <c r="CT35" s="428">
        <v>4</v>
      </c>
      <c r="CU35" s="428">
        <v>10</v>
      </c>
      <c r="CV35" s="428">
        <v>0</v>
      </c>
      <c r="CW35" s="428">
        <v>0</v>
      </c>
      <c r="CX35" s="428">
        <v>0</v>
      </c>
      <c r="CY35" s="428">
        <v>0</v>
      </c>
      <c r="CZ35" s="428">
        <v>0</v>
      </c>
      <c r="DA35" s="428">
        <v>0</v>
      </c>
      <c r="DB35" s="428">
        <v>1</v>
      </c>
      <c r="DC35" s="428">
        <v>3</v>
      </c>
      <c r="DD35" s="428">
        <v>0</v>
      </c>
      <c r="DE35" s="428">
        <v>0</v>
      </c>
      <c r="DF35" s="428">
        <v>1</v>
      </c>
      <c r="DG35" s="428">
        <v>2</v>
      </c>
      <c r="DH35" s="428">
        <v>0</v>
      </c>
      <c r="DI35" s="428">
        <v>0</v>
      </c>
      <c r="DJ35" s="428">
        <v>0</v>
      </c>
      <c r="DK35" s="428">
        <v>0</v>
      </c>
      <c r="DL35" s="428">
        <v>0</v>
      </c>
      <c r="DM35" s="428">
        <v>0</v>
      </c>
      <c r="DN35" s="428">
        <v>1</v>
      </c>
      <c r="DO35" s="428">
        <v>2</v>
      </c>
      <c r="DP35" s="428">
        <v>0</v>
      </c>
      <c r="DQ35" s="428">
        <v>0</v>
      </c>
      <c r="DR35" s="428">
        <v>1</v>
      </c>
      <c r="DS35" s="428">
        <v>2</v>
      </c>
      <c r="DT35" s="428">
        <v>0</v>
      </c>
      <c r="DU35" s="428">
        <v>0</v>
      </c>
      <c r="DV35" s="428">
        <v>0</v>
      </c>
      <c r="DW35" s="428">
        <v>0</v>
      </c>
      <c r="DX35" s="428">
        <v>1</v>
      </c>
      <c r="DY35" s="428">
        <v>16</v>
      </c>
      <c r="DZ35" s="428">
        <v>0</v>
      </c>
      <c r="EA35" s="428">
        <v>0</v>
      </c>
      <c r="EB35" s="428">
        <v>0</v>
      </c>
      <c r="EC35" s="428">
        <v>0</v>
      </c>
      <c r="ED35" s="428">
        <v>0</v>
      </c>
      <c r="EE35" s="428">
        <v>0</v>
      </c>
      <c r="EF35" s="428">
        <v>0</v>
      </c>
      <c r="EG35" s="428">
        <v>0</v>
      </c>
      <c r="EH35" s="428">
        <v>0</v>
      </c>
      <c r="EI35" s="428">
        <v>0</v>
      </c>
      <c r="EJ35" s="428">
        <v>1</v>
      </c>
      <c r="EK35" s="428">
        <v>37</v>
      </c>
      <c r="EL35" s="428">
        <v>1</v>
      </c>
      <c r="EM35" s="428">
        <v>37</v>
      </c>
      <c r="EN35" s="428">
        <v>0</v>
      </c>
      <c r="EO35" s="428">
        <v>0</v>
      </c>
      <c r="EP35" s="428">
        <v>0</v>
      </c>
      <c r="EQ35" s="428">
        <v>0</v>
      </c>
      <c r="ER35" s="428">
        <v>0</v>
      </c>
      <c r="ES35" s="428">
        <v>0</v>
      </c>
      <c r="ET35" s="428">
        <v>0</v>
      </c>
      <c r="EU35" s="428">
        <v>0</v>
      </c>
      <c r="EV35" s="428">
        <v>0</v>
      </c>
      <c r="EW35" s="428">
        <v>0</v>
      </c>
      <c r="EX35" s="428">
        <v>0</v>
      </c>
      <c r="EY35" s="428">
        <v>0</v>
      </c>
      <c r="EZ35" s="428">
        <v>1</v>
      </c>
      <c r="FA35" s="428">
        <v>39</v>
      </c>
      <c r="FB35" s="428">
        <v>0</v>
      </c>
      <c r="FC35" s="428">
        <v>0</v>
      </c>
      <c r="FD35" s="428">
        <v>1</v>
      </c>
      <c r="FE35" s="428">
        <v>44</v>
      </c>
      <c r="FF35" s="428">
        <v>1</v>
      </c>
      <c r="FG35" s="428">
        <v>29</v>
      </c>
      <c r="FH35" s="428">
        <v>0</v>
      </c>
      <c r="FI35" s="428">
        <v>0</v>
      </c>
      <c r="FJ35" s="428">
        <v>0</v>
      </c>
      <c r="FK35" s="428">
        <v>0</v>
      </c>
      <c r="FL35" s="428">
        <v>0</v>
      </c>
      <c r="FM35" s="428">
        <v>0</v>
      </c>
      <c r="FN35" s="428">
        <v>0</v>
      </c>
      <c r="FO35" s="428">
        <v>0</v>
      </c>
      <c r="FP35" s="428">
        <v>0</v>
      </c>
      <c r="FQ35" s="428">
        <v>0</v>
      </c>
      <c r="FR35" s="428">
        <v>0</v>
      </c>
      <c r="FS35" s="428">
        <v>0</v>
      </c>
      <c r="FT35" s="428">
        <v>3</v>
      </c>
      <c r="FU35" s="428">
        <v>49</v>
      </c>
      <c r="FV35" s="428">
        <v>0</v>
      </c>
      <c r="FW35" s="428">
        <v>0</v>
      </c>
      <c r="FX35" s="428">
        <v>0</v>
      </c>
      <c r="FY35" s="428">
        <v>0</v>
      </c>
      <c r="FZ35" s="428">
        <v>0</v>
      </c>
      <c r="GA35" s="428">
        <v>0</v>
      </c>
      <c r="GB35" s="428">
        <v>0</v>
      </c>
      <c r="GC35" s="428">
        <v>0</v>
      </c>
      <c r="GD35" s="428">
        <v>0</v>
      </c>
      <c r="GE35" s="428">
        <v>0</v>
      </c>
      <c r="GF35" s="428">
        <v>0</v>
      </c>
      <c r="GG35" s="428">
        <v>0</v>
      </c>
      <c r="GH35" s="428">
        <v>0</v>
      </c>
      <c r="GI35" s="428">
        <v>0</v>
      </c>
      <c r="GJ35" s="428">
        <v>0</v>
      </c>
      <c r="GK35" s="428">
        <v>0</v>
      </c>
      <c r="GL35" s="428">
        <v>0</v>
      </c>
      <c r="GM35" s="428">
        <v>0</v>
      </c>
      <c r="GN35" s="36"/>
      <c r="GO35" s="36"/>
    </row>
    <row r="36" spans="1:197" ht="15" customHeight="1" x14ac:dyDescent="0.2">
      <c r="A36" s="427" t="s">
        <v>82</v>
      </c>
      <c r="B36" s="428">
        <v>4</v>
      </c>
      <c r="C36" s="428">
        <v>21</v>
      </c>
      <c r="D36" s="428">
        <v>0</v>
      </c>
      <c r="E36" s="428">
        <v>0</v>
      </c>
      <c r="F36" s="428">
        <v>0</v>
      </c>
      <c r="G36" s="428">
        <v>0</v>
      </c>
      <c r="H36" s="428">
        <v>0</v>
      </c>
      <c r="I36" s="428">
        <v>0</v>
      </c>
      <c r="J36" s="428">
        <v>0</v>
      </c>
      <c r="K36" s="428">
        <v>0</v>
      </c>
      <c r="L36" s="428">
        <v>0</v>
      </c>
      <c r="M36" s="428">
        <v>0</v>
      </c>
      <c r="N36" s="428">
        <v>0</v>
      </c>
      <c r="O36" s="428">
        <v>0</v>
      </c>
      <c r="P36" s="428">
        <v>1</v>
      </c>
      <c r="Q36" s="428">
        <v>6</v>
      </c>
      <c r="R36" s="428">
        <v>0</v>
      </c>
      <c r="S36" s="428">
        <v>0</v>
      </c>
      <c r="T36" s="428">
        <v>0</v>
      </c>
      <c r="U36" s="428">
        <v>0</v>
      </c>
      <c r="V36" s="428">
        <v>0</v>
      </c>
      <c r="W36" s="428">
        <v>0</v>
      </c>
      <c r="X36" s="428">
        <v>0</v>
      </c>
      <c r="Y36" s="428">
        <v>0</v>
      </c>
      <c r="Z36" s="428">
        <v>0</v>
      </c>
      <c r="AA36" s="428">
        <v>0</v>
      </c>
      <c r="AB36" s="428">
        <v>0</v>
      </c>
      <c r="AC36" s="428">
        <v>0</v>
      </c>
      <c r="AD36" s="428">
        <v>0</v>
      </c>
      <c r="AE36" s="428">
        <v>0</v>
      </c>
      <c r="AF36" s="428">
        <v>0</v>
      </c>
      <c r="AG36" s="428">
        <v>0</v>
      </c>
      <c r="AH36" s="428">
        <v>0</v>
      </c>
      <c r="AI36" s="428">
        <v>0</v>
      </c>
      <c r="AJ36" s="428">
        <v>0</v>
      </c>
      <c r="AK36" s="428">
        <v>0</v>
      </c>
      <c r="AL36" s="428">
        <v>1</v>
      </c>
      <c r="AM36" s="428">
        <v>3</v>
      </c>
      <c r="AN36" s="428">
        <v>0</v>
      </c>
      <c r="AO36" s="428">
        <v>0</v>
      </c>
      <c r="AP36" s="428">
        <v>0</v>
      </c>
      <c r="AQ36" s="428">
        <v>0</v>
      </c>
      <c r="AR36" s="428">
        <v>4</v>
      </c>
      <c r="AS36" s="428">
        <v>14</v>
      </c>
      <c r="AT36" s="428">
        <v>4</v>
      </c>
      <c r="AU36" s="428">
        <v>15</v>
      </c>
      <c r="AV36" s="428">
        <v>0</v>
      </c>
      <c r="AW36" s="428">
        <v>0</v>
      </c>
      <c r="AX36" s="428">
        <v>0</v>
      </c>
      <c r="AY36" s="428">
        <v>0</v>
      </c>
      <c r="AZ36" s="428">
        <v>0</v>
      </c>
      <c r="BA36" s="428">
        <v>0</v>
      </c>
      <c r="BB36" s="428">
        <v>4</v>
      </c>
      <c r="BC36" s="428">
        <v>18</v>
      </c>
      <c r="BD36" s="428">
        <v>3</v>
      </c>
      <c r="BE36" s="428">
        <v>14</v>
      </c>
      <c r="BF36" s="428">
        <v>6</v>
      </c>
      <c r="BG36" s="428">
        <v>28</v>
      </c>
      <c r="BH36" s="428">
        <v>1</v>
      </c>
      <c r="BI36" s="428">
        <v>2</v>
      </c>
      <c r="BJ36" s="428">
        <v>0</v>
      </c>
      <c r="BK36" s="428">
        <v>0</v>
      </c>
      <c r="BL36" s="428">
        <v>6</v>
      </c>
      <c r="BM36" s="428">
        <v>27</v>
      </c>
      <c r="BN36" s="428">
        <v>1</v>
      </c>
      <c r="BO36" s="428">
        <v>7</v>
      </c>
      <c r="BP36" s="428">
        <v>3</v>
      </c>
      <c r="BQ36" s="428">
        <v>14</v>
      </c>
      <c r="BR36" s="428">
        <v>0</v>
      </c>
      <c r="BS36" s="428">
        <v>0</v>
      </c>
      <c r="BT36" s="428">
        <v>1</v>
      </c>
      <c r="BU36" s="428">
        <v>2</v>
      </c>
      <c r="BV36" s="428">
        <v>2</v>
      </c>
      <c r="BW36" s="428">
        <v>6</v>
      </c>
      <c r="BX36" s="428">
        <v>3</v>
      </c>
      <c r="BY36" s="428">
        <v>12</v>
      </c>
      <c r="BZ36" s="428">
        <v>0</v>
      </c>
      <c r="CA36" s="428">
        <v>0</v>
      </c>
      <c r="CB36" s="428">
        <v>0</v>
      </c>
      <c r="CC36" s="428">
        <v>0</v>
      </c>
      <c r="CD36" s="428">
        <v>3</v>
      </c>
      <c r="CE36" s="428">
        <v>11</v>
      </c>
      <c r="CF36" s="428">
        <v>0</v>
      </c>
      <c r="CG36" s="428">
        <v>0</v>
      </c>
      <c r="CH36" s="428">
        <v>1</v>
      </c>
      <c r="CI36" s="428">
        <v>6</v>
      </c>
      <c r="CJ36" s="428">
        <v>0</v>
      </c>
      <c r="CK36" s="428">
        <v>0</v>
      </c>
      <c r="CL36" s="428">
        <v>0</v>
      </c>
      <c r="CM36" s="428">
        <v>0</v>
      </c>
      <c r="CN36" s="428">
        <v>9</v>
      </c>
      <c r="CO36" s="428">
        <v>33</v>
      </c>
      <c r="CP36" s="428">
        <v>1</v>
      </c>
      <c r="CQ36" s="428">
        <v>2</v>
      </c>
      <c r="CR36" s="428">
        <v>12</v>
      </c>
      <c r="CS36" s="428">
        <v>33</v>
      </c>
      <c r="CT36" s="428">
        <v>3</v>
      </c>
      <c r="CU36" s="428">
        <v>11</v>
      </c>
      <c r="CV36" s="428">
        <v>0</v>
      </c>
      <c r="CW36" s="428">
        <v>0</v>
      </c>
      <c r="CX36" s="428">
        <v>0</v>
      </c>
      <c r="CY36" s="428">
        <v>0</v>
      </c>
      <c r="CZ36" s="428">
        <v>0</v>
      </c>
      <c r="DA36" s="428">
        <v>0</v>
      </c>
      <c r="DB36" s="428">
        <v>0</v>
      </c>
      <c r="DC36" s="428">
        <v>0</v>
      </c>
      <c r="DD36" s="428">
        <v>0</v>
      </c>
      <c r="DE36" s="428">
        <v>0</v>
      </c>
      <c r="DF36" s="428">
        <v>1</v>
      </c>
      <c r="DG36" s="428">
        <v>2</v>
      </c>
      <c r="DH36" s="428">
        <v>0</v>
      </c>
      <c r="DI36" s="428">
        <v>0</v>
      </c>
      <c r="DJ36" s="428">
        <v>0</v>
      </c>
      <c r="DK36" s="428">
        <v>0</v>
      </c>
      <c r="DL36" s="428">
        <v>0</v>
      </c>
      <c r="DM36" s="428">
        <v>0</v>
      </c>
      <c r="DN36" s="428">
        <v>0</v>
      </c>
      <c r="DO36" s="428">
        <v>0</v>
      </c>
      <c r="DP36" s="428">
        <v>0</v>
      </c>
      <c r="DQ36" s="428">
        <v>0</v>
      </c>
      <c r="DR36" s="428">
        <v>0</v>
      </c>
      <c r="DS36" s="428">
        <v>0</v>
      </c>
      <c r="DT36" s="428">
        <v>0</v>
      </c>
      <c r="DU36" s="428">
        <v>0</v>
      </c>
      <c r="DV36" s="428">
        <v>0</v>
      </c>
      <c r="DW36" s="428">
        <v>0</v>
      </c>
      <c r="DX36" s="428">
        <v>0</v>
      </c>
      <c r="DY36" s="428">
        <v>0</v>
      </c>
      <c r="DZ36" s="428">
        <v>0</v>
      </c>
      <c r="EA36" s="428">
        <v>0</v>
      </c>
      <c r="EB36" s="428">
        <v>0</v>
      </c>
      <c r="EC36" s="428">
        <v>0</v>
      </c>
      <c r="ED36" s="428">
        <v>0</v>
      </c>
      <c r="EE36" s="428">
        <v>0</v>
      </c>
      <c r="EF36" s="428">
        <v>0</v>
      </c>
      <c r="EG36" s="428">
        <v>0</v>
      </c>
      <c r="EH36" s="428">
        <v>0</v>
      </c>
      <c r="EI36" s="428">
        <v>0</v>
      </c>
      <c r="EJ36" s="428">
        <v>4</v>
      </c>
      <c r="EK36" s="428">
        <v>13</v>
      </c>
      <c r="EL36" s="428">
        <v>4</v>
      </c>
      <c r="EM36" s="428">
        <v>13</v>
      </c>
      <c r="EN36" s="428">
        <v>0</v>
      </c>
      <c r="EO36" s="428">
        <v>0</v>
      </c>
      <c r="EP36" s="428">
        <v>0</v>
      </c>
      <c r="EQ36" s="428">
        <v>0</v>
      </c>
      <c r="ER36" s="428">
        <v>0</v>
      </c>
      <c r="ES36" s="428">
        <v>0</v>
      </c>
      <c r="ET36" s="428">
        <v>4</v>
      </c>
      <c r="EU36" s="428">
        <v>13</v>
      </c>
      <c r="EV36" s="428">
        <v>2</v>
      </c>
      <c r="EW36" s="428">
        <v>5</v>
      </c>
      <c r="EX36" s="428">
        <v>0</v>
      </c>
      <c r="EY36" s="428">
        <v>0</v>
      </c>
      <c r="EZ36" s="428">
        <v>0</v>
      </c>
      <c r="FA36" s="428">
        <v>0</v>
      </c>
      <c r="FB36" s="428">
        <v>0</v>
      </c>
      <c r="FC36" s="428">
        <v>0</v>
      </c>
      <c r="FD36" s="428">
        <v>1</v>
      </c>
      <c r="FE36" s="428">
        <v>63</v>
      </c>
      <c r="FF36" s="428">
        <v>1</v>
      </c>
      <c r="FG36" s="428">
        <v>75</v>
      </c>
      <c r="FH36" s="428">
        <v>0</v>
      </c>
      <c r="FI36" s="428">
        <v>0</v>
      </c>
      <c r="FJ36" s="428">
        <v>1</v>
      </c>
      <c r="FK36" s="428">
        <v>30</v>
      </c>
      <c r="FL36" s="428">
        <v>0</v>
      </c>
      <c r="FM36" s="428">
        <v>0</v>
      </c>
      <c r="FN36" s="428">
        <v>0</v>
      </c>
      <c r="FO36" s="428">
        <v>0</v>
      </c>
      <c r="FP36" s="428">
        <v>0</v>
      </c>
      <c r="FQ36" s="428">
        <v>0</v>
      </c>
      <c r="FR36" s="428">
        <v>0</v>
      </c>
      <c r="FS36" s="428">
        <v>0</v>
      </c>
      <c r="FT36" s="428">
        <v>2</v>
      </c>
      <c r="FU36" s="428">
        <v>7</v>
      </c>
      <c r="FV36" s="428">
        <v>0</v>
      </c>
      <c r="FW36" s="428">
        <v>0</v>
      </c>
      <c r="FX36" s="428">
        <v>0</v>
      </c>
      <c r="FY36" s="428">
        <v>0</v>
      </c>
      <c r="FZ36" s="428">
        <v>0</v>
      </c>
      <c r="GA36" s="428">
        <v>0</v>
      </c>
      <c r="GB36" s="428">
        <v>0</v>
      </c>
      <c r="GC36" s="428">
        <v>0</v>
      </c>
      <c r="GD36" s="428">
        <v>0</v>
      </c>
      <c r="GE36" s="428">
        <v>0</v>
      </c>
      <c r="GF36" s="428">
        <v>0</v>
      </c>
      <c r="GG36" s="428">
        <v>0</v>
      </c>
      <c r="GH36" s="428">
        <v>0</v>
      </c>
      <c r="GI36" s="428">
        <v>0</v>
      </c>
      <c r="GJ36" s="428">
        <v>0</v>
      </c>
      <c r="GK36" s="428">
        <v>0</v>
      </c>
      <c r="GL36" s="428">
        <v>1</v>
      </c>
      <c r="GM36" s="428">
        <v>9</v>
      </c>
      <c r="GN36" s="36"/>
      <c r="GO36" s="36"/>
    </row>
    <row r="37" spans="1:197" ht="15" customHeight="1" x14ac:dyDescent="0.2">
      <c r="A37" s="427" t="s">
        <v>83</v>
      </c>
      <c r="B37" s="428">
        <v>0</v>
      </c>
      <c r="C37" s="428">
        <v>0</v>
      </c>
      <c r="D37" s="428">
        <v>2</v>
      </c>
      <c r="E37" s="428">
        <v>14</v>
      </c>
      <c r="F37" s="428">
        <v>0</v>
      </c>
      <c r="G37" s="428">
        <v>0</v>
      </c>
      <c r="H37" s="428">
        <v>0</v>
      </c>
      <c r="I37" s="428">
        <v>0</v>
      </c>
      <c r="J37" s="428">
        <v>0</v>
      </c>
      <c r="K37" s="428">
        <v>0</v>
      </c>
      <c r="L37" s="428">
        <v>0</v>
      </c>
      <c r="M37" s="428">
        <v>0</v>
      </c>
      <c r="N37" s="428">
        <v>0</v>
      </c>
      <c r="O37" s="428">
        <v>0</v>
      </c>
      <c r="P37" s="428">
        <v>0</v>
      </c>
      <c r="Q37" s="428">
        <v>0</v>
      </c>
      <c r="R37" s="428">
        <v>0</v>
      </c>
      <c r="S37" s="428">
        <v>0</v>
      </c>
      <c r="T37" s="428">
        <v>0</v>
      </c>
      <c r="U37" s="428">
        <v>0</v>
      </c>
      <c r="V37" s="428">
        <v>0</v>
      </c>
      <c r="W37" s="428">
        <v>0</v>
      </c>
      <c r="X37" s="428">
        <v>1</v>
      </c>
      <c r="Y37" s="428">
        <v>5</v>
      </c>
      <c r="Z37" s="428">
        <v>0</v>
      </c>
      <c r="AA37" s="428">
        <v>0</v>
      </c>
      <c r="AB37" s="428" t="s">
        <v>56</v>
      </c>
      <c r="AC37" s="428" t="s">
        <v>56</v>
      </c>
      <c r="AD37" s="428">
        <v>1</v>
      </c>
      <c r="AE37" s="428">
        <v>2</v>
      </c>
      <c r="AF37" s="428">
        <v>0</v>
      </c>
      <c r="AG37" s="428">
        <v>0</v>
      </c>
      <c r="AH37" s="428">
        <v>0</v>
      </c>
      <c r="AI37" s="428">
        <v>0</v>
      </c>
      <c r="AJ37" s="428">
        <v>0</v>
      </c>
      <c r="AK37" s="428">
        <v>0</v>
      </c>
      <c r="AL37" s="428">
        <v>0</v>
      </c>
      <c r="AM37" s="428">
        <v>0</v>
      </c>
      <c r="AN37" s="428">
        <v>0</v>
      </c>
      <c r="AO37" s="428">
        <v>0</v>
      </c>
      <c r="AP37" s="428">
        <v>0</v>
      </c>
      <c r="AQ37" s="428">
        <v>0</v>
      </c>
      <c r="AR37" s="428">
        <v>1</v>
      </c>
      <c r="AS37" s="428">
        <v>3</v>
      </c>
      <c r="AT37" s="428">
        <v>1</v>
      </c>
      <c r="AU37" s="428">
        <v>3</v>
      </c>
      <c r="AV37" s="428">
        <v>0</v>
      </c>
      <c r="AW37" s="428">
        <v>0</v>
      </c>
      <c r="AX37" s="428">
        <v>0</v>
      </c>
      <c r="AY37" s="428">
        <v>0</v>
      </c>
      <c r="AZ37" s="428">
        <v>0</v>
      </c>
      <c r="BA37" s="428">
        <v>0</v>
      </c>
      <c r="BB37" s="428">
        <v>0</v>
      </c>
      <c r="BC37" s="428">
        <v>0</v>
      </c>
      <c r="BD37" s="428">
        <v>2</v>
      </c>
      <c r="BE37" s="428">
        <v>14</v>
      </c>
      <c r="BF37" s="428" t="s">
        <v>56</v>
      </c>
      <c r="BG37" s="428" t="s">
        <v>56</v>
      </c>
      <c r="BH37" s="428">
        <v>1</v>
      </c>
      <c r="BI37" s="428">
        <v>3</v>
      </c>
      <c r="BJ37" s="428">
        <v>0</v>
      </c>
      <c r="BK37" s="428">
        <v>0</v>
      </c>
      <c r="BL37" s="428">
        <v>1</v>
      </c>
      <c r="BM37" s="428">
        <v>9</v>
      </c>
      <c r="BN37" s="428">
        <v>0</v>
      </c>
      <c r="BO37" s="428">
        <v>0</v>
      </c>
      <c r="BP37" s="428">
        <v>2</v>
      </c>
      <c r="BQ37" s="428">
        <v>14</v>
      </c>
      <c r="BR37" s="428">
        <v>0</v>
      </c>
      <c r="BS37" s="428">
        <v>0</v>
      </c>
      <c r="BT37" s="428">
        <v>0</v>
      </c>
      <c r="BU37" s="428">
        <v>0</v>
      </c>
      <c r="BV37" s="428">
        <v>0</v>
      </c>
      <c r="BW37" s="428">
        <v>0</v>
      </c>
      <c r="BX37" s="428">
        <v>0</v>
      </c>
      <c r="BY37" s="428">
        <v>0</v>
      </c>
      <c r="BZ37" s="428">
        <v>0</v>
      </c>
      <c r="CA37" s="428">
        <v>0</v>
      </c>
      <c r="CB37" s="428">
        <v>0</v>
      </c>
      <c r="CC37" s="428">
        <v>0</v>
      </c>
      <c r="CD37" s="428">
        <v>2</v>
      </c>
      <c r="CE37" s="428">
        <v>14</v>
      </c>
      <c r="CF37" s="428">
        <v>0</v>
      </c>
      <c r="CG37" s="428">
        <v>0</v>
      </c>
      <c r="CH37" s="428">
        <v>0</v>
      </c>
      <c r="CI37" s="428">
        <v>0</v>
      </c>
      <c r="CJ37" s="428">
        <v>0</v>
      </c>
      <c r="CK37" s="428">
        <v>0</v>
      </c>
      <c r="CL37" s="428">
        <v>0</v>
      </c>
      <c r="CM37" s="428">
        <v>0</v>
      </c>
      <c r="CN37" s="428">
        <v>4</v>
      </c>
      <c r="CO37" s="428">
        <v>18</v>
      </c>
      <c r="CP37" s="428">
        <v>2</v>
      </c>
      <c r="CQ37" s="428">
        <v>14</v>
      </c>
      <c r="CR37" s="428">
        <v>3</v>
      </c>
      <c r="CS37" s="428">
        <v>13</v>
      </c>
      <c r="CT37" s="428">
        <v>3</v>
      </c>
      <c r="CU37" s="428">
        <v>15</v>
      </c>
      <c r="CV37" s="428">
        <v>0</v>
      </c>
      <c r="CW37" s="428">
        <v>0</v>
      </c>
      <c r="CX37" s="428">
        <v>0</v>
      </c>
      <c r="CY37" s="428">
        <v>0</v>
      </c>
      <c r="CZ37" s="428">
        <v>0</v>
      </c>
      <c r="DA37" s="428">
        <v>0</v>
      </c>
      <c r="DB37" s="428">
        <v>1</v>
      </c>
      <c r="DC37" s="428">
        <v>5</v>
      </c>
      <c r="DD37" s="428">
        <v>0</v>
      </c>
      <c r="DE37" s="428">
        <v>0</v>
      </c>
      <c r="DF37" s="428">
        <v>1</v>
      </c>
      <c r="DG37" s="428">
        <v>2</v>
      </c>
      <c r="DH37" s="428">
        <v>0</v>
      </c>
      <c r="DI37" s="428">
        <v>0</v>
      </c>
      <c r="DJ37" s="428">
        <v>0</v>
      </c>
      <c r="DK37" s="428">
        <v>0</v>
      </c>
      <c r="DL37" s="428">
        <v>0</v>
      </c>
      <c r="DM37" s="428">
        <v>0</v>
      </c>
      <c r="DN37" s="428">
        <v>0</v>
      </c>
      <c r="DO37" s="428">
        <v>0</v>
      </c>
      <c r="DP37" s="428">
        <v>0</v>
      </c>
      <c r="DQ37" s="428">
        <v>0</v>
      </c>
      <c r="DR37" s="428">
        <v>0</v>
      </c>
      <c r="DS37" s="428">
        <v>0</v>
      </c>
      <c r="DT37" s="428">
        <v>0</v>
      </c>
      <c r="DU37" s="428">
        <v>0</v>
      </c>
      <c r="DV37" s="428">
        <v>0</v>
      </c>
      <c r="DW37" s="428">
        <v>0</v>
      </c>
      <c r="DX37" s="428">
        <v>0</v>
      </c>
      <c r="DY37" s="428">
        <v>0</v>
      </c>
      <c r="DZ37" s="428">
        <v>0</v>
      </c>
      <c r="EA37" s="428">
        <v>0</v>
      </c>
      <c r="EB37" s="428">
        <v>0</v>
      </c>
      <c r="EC37" s="428">
        <v>0</v>
      </c>
      <c r="ED37" s="428">
        <v>0</v>
      </c>
      <c r="EE37" s="428">
        <v>0</v>
      </c>
      <c r="EF37" s="428">
        <v>0</v>
      </c>
      <c r="EG37" s="428">
        <v>0</v>
      </c>
      <c r="EH37" s="428">
        <v>0</v>
      </c>
      <c r="EI37" s="428">
        <v>0</v>
      </c>
      <c r="EJ37" s="428">
        <v>2</v>
      </c>
      <c r="EK37" s="428">
        <v>14</v>
      </c>
      <c r="EL37" s="428">
        <v>2</v>
      </c>
      <c r="EM37" s="428">
        <v>14</v>
      </c>
      <c r="EN37" s="428">
        <v>0</v>
      </c>
      <c r="EO37" s="428">
        <v>0</v>
      </c>
      <c r="EP37" s="428">
        <v>1</v>
      </c>
      <c r="EQ37" s="428">
        <v>15</v>
      </c>
      <c r="ER37" s="428">
        <v>1</v>
      </c>
      <c r="ES37" s="428">
        <v>15</v>
      </c>
      <c r="ET37" s="428">
        <v>2</v>
      </c>
      <c r="EU37" s="428">
        <v>14</v>
      </c>
      <c r="EV37" s="428">
        <v>0</v>
      </c>
      <c r="EW37" s="428">
        <v>0</v>
      </c>
      <c r="EX37" s="428">
        <v>0</v>
      </c>
      <c r="EY37" s="428">
        <v>0</v>
      </c>
      <c r="EZ37" s="428">
        <v>0</v>
      </c>
      <c r="FA37" s="428">
        <v>0</v>
      </c>
      <c r="FB37" s="428">
        <v>0</v>
      </c>
      <c r="FC37" s="428">
        <v>0</v>
      </c>
      <c r="FD37" s="428">
        <v>1</v>
      </c>
      <c r="FE37" s="428">
        <v>18</v>
      </c>
      <c r="FF37" s="428">
        <v>1</v>
      </c>
      <c r="FG37" s="428">
        <v>19</v>
      </c>
      <c r="FH37" s="428">
        <v>0</v>
      </c>
      <c r="FI37" s="428">
        <v>0</v>
      </c>
      <c r="FJ37" s="428">
        <v>0</v>
      </c>
      <c r="FK37" s="428">
        <v>0</v>
      </c>
      <c r="FL37" s="428">
        <v>0</v>
      </c>
      <c r="FM37" s="428">
        <v>0</v>
      </c>
      <c r="FN37" s="428">
        <v>0</v>
      </c>
      <c r="FO37" s="428">
        <v>0</v>
      </c>
      <c r="FP37" s="428">
        <v>0</v>
      </c>
      <c r="FQ37" s="428">
        <v>0</v>
      </c>
      <c r="FR37" s="428">
        <v>0</v>
      </c>
      <c r="FS37" s="428">
        <v>0</v>
      </c>
      <c r="FT37" s="428">
        <v>0</v>
      </c>
      <c r="FU37" s="428">
        <v>0</v>
      </c>
      <c r="FV37" s="428">
        <v>0</v>
      </c>
      <c r="FW37" s="428">
        <v>0</v>
      </c>
      <c r="FX37" s="428">
        <v>0</v>
      </c>
      <c r="FY37" s="428">
        <v>0</v>
      </c>
      <c r="FZ37" s="428">
        <v>0</v>
      </c>
      <c r="GA37" s="428">
        <v>0</v>
      </c>
      <c r="GB37" s="428">
        <v>0</v>
      </c>
      <c r="GC37" s="428">
        <v>0</v>
      </c>
      <c r="GD37" s="428">
        <v>0</v>
      </c>
      <c r="GE37" s="428">
        <v>0</v>
      </c>
      <c r="GF37" s="428">
        <v>0</v>
      </c>
      <c r="GG37" s="428">
        <v>0</v>
      </c>
      <c r="GH37" s="428">
        <v>0</v>
      </c>
      <c r="GI37" s="428">
        <v>0</v>
      </c>
      <c r="GJ37" s="428">
        <v>0</v>
      </c>
      <c r="GK37" s="428">
        <v>0</v>
      </c>
      <c r="GL37" s="428">
        <v>0</v>
      </c>
      <c r="GM37" s="428">
        <v>0</v>
      </c>
      <c r="GN37" s="36"/>
      <c r="GO37" s="36"/>
    </row>
    <row r="38" spans="1:197" ht="14" customHeight="1" x14ac:dyDescent="0.2">
      <c r="A38" s="427" t="s">
        <v>84</v>
      </c>
      <c r="B38" s="428">
        <v>2</v>
      </c>
      <c r="C38" s="428">
        <v>5</v>
      </c>
      <c r="D38" s="428">
        <v>1</v>
      </c>
      <c r="E38" s="428">
        <v>3</v>
      </c>
      <c r="F38" s="428">
        <v>0</v>
      </c>
      <c r="G38" s="428">
        <v>0</v>
      </c>
      <c r="H38" s="428">
        <v>0</v>
      </c>
      <c r="I38" s="428">
        <v>0</v>
      </c>
      <c r="J38" s="428">
        <v>0</v>
      </c>
      <c r="K38" s="428">
        <v>0</v>
      </c>
      <c r="L38" s="428">
        <v>0</v>
      </c>
      <c r="M38" s="428">
        <v>0</v>
      </c>
      <c r="N38" s="428">
        <v>0</v>
      </c>
      <c r="O38" s="428">
        <v>0</v>
      </c>
      <c r="P38" s="428">
        <v>0</v>
      </c>
      <c r="Q38" s="428">
        <v>0</v>
      </c>
      <c r="R38" s="428">
        <v>0</v>
      </c>
      <c r="S38" s="428">
        <v>0</v>
      </c>
      <c r="T38" s="428">
        <v>1</v>
      </c>
      <c r="U38" s="428">
        <v>2</v>
      </c>
      <c r="V38" s="428">
        <v>0</v>
      </c>
      <c r="W38" s="428">
        <v>0</v>
      </c>
      <c r="X38" s="428">
        <v>0</v>
      </c>
      <c r="Y38" s="428">
        <v>0</v>
      </c>
      <c r="Z38" s="428">
        <v>0</v>
      </c>
      <c r="AA38" s="428">
        <v>0</v>
      </c>
      <c r="AB38" s="428">
        <v>0</v>
      </c>
      <c r="AC38" s="428">
        <v>0</v>
      </c>
      <c r="AD38" s="428">
        <v>0</v>
      </c>
      <c r="AE38" s="428">
        <v>0</v>
      </c>
      <c r="AF38" s="428">
        <v>0</v>
      </c>
      <c r="AG38" s="428">
        <v>0</v>
      </c>
      <c r="AH38" s="428">
        <v>1</v>
      </c>
      <c r="AI38" s="428">
        <v>3</v>
      </c>
      <c r="AJ38" s="428">
        <v>0</v>
      </c>
      <c r="AK38" s="428">
        <v>0</v>
      </c>
      <c r="AL38" s="428">
        <v>0</v>
      </c>
      <c r="AM38" s="428">
        <v>0</v>
      </c>
      <c r="AN38" s="428">
        <v>0</v>
      </c>
      <c r="AO38" s="428">
        <v>0</v>
      </c>
      <c r="AP38" s="428">
        <v>0</v>
      </c>
      <c r="AQ38" s="428">
        <v>0</v>
      </c>
      <c r="AR38" s="428">
        <v>1</v>
      </c>
      <c r="AS38" s="428">
        <v>3</v>
      </c>
      <c r="AT38" s="428">
        <v>0</v>
      </c>
      <c r="AU38" s="428">
        <v>0</v>
      </c>
      <c r="AV38" s="428">
        <v>0</v>
      </c>
      <c r="AW38" s="428">
        <v>0</v>
      </c>
      <c r="AX38" s="428">
        <v>0</v>
      </c>
      <c r="AY38" s="428">
        <v>0</v>
      </c>
      <c r="AZ38" s="428">
        <v>0</v>
      </c>
      <c r="BA38" s="428">
        <v>0</v>
      </c>
      <c r="BB38" s="428">
        <v>0</v>
      </c>
      <c r="BC38" s="428">
        <v>0</v>
      </c>
      <c r="BD38" s="428">
        <v>3</v>
      </c>
      <c r="BE38" s="428">
        <v>8</v>
      </c>
      <c r="BF38" s="428">
        <v>3</v>
      </c>
      <c r="BG38" s="428">
        <v>7</v>
      </c>
      <c r="BH38" s="428">
        <v>3</v>
      </c>
      <c r="BI38" s="428">
        <v>7</v>
      </c>
      <c r="BJ38" s="428">
        <v>1</v>
      </c>
      <c r="BK38" s="428">
        <v>2</v>
      </c>
      <c r="BL38" s="428">
        <v>1</v>
      </c>
      <c r="BM38" s="428">
        <v>2</v>
      </c>
      <c r="BN38" s="428">
        <v>0</v>
      </c>
      <c r="BO38" s="428">
        <v>0</v>
      </c>
      <c r="BP38" s="428">
        <v>1</v>
      </c>
      <c r="BQ38" s="428">
        <v>3</v>
      </c>
      <c r="BR38" s="428">
        <v>0</v>
      </c>
      <c r="BS38" s="428">
        <v>0</v>
      </c>
      <c r="BT38" s="428">
        <v>0</v>
      </c>
      <c r="BU38" s="428">
        <v>0</v>
      </c>
      <c r="BV38" s="428">
        <v>0</v>
      </c>
      <c r="BW38" s="428">
        <v>0</v>
      </c>
      <c r="BX38" s="428">
        <v>0</v>
      </c>
      <c r="BY38" s="428">
        <v>0</v>
      </c>
      <c r="BZ38" s="428">
        <v>0</v>
      </c>
      <c r="CA38" s="428">
        <v>0</v>
      </c>
      <c r="CB38" s="428">
        <v>0</v>
      </c>
      <c r="CC38" s="428">
        <v>0</v>
      </c>
      <c r="CD38" s="428">
        <v>0</v>
      </c>
      <c r="CE38" s="428">
        <v>0</v>
      </c>
      <c r="CF38" s="428">
        <v>0</v>
      </c>
      <c r="CG38" s="428">
        <v>0</v>
      </c>
      <c r="CH38" s="428">
        <v>1</v>
      </c>
      <c r="CI38" s="428">
        <v>3</v>
      </c>
      <c r="CJ38" s="428">
        <v>1</v>
      </c>
      <c r="CK38" s="428">
        <v>2</v>
      </c>
      <c r="CL38" s="428">
        <v>0</v>
      </c>
      <c r="CM38" s="428">
        <v>0</v>
      </c>
      <c r="CN38" s="428">
        <v>5</v>
      </c>
      <c r="CO38" s="428">
        <v>12</v>
      </c>
      <c r="CP38" s="428">
        <v>3</v>
      </c>
      <c r="CQ38" s="428">
        <v>7</v>
      </c>
      <c r="CR38" s="428">
        <v>2</v>
      </c>
      <c r="CS38" s="428">
        <v>5</v>
      </c>
      <c r="CT38" s="428">
        <v>1</v>
      </c>
      <c r="CU38" s="428">
        <v>2</v>
      </c>
      <c r="CV38" s="428">
        <v>0</v>
      </c>
      <c r="CW38" s="428">
        <v>0</v>
      </c>
      <c r="CX38" s="428">
        <v>0</v>
      </c>
      <c r="CY38" s="428">
        <v>0</v>
      </c>
      <c r="CZ38" s="428">
        <v>0</v>
      </c>
      <c r="DA38" s="428">
        <v>0</v>
      </c>
      <c r="DB38" s="428">
        <v>0</v>
      </c>
      <c r="DC38" s="428">
        <v>0</v>
      </c>
      <c r="DD38" s="428">
        <v>0</v>
      </c>
      <c r="DE38" s="428">
        <v>0</v>
      </c>
      <c r="DF38" s="428">
        <v>0</v>
      </c>
      <c r="DG38" s="428">
        <v>0</v>
      </c>
      <c r="DH38" s="428">
        <v>0</v>
      </c>
      <c r="DI38" s="428">
        <v>0</v>
      </c>
      <c r="DJ38" s="428">
        <v>0</v>
      </c>
      <c r="DK38" s="428">
        <v>0</v>
      </c>
      <c r="DL38" s="428">
        <v>0</v>
      </c>
      <c r="DM38" s="428">
        <v>0</v>
      </c>
      <c r="DN38" s="428">
        <v>0</v>
      </c>
      <c r="DO38" s="428">
        <v>0</v>
      </c>
      <c r="DP38" s="428">
        <v>0</v>
      </c>
      <c r="DQ38" s="428">
        <v>0</v>
      </c>
      <c r="DR38" s="428">
        <v>0</v>
      </c>
      <c r="DS38" s="428">
        <v>0</v>
      </c>
      <c r="DT38" s="428">
        <v>0</v>
      </c>
      <c r="DU38" s="428">
        <v>0</v>
      </c>
      <c r="DV38" s="428">
        <v>0</v>
      </c>
      <c r="DW38" s="428">
        <v>0</v>
      </c>
      <c r="DX38" s="428">
        <v>0</v>
      </c>
      <c r="DY38" s="428">
        <v>0</v>
      </c>
      <c r="DZ38" s="428">
        <v>0</v>
      </c>
      <c r="EA38" s="428">
        <v>0</v>
      </c>
      <c r="EB38" s="428">
        <v>0</v>
      </c>
      <c r="EC38" s="428">
        <v>0</v>
      </c>
      <c r="ED38" s="428">
        <v>0</v>
      </c>
      <c r="EE38" s="428">
        <v>0</v>
      </c>
      <c r="EF38" s="428">
        <v>0</v>
      </c>
      <c r="EG38" s="428">
        <v>0</v>
      </c>
      <c r="EH38" s="428">
        <v>0</v>
      </c>
      <c r="EI38" s="428">
        <v>0</v>
      </c>
      <c r="EJ38" s="428">
        <v>2</v>
      </c>
      <c r="EK38" s="428">
        <v>7</v>
      </c>
      <c r="EL38" s="428">
        <v>2</v>
      </c>
      <c r="EM38" s="428">
        <v>7</v>
      </c>
      <c r="EN38" s="428">
        <v>0</v>
      </c>
      <c r="EO38" s="428">
        <v>0</v>
      </c>
      <c r="EP38" s="428">
        <v>0</v>
      </c>
      <c r="EQ38" s="428">
        <v>0</v>
      </c>
      <c r="ER38" s="428">
        <v>0</v>
      </c>
      <c r="ES38" s="428">
        <v>0</v>
      </c>
      <c r="ET38" s="428">
        <v>2</v>
      </c>
      <c r="EU38" s="428">
        <v>7</v>
      </c>
      <c r="EV38" s="428">
        <v>1</v>
      </c>
      <c r="EW38" s="428">
        <v>3</v>
      </c>
      <c r="EX38" s="428">
        <v>0</v>
      </c>
      <c r="EY38" s="428">
        <v>0</v>
      </c>
      <c r="EZ38" s="428">
        <v>1</v>
      </c>
      <c r="FA38" s="428">
        <v>19</v>
      </c>
      <c r="FB38" s="428">
        <v>1</v>
      </c>
      <c r="FC38" s="428">
        <v>3</v>
      </c>
      <c r="FD38" s="428">
        <v>1</v>
      </c>
      <c r="FE38" s="428">
        <v>18</v>
      </c>
      <c r="FF38" s="428">
        <v>1</v>
      </c>
      <c r="FG38" s="428">
        <v>12</v>
      </c>
      <c r="FH38" s="428">
        <v>0</v>
      </c>
      <c r="FI38" s="428">
        <v>0</v>
      </c>
      <c r="FJ38" s="428">
        <v>0</v>
      </c>
      <c r="FK38" s="428">
        <v>0</v>
      </c>
      <c r="FL38" s="428">
        <v>0</v>
      </c>
      <c r="FM38" s="428">
        <v>0</v>
      </c>
      <c r="FN38" s="428">
        <v>0</v>
      </c>
      <c r="FO38" s="428">
        <v>0</v>
      </c>
      <c r="FP38" s="428">
        <v>0</v>
      </c>
      <c r="FQ38" s="428">
        <v>0</v>
      </c>
      <c r="FR38" s="428">
        <v>0</v>
      </c>
      <c r="FS38" s="428">
        <v>0</v>
      </c>
      <c r="FT38" s="428">
        <v>2</v>
      </c>
      <c r="FU38" s="428">
        <v>21</v>
      </c>
      <c r="FV38" s="428">
        <v>0</v>
      </c>
      <c r="FW38" s="428">
        <v>0</v>
      </c>
      <c r="FX38" s="428">
        <v>0</v>
      </c>
      <c r="FY38" s="428">
        <v>0</v>
      </c>
      <c r="FZ38" s="428">
        <v>2</v>
      </c>
      <c r="GA38" s="428">
        <v>4</v>
      </c>
      <c r="GB38" s="428">
        <v>0</v>
      </c>
      <c r="GC38" s="428">
        <v>0</v>
      </c>
      <c r="GD38" s="428">
        <v>0</v>
      </c>
      <c r="GE38" s="428">
        <v>0</v>
      </c>
      <c r="GF38" s="428">
        <v>0</v>
      </c>
      <c r="GG38" s="428">
        <v>0</v>
      </c>
      <c r="GH38" s="428">
        <v>0</v>
      </c>
      <c r="GI38" s="428">
        <v>0</v>
      </c>
      <c r="GJ38" s="428">
        <v>0</v>
      </c>
      <c r="GK38" s="428">
        <v>0</v>
      </c>
      <c r="GL38" s="428">
        <v>1</v>
      </c>
      <c r="GM38" s="428">
        <v>19</v>
      </c>
      <c r="GN38" s="36"/>
      <c r="GO38" s="36"/>
    </row>
    <row r="39" spans="1:197" ht="15" customHeight="1" x14ac:dyDescent="0.2">
      <c r="A39" s="427" t="s">
        <v>85</v>
      </c>
      <c r="B39" s="428">
        <v>1</v>
      </c>
      <c r="C39" s="428">
        <v>6</v>
      </c>
      <c r="D39" s="428">
        <v>0</v>
      </c>
      <c r="E39" s="428">
        <v>0</v>
      </c>
      <c r="F39" s="428">
        <v>0</v>
      </c>
      <c r="G39" s="428">
        <v>0</v>
      </c>
      <c r="H39" s="428">
        <v>11</v>
      </c>
      <c r="I39" s="428">
        <v>25</v>
      </c>
      <c r="J39" s="428">
        <v>0</v>
      </c>
      <c r="K39" s="428">
        <v>0</v>
      </c>
      <c r="L39" s="428">
        <v>0</v>
      </c>
      <c r="M39" s="428">
        <v>0</v>
      </c>
      <c r="N39" s="428" t="s">
        <v>56</v>
      </c>
      <c r="O39" s="428" t="s">
        <v>56</v>
      </c>
      <c r="P39" s="428">
        <v>0</v>
      </c>
      <c r="Q39" s="428">
        <v>0</v>
      </c>
      <c r="R39" s="428">
        <v>0</v>
      </c>
      <c r="S39" s="428">
        <v>0</v>
      </c>
      <c r="T39" s="428">
        <v>0</v>
      </c>
      <c r="U39" s="428">
        <v>0</v>
      </c>
      <c r="V39" s="428">
        <v>0</v>
      </c>
      <c r="W39" s="428">
        <v>0</v>
      </c>
      <c r="X39" s="428">
        <v>0</v>
      </c>
      <c r="Y39" s="428">
        <v>0</v>
      </c>
      <c r="Z39" s="428">
        <v>0</v>
      </c>
      <c r="AA39" s="428">
        <v>0</v>
      </c>
      <c r="AB39" s="428">
        <v>0</v>
      </c>
      <c r="AC39" s="428">
        <v>0</v>
      </c>
      <c r="AD39" s="428">
        <v>0</v>
      </c>
      <c r="AE39" s="428">
        <v>0</v>
      </c>
      <c r="AF39" s="428">
        <v>0</v>
      </c>
      <c r="AG39" s="428">
        <v>0</v>
      </c>
      <c r="AH39" s="428">
        <v>0</v>
      </c>
      <c r="AI39" s="428">
        <v>0</v>
      </c>
      <c r="AJ39" s="428">
        <v>0</v>
      </c>
      <c r="AK39" s="428">
        <v>0</v>
      </c>
      <c r="AL39" s="428">
        <v>0</v>
      </c>
      <c r="AM39" s="428">
        <v>0</v>
      </c>
      <c r="AN39" s="428">
        <v>0</v>
      </c>
      <c r="AO39" s="428">
        <v>0</v>
      </c>
      <c r="AP39" s="428">
        <v>0</v>
      </c>
      <c r="AQ39" s="428">
        <v>0</v>
      </c>
      <c r="AR39" s="428">
        <v>1</v>
      </c>
      <c r="AS39" s="428">
        <v>2</v>
      </c>
      <c r="AT39" s="428">
        <v>0</v>
      </c>
      <c r="AU39" s="428">
        <v>0</v>
      </c>
      <c r="AV39" s="428">
        <v>0</v>
      </c>
      <c r="AW39" s="428">
        <v>0</v>
      </c>
      <c r="AX39" s="428">
        <v>0</v>
      </c>
      <c r="AY39" s="428">
        <v>0</v>
      </c>
      <c r="AZ39" s="428">
        <v>0</v>
      </c>
      <c r="BA39" s="428">
        <v>0</v>
      </c>
      <c r="BB39" s="428">
        <v>0</v>
      </c>
      <c r="BC39" s="428">
        <v>0</v>
      </c>
      <c r="BD39" s="428">
        <v>0</v>
      </c>
      <c r="BE39" s="428">
        <v>0</v>
      </c>
      <c r="BF39" s="428">
        <v>1</v>
      </c>
      <c r="BG39" s="428">
        <v>2</v>
      </c>
      <c r="BH39" s="428" t="s">
        <v>56</v>
      </c>
      <c r="BI39" s="428" t="s">
        <v>56</v>
      </c>
      <c r="BJ39" s="428">
        <v>0</v>
      </c>
      <c r="BK39" s="428">
        <v>0</v>
      </c>
      <c r="BL39" s="428">
        <v>4</v>
      </c>
      <c r="BM39" s="428">
        <v>12</v>
      </c>
      <c r="BN39" s="428">
        <v>0</v>
      </c>
      <c r="BO39" s="428">
        <v>0</v>
      </c>
      <c r="BP39" s="428">
        <v>0</v>
      </c>
      <c r="BQ39" s="428">
        <v>0</v>
      </c>
      <c r="BR39" s="428">
        <v>0</v>
      </c>
      <c r="BS39" s="428">
        <v>0</v>
      </c>
      <c r="BT39" s="428">
        <v>0</v>
      </c>
      <c r="BU39" s="428">
        <v>0</v>
      </c>
      <c r="BV39" s="428">
        <v>0</v>
      </c>
      <c r="BW39" s="428">
        <v>0</v>
      </c>
      <c r="BX39" s="428">
        <v>0</v>
      </c>
      <c r="BY39" s="428">
        <v>0</v>
      </c>
      <c r="BZ39" s="428">
        <v>0</v>
      </c>
      <c r="CA39" s="428">
        <v>0</v>
      </c>
      <c r="CB39" s="428">
        <v>0</v>
      </c>
      <c r="CC39" s="428">
        <v>0</v>
      </c>
      <c r="CD39" s="428">
        <v>0</v>
      </c>
      <c r="CE39" s="428">
        <v>0</v>
      </c>
      <c r="CF39" s="428">
        <v>0</v>
      </c>
      <c r="CG39" s="428">
        <v>0</v>
      </c>
      <c r="CH39" s="428">
        <v>0</v>
      </c>
      <c r="CI39" s="428">
        <v>0</v>
      </c>
      <c r="CJ39" s="428">
        <v>4</v>
      </c>
      <c r="CK39" s="428">
        <v>26</v>
      </c>
      <c r="CL39" s="428">
        <v>0</v>
      </c>
      <c r="CM39" s="428">
        <v>0</v>
      </c>
      <c r="CN39" s="428">
        <v>9</v>
      </c>
      <c r="CO39" s="428">
        <v>25</v>
      </c>
      <c r="CP39" s="428">
        <v>2</v>
      </c>
      <c r="CQ39" s="428">
        <v>10</v>
      </c>
      <c r="CR39" s="428">
        <v>9</v>
      </c>
      <c r="CS39" s="428">
        <v>27</v>
      </c>
      <c r="CT39" s="428">
        <v>3</v>
      </c>
      <c r="CU39" s="428">
        <v>10</v>
      </c>
      <c r="CV39" s="428">
        <v>0</v>
      </c>
      <c r="CW39" s="428">
        <v>0</v>
      </c>
      <c r="CX39" s="428">
        <v>0</v>
      </c>
      <c r="CY39" s="428">
        <v>0</v>
      </c>
      <c r="CZ39" s="428">
        <v>0</v>
      </c>
      <c r="DA39" s="428">
        <v>0</v>
      </c>
      <c r="DB39" s="428">
        <v>1</v>
      </c>
      <c r="DC39" s="428">
        <v>5</v>
      </c>
      <c r="DD39" s="428">
        <v>0</v>
      </c>
      <c r="DE39" s="428">
        <v>0</v>
      </c>
      <c r="DF39" s="428">
        <v>1</v>
      </c>
      <c r="DG39" s="428">
        <v>2</v>
      </c>
      <c r="DH39" s="428">
        <v>0</v>
      </c>
      <c r="DI39" s="428">
        <v>0</v>
      </c>
      <c r="DJ39" s="428">
        <v>0</v>
      </c>
      <c r="DK39" s="428">
        <v>0</v>
      </c>
      <c r="DL39" s="428">
        <v>0</v>
      </c>
      <c r="DM39" s="428">
        <v>0</v>
      </c>
      <c r="DN39" s="428">
        <v>0</v>
      </c>
      <c r="DO39" s="428">
        <v>0</v>
      </c>
      <c r="DP39" s="428">
        <v>0</v>
      </c>
      <c r="DQ39" s="428">
        <v>0</v>
      </c>
      <c r="DR39" s="428">
        <v>0</v>
      </c>
      <c r="DS39" s="428">
        <v>0</v>
      </c>
      <c r="DT39" s="428">
        <v>0</v>
      </c>
      <c r="DU39" s="428">
        <v>0</v>
      </c>
      <c r="DV39" s="428">
        <v>0</v>
      </c>
      <c r="DW39" s="428">
        <v>0</v>
      </c>
      <c r="DX39" s="428">
        <v>0</v>
      </c>
      <c r="DY39" s="428">
        <v>0</v>
      </c>
      <c r="DZ39" s="428">
        <v>0</v>
      </c>
      <c r="EA39" s="428">
        <v>0</v>
      </c>
      <c r="EB39" s="428">
        <v>2</v>
      </c>
      <c r="EC39" s="428">
        <v>7</v>
      </c>
      <c r="ED39" s="428">
        <v>0</v>
      </c>
      <c r="EE39" s="428">
        <v>0</v>
      </c>
      <c r="EF39" s="428">
        <v>0</v>
      </c>
      <c r="EG39" s="428">
        <v>0</v>
      </c>
      <c r="EH39" s="428">
        <v>0</v>
      </c>
      <c r="EI39" s="428">
        <v>0</v>
      </c>
      <c r="EJ39" s="428">
        <v>4</v>
      </c>
      <c r="EK39" s="428">
        <v>13</v>
      </c>
      <c r="EL39" s="428">
        <v>4</v>
      </c>
      <c r="EM39" s="428">
        <v>13</v>
      </c>
      <c r="EN39" s="428">
        <v>1</v>
      </c>
      <c r="EO39" s="428">
        <v>6</v>
      </c>
      <c r="EP39" s="428">
        <v>1</v>
      </c>
      <c r="EQ39" s="428">
        <v>27</v>
      </c>
      <c r="ER39" s="428">
        <v>1</v>
      </c>
      <c r="ES39" s="428">
        <v>27</v>
      </c>
      <c r="ET39" s="428">
        <v>4</v>
      </c>
      <c r="EU39" s="428">
        <v>13</v>
      </c>
      <c r="EV39" s="428">
        <v>0</v>
      </c>
      <c r="EW39" s="428">
        <v>0</v>
      </c>
      <c r="EX39" s="428">
        <v>1</v>
      </c>
      <c r="EY39" s="428">
        <v>6</v>
      </c>
      <c r="EZ39" s="428">
        <v>1</v>
      </c>
      <c r="FA39" s="428">
        <v>6</v>
      </c>
      <c r="FB39" s="428">
        <v>0</v>
      </c>
      <c r="FC39" s="428">
        <v>0</v>
      </c>
      <c r="FD39" s="428">
        <v>1</v>
      </c>
      <c r="FE39" s="428">
        <v>44</v>
      </c>
      <c r="FF39" s="428">
        <v>1</v>
      </c>
      <c r="FG39" s="428">
        <v>54</v>
      </c>
      <c r="FH39" s="428">
        <v>0</v>
      </c>
      <c r="FI39" s="428">
        <v>0</v>
      </c>
      <c r="FJ39" s="428">
        <v>1</v>
      </c>
      <c r="FK39" s="428">
        <v>23</v>
      </c>
      <c r="FL39" s="428" t="s">
        <v>56</v>
      </c>
      <c r="FM39" s="428" t="s">
        <v>56</v>
      </c>
      <c r="FN39" s="428">
        <v>0</v>
      </c>
      <c r="FO39" s="428">
        <v>0</v>
      </c>
      <c r="FP39" s="428">
        <v>0</v>
      </c>
      <c r="FQ39" s="428">
        <v>0</v>
      </c>
      <c r="FR39" s="428">
        <v>1</v>
      </c>
      <c r="FS39" s="428">
        <v>4</v>
      </c>
      <c r="FT39" s="428">
        <v>0</v>
      </c>
      <c r="FU39" s="428">
        <v>0</v>
      </c>
      <c r="FV39" s="428">
        <v>0</v>
      </c>
      <c r="FW39" s="428">
        <v>0</v>
      </c>
      <c r="FX39" s="428">
        <v>0</v>
      </c>
      <c r="FY39" s="428">
        <v>0</v>
      </c>
      <c r="FZ39" s="428">
        <v>0</v>
      </c>
      <c r="GA39" s="428">
        <v>0</v>
      </c>
      <c r="GB39" s="428">
        <v>0</v>
      </c>
      <c r="GC39" s="428">
        <v>0</v>
      </c>
      <c r="GD39" s="428">
        <v>0</v>
      </c>
      <c r="GE39" s="428">
        <v>0</v>
      </c>
      <c r="GF39" s="428">
        <v>0</v>
      </c>
      <c r="GG39" s="428">
        <v>0</v>
      </c>
      <c r="GH39" s="428">
        <v>0</v>
      </c>
      <c r="GI39" s="428">
        <v>0</v>
      </c>
      <c r="GJ39" s="428">
        <v>0</v>
      </c>
      <c r="GK39" s="428">
        <v>0</v>
      </c>
      <c r="GL39" s="428">
        <v>1</v>
      </c>
      <c r="GM39" s="428">
        <v>41</v>
      </c>
      <c r="GN39" s="36"/>
      <c r="GO39" s="36"/>
    </row>
    <row r="40" spans="1:197" ht="15" customHeight="1" x14ac:dyDescent="0.2">
      <c r="A40" s="427" t="s">
        <v>86</v>
      </c>
      <c r="B40" s="428">
        <v>0</v>
      </c>
      <c r="C40" s="428">
        <v>0</v>
      </c>
      <c r="D40" s="428">
        <v>0</v>
      </c>
      <c r="E40" s="428">
        <v>0</v>
      </c>
      <c r="F40" s="428">
        <v>0</v>
      </c>
      <c r="G40" s="428">
        <v>0</v>
      </c>
      <c r="H40" s="428">
        <v>1</v>
      </c>
      <c r="I40" s="428">
        <v>2</v>
      </c>
      <c r="J40" s="428">
        <v>0</v>
      </c>
      <c r="K40" s="428">
        <v>0</v>
      </c>
      <c r="L40" s="428">
        <v>0</v>
      </c>
      <c r="M40" s="428">
        <v>0</v>
      </c>
      <c r="N40" s="428">
        <v>0</v>
      </c>
      <c r="O40" s="428">
        <v>0</v>
      </c>
      <c r="P40" s="428">
        <v>0</v>
      </c>
      <c r="Q40" s="428">
        <v>0</v>
      </c>
      <c r="R40" s="428">
        <v>0</v>
      </c>
      <c r="S40" s="428">
        <v>0</v>
      </c>
      <c r="T40" s="428">
        <v>0</v>
      </c>
      <c r="U40" s="428">
        <v>0</v>
      </c>
      <c r="V40" s="428">
        <v>0</v>
      </c>
      <c r="W40" s="428">
        <v>0</v>
      </c>
      <c r="X40" s="428">
        <v>0</v>
      </c>
      <c r="Y40" s="428">
        <v>0</v>
      </c>
      <c r="Z40" s="428">
        <v>0</v>
      </c>
      <c r="AA40" s="428">
        <v>0</v>
      </c>
      <c r="AB40" s="428">
        <v>0</v>
      </c>
      <c r="AC40" s="428">
        <v>0</v>
      </c>
      <c r="AD40" s="428">
        <v>0</v>
      </c>
      <c r="AE40" s="428">
        <v>0</v>
      </c>
      <c r="AF40" s="428">
        <v>0</v>
      </c>
      <c r="AG40" s="428">
        <v>0</v>
      </c>
      <c r="AH40" s="428">
        <v>0</v>
      </c>
      <c r="AI40" s="428">
        <v>0</v>
      </c>
      <c r="AJ40" s="428">
        <v>0</v>
      </c>
      <c r="AK40" s="428">
        <v>0</v>
      </c>
      <c r="AL40" s="428">
        <v>0</v>
      </c>
      <c r="AM40" s="428">
        <v>0</v>
      </c>
      <c r="AN40" s="428">
        <v>0</v>
      </c>
      <c r="AO40" s="428">
        <v>0</v>
      </c>
      <c r="AP40" s="428">
        <v>0</v>
      </c>
      <c r="AQ40" s="428">
        <v>0</v>
      </c>
      <c r="AR40" s="428">
        <v>1</v>
      </c>
      <c r="AS40" s="428">
        <v>2</v>
      </c>
      <c r="AT40" s="428">
        <v>1</v>
      </c>
      <c r="AU40" s="428">
        <v>2</v>
      </c>
      <c r="AV40" s="428">
        <v>0</v>
      </c>
      <c r="AW40" s="428">
        <v>0</v>
      </c>
      <c r="AX40" s="428">
        <v>0</v>
      </c>
      <c r="AY40" s="428">
        <v>0</v>
      </c>
      <c r="AZ40" s="428">
        <v>0</v>
      </c>
      <c r="BA40" s="428">
        <v>0</v>
      </c>
      <c r="BB40" s="428">
        <v>0</v>
      </c>
      <c r="BC40" s="428">
        <v>0</v>
      </c>
      <c r="BD40" s="428">
        <v>0</v>
      </c>
      <c r="BE40" s="428">
        <v>0</v>
      </c>
      <c r="BF40" s="428">
        <v>0</v>
      </c>
      <c r="BG40" s="428">
        <v>0</v>
      </c>
      <c r="BH40" s="428">
        <v>0</v>
      </c>
      <c r="BI40" s="428">
        <v>0</v>
      </c>
      <c r="BJ40" s="428">
        <v>0</v>
      </c>
      <c r="BK40" s="428">
        <v>0</v>
      </c>
      <c r="BL40" s="428">
        <v>0</v>
      </c>
      <c r="BM40" s="428">
        <v>0</v>
      </c>
      <c r="BN40" s="428">
        <v>0</v>
      </c>
      <c r="BO40" s="428">
        <v>0</v>
      </c>
      <c r="BP40" s="428">
        <v>0</v>
      </c>
      <c r="BQ40" s="428">
        <v>0</v>
      </c>
      <c r="BR40" s="428">
        <v>0</v>
      </c>
      <c r="BS40" s="428">
        <v>0</v>
      </c>
      <c r="BT40" s="428">
        <v>0</v>
      </c>
      <c r="BU40" s="428">
        <v>0</v>
      </c>
      <c r="BV40" s="428">
        <v>0</v>
      </c>
      <c r="BW40" s="428">
        <v>0</v>
      </c>
      <c r="BX40" s="428">
        <v>0</v>
      </c>
      <c r="BY40" s="428">
        <v>0</v>
      </c>
      <c r="BZ40" s="428">
        <v>0</v>
      </c>
      <c r="CA40" s="428">
        <v>0</v>
      </c>
      <c r="CB40" s="428">
        <v>0</v>
      </c>
      <c r="CC40" s="428">
        <v>0</v>
      </c>
      <c r="CD40" s="428">
        <v>0</v>
      </c>
      <c r="CE40" s="428">
        <v>0</v>
      </c>
      <c r="CF40" s="428">
        <v>0</v>
      </c>
      <c r="CG40" s="428">
        <v>0</v>
      </c>
      <c r="CH40" s="428">
        <v>0</v>
      </c>
      <c r="CI40" s="428">
        <v>0</v>
      </c>
      <c r="CJ40" s="428">
        <v>0</v>
      </c>
      <c r="CK40" s="428">
        <v>0</v>
      </c>
      <c r="CL40" s="428">
        <v>0</v>
      </c>
      <c r="CM40" s="428">
        <v>0</v>
      </c>
      <c r="CN40" s="428">
        <v>3</v>
      </c>
      <c r="CO40" s="428">
        <v>9</v>
      </c>
      <c r="CP40" s="428">
        <v>1</v>
      </c>
      <c r="CQ40" s="428">
        <v>2</v>
      </c>
      <c r="CR40" s="428">
        <v>2</v>
      </c>
      <c r="CS40" s="428">
        <v>8</v>
      </c>
      <c r="CT40" s="428">
        <v>1</v>
      </c>
      <c r="CU40" s="428">
        <v>5</v>
      </c>
      <c r="CV40" s="428">
        <v>0</v>
      </c>
      <c r="CW40" s="428">
        <v>0</v>
      </c>
      <c r="CX40" s="428">
        <v>0</v>
      </c>
      <c r="CY40" s="428">
        <v>0</v>
      </c>
      <c r="CZ40" s="428">
        <v>0</v>
      </c>
      <c r="DA40" s="428">
        <v>0</v>
      </c>
      <c r="DB40" s="428">
        <v>1</v>
      </c>
      <c r="DC40" s="428">
        <v>5</v>
      </c>
      <c r="DD40" s="428">
        <v>0</v>
      </c>
      <c r="DE40" s="428">
        <v>0</v>
      </c>
      <c r="DF40" s="428">
        <v>0</v>
      </c>
      <c r="DG40" s="428">
        <v>0</v>
      </c>
      <c r="DH40" s="428">
        <v>1</v>
      </c>
      <c r="DI40" s="428">
        <v>4</v>
      </c>
      <c r="DJ40" s="428">
        <v>0</v>
      </c>
      <c r="DK40" s="428">
        <v>0</v>
      </c>
      <c r="DL40" s="428">
        <v>0</v>
      </c>
      <c r="DM40" s="428">
        <v>0</v>
      </c>
      <c r="DN40" s="428">
        <v>0</v>
      </c>
      <c r="DO40" s="428">
        <v>0</v>
      </c>
      <c r="DP40" s="428">
        <v>0</v>
      </c>
      <c r="DQ40" s="428">
        <v>0</v>
      </c>
      <c r="DR40" s="428">
        <v>0</v>
      </c>
      <c r="DS40" s="428">
        <v>0</v>
      </c>
      <c r="DT40" s="428">
        <v>0</v>
      </c>
      <c r="DU40" s="428">
        <v>0</v>
      </c>
      <c r="DV40" s="428">
        <v>0</v>
      </c>
      <c r="DW40" s="428">
        <v>0</v>
      </c>
      <c r="DX40" s="428">
        <v>0</v>
      </c>
      <c r="DY40" s="428">
        <v>0</v>
      </c>
      <c r="DZ40" s="428">
        <v>0</v>
      </c>
      <c r="EA40" s="428">
        <v>0</v>
      </c>
      <c r="EB40" s="428">
        <v>0</v>
      </c>
      <c r="EC40" s="428">
        <v>0</v>
      </c>
      <c r="ED40" s="428">
        <v>0</v>
      </c>
      <c r="EE40" s="428">
        <v>0</v>
      </c>
      <c r="EF40" s="428">
        <v>0</v>
      </c>
      <c r="EG40" s="428">
        <v>0</v>
      </c>
      <c r="EH40" s="428">
        <v>0</v>
      </c>
      <c r="EI40" s="428">
        <v>0</v>
      </c>
      <c r="EJ40" s="428">
        <v>2</v>
      </c>
      <c r="EK40" s="428">
        <v>5</v>
      </c>
      <c r="EL40" s="428">
        <v>2</v>
      </c>
      <c r="EM40" s="428">
        <v>5</v>
      </c>
      <c r="EN40" s="428">
        <v>0</v>
      </c>
      <c r="EO40" s="428">
        <v>0</v>
      </c>
      <c r="EP40" s="428">
        <v>1</v>
      </c>
      <c r="EQ40" s="428">
        <v>17</v>
      </c>
      <c r="ER40" s="428">
        <v>1</v>
      </c>
      <c r="ES40" s="428">
        <v>16</v>
      </c>
      <c r="ET40" s="428">
        <v>2</v>
      </c>
      <c r="EU40" s="428">
        <v>5</v>
      </c>
      <c r="EV40" s="428">
        <v>0</v>
      </c>
      <c r="EW40" s="428">
        <v>0</v>
      </c>
      <c r="EX40" s="428">
        <v>0</v>
      </c>
      <c r="EY40" s="428">
        <v>0</v>
      </c>
      <c r="EZ40" s="428">
        <v>0</v>
      </c>
      <c r="FA40" s="428">
        <v>0</v>
      </c>
      <c r="FB40" s="428">
        <v>0</v>
      </c>
      <c r="FC40" s="428">
        <v>0</v>
      </c>
      <c r="FD40" s="428">
        <v>1</v>
      </c>
      <c r="FE40" s="428">
        <v>23</v>
      </c>
      <c r="FF40" s="428">
        <v>1</v>
      </c>
      <c r="FG40" s="428">
        <v>26</v>
      </c>
      <c r="FH40" s="428">
        <v>0</v>
      </c>
      <c r="FI40" s="428">
        <v>0</v>
      </c>
      <c r="FJ40" s="428">
        <v>0</v>
      </c>
      <c r="FK40" s="428">
        <v>0</v>
      </c>
      <c r="FL40" s="428">
        <v>0</v>
      </c>
      <c r="FM40" s="428">
        <v>0</v>
      </c>
      <c r="FN40" s="428">
        <v>0</v>
      </c>
      <c r="FO40" s="428">
        <v>0</v>
      </c>
      <c r="FP40" s="428">
        <v>0</v>
      </c>
      <c r="FQ40" s="428">
        <v>0</v>
      </c>
      <c r="FR40" s="428">
        <v>1</v>
      </c>
      <c r="FS40" s="428">
        <v>2</v>
      </c>
      <c r="FT40" s="428">
        <v>0</v>
      </c>
      <c r="FU40" s="428">
        <v>0</v>
      </c>
      <c r="FV40" s="428">
        <v>0</v>
      </c>
      <c r="FW40" s="428">
        <v>0</v>
      </c>
      <c r="FX40" s="428">
        <v>0</v>
      </c>
      <c r="FY40" s="428">
        <v>0</v>
      </c>
      <c r="FZ40" s="428">
        <v>1</v>
      </c>
      <c r="GA40" s="428">
        <v>2</v>
      </c>
      <c r="GB40" s="428">
        <v>0</v>
      </c>
      <c r="GC40" s="428">
        <v>0</v>
      </c>
      <c r="GD40" s="428">
        <v>0</v>
      </c>
      <c r="GE40" s="428">
        <v>0</v>
      </c>
      <c r="GF40" s="428">
        <v>0</v>
      </c>
      <c r="GG40" s="428">
        <v>0</v>
      </c>
      <c r="GH40" s="428">
        <v>0</v>
      </c>
      <c r="GI40" s="428">
        <v>0</v>
      </c>
      <c r="GJ40" s="428">
        <v>0</v>
      </c>
      <c r="GK40" s="428">
        <v>0</v>
      </c>
      <c r="GL40" s="428">
        <v>0</v>
      </c>
      <c r="GM40" s="428">
        <v>0</v>
      </c>
      <c r="GN40" s="36"/>
      <c r="GO40" s="36"/>
    </row>
    <row r="41" spans="1:197" ht="15" customHeight="1" x14ac:dyDescent="0.2">
      <c r="A41" s="427" t="s">
        <v>87</v>
      </c>
      <c r="B41" s="428">
        <v>0</v>
      </c>
      <c r="C41" s="428">
        <v>0</v>
      </c>
      <c r="D41" s="428">
        <v>0</v>
      </c>
      <c r="E41" s="428">
        <v>0</v>
      </c>
      <c r="F41" s="428">
        <v>0</v>
      </c>
      <c r="G41" s="428">
        <v>0</v>
      </c>
      <c r="H41" s="428">
        <v>0</v>
      </c>
      <c r="I41" s="428">
        <v>0</v>
      </c>
      <c r="J41" s="428">
        <v>0</v>
      </c>
      <c r="K41" s="428">
        <v>0</v>
      </c>
      <c r="L41" s="428">
        <v>0</v>
      </c>
      <c r="M41" s="428">
        <v>0</v>
      </c>
      <c r="N41" s="428">
        <v>0</v>
      </c>
      <c r="O41" s="428">
        <v>0</v>
      </c>
      <c r="P41" s="428">
        <v>0</v>
      </c>
      <c r="Q41" s="428">
        <v>0</v>
      </c>
      <c r="R41" s="428">
        <v>0</v>
      </c>
      <c r="S41" s="428">
        <v>0</v>
      </c>
      <c r="T41" s="428">
        <v>0</v>
      </c>
      <c r="U41" s="428">
        <v>0</v>
      </c>
      <c r="V41" s="428">
        <v>0</v>
      </c>
      <c r="W41" s="428">
        <v>0</v>
      </c>
      <c r="X41" s="428">
        <v>0</v>
      </c>
      <c r="Y41" s="428">
        <v>0</v>
      </c>
      <c r="Z41" s="428">
        <v>0</v>
      </c>
      <c r="AA41" s="428">
        <v>0</v>
      </c>
      <c r="AB41" s="428">
        <v>0</v>
      </c>
      <c r="AC41" s="428">
        <v>0</v>
      </c>
      <c r="AD41" s="428">
        <v>0</v>
      </c>
      <c r="AE41" s="428">
        <v>0</v>
      </c>
      <c r="AF41" s="428">
        <v>0</v>
      </c>
      <c r="AG41" s="428">
        <v>0</v>
      </c>
      <c r="AH41" s="428">
        <v>1</v>
      </c>
      <c r="AI41" s="428">
        <v>2</v>
      </c>
      <c r="AJ41" s="428">
        <v>0</v>
      </c>
      <c r="AK41" s="428">
        <v>0</v>
      </c>
      <c r="AL41" s="428">
        <v>0</v>
      </c>
      <c r="AM41" s="428">
        <v>0</v>
      </c>
      <c r="AN41" s="428">
        <v>0</v>
      </c>
      <c r="AO41" s="428">
        <v>0</v>
      </c>
      <c r="AP41" s="428">
        <v>0</v>
      </c>
      <c r="AQ41" s="428">
        <v>0</v>
      </c>
      <c r="AR41" s="428">
        <v>0</v>
      </c>
      <c r="AS41" s="428">
        <v>0</v>
      </c>
      <c r="AT41" s="428">
        <v>0</v>
      </c>
      <c r="AU41" s="428">
        <v>0</v>
      </c>
      <c r="AV41" s="428">
        <v>0</v>
      </c>
      <c r="AW41" s="428">
        <v>0</v>
      </c>
      <c r="AX41" s="428">
        <v>1</v>
      </c>
      <c r="AY41" s="428">
        <v>2</v>
      </c>
      <c r="AZ41" s="428">
        <v>0</v>
      </c>
      <c r="BA41" s="428">
        <v>0</v>
      </c>
      <c r="BB41" s="428">
        <v>0</v>
      </c>
      <c r="BC41" s="428">
        <v>0</v>
      </c>
      <c r="BD41" s="428">
        <v>0</v>
      </c>
      <c r="BE41" s="428">
        <v>0</v>
      </c>
      <c r="BF41" s="428">
        <v>0</v>
      </c>
      <c r="BG41" s="428">
        <v>0</v>
      </c>
      <c r="BH41" s="428">
        <v>2</v>
      </c>
      <c r="BI41" s="428">
        <v>4</v>
      </c>
      <c r="BJ41" s="428">
        <v>0</v>
      </c>
      <c r="BK41" s="428">
        <v>0</v>
      </c>
      <c r="BL41" s="428">
        <v>2</v>
      </c>
      <c r="BM41" s="428">
        <v>4</v>
      </c>
      <c r="BN41" s="428">
        <v>0</v>
      </c>
      <c r="BO41" s="428">
        <v>0</v>
      </c>
      <c r="BP41" s="428">
        <v>0</v>
      </c>
      <c r="BQ41" s="428">
        <v>0</v>
      </c>
      <c r="BR41" s="428">
        <v>0</v>
      </c>
      <c r="BS41" s="428">
        <v>0</v>
      </c>
      <c r="BT41" s="428">
        <v>0</v>
      </c>
      <c r="BU41" s="428">
        <v>0</v>
      </c>
      <c r="BV41" s="428">
        <v>0</v>
      </c>
      <c r="BW41" s="428">
        <v>0</v>
      </c>
      <c r="BX41" s="428">
        <v>0</v>
      </c>
      <c r="BY41" s="428">
        <v>0</v>
      </c>
      <c r="BZ41" s="428">
        <v>0</v>
      </c>
      <c r="CA41" s="428">
        <v>0</v>
      </c>
      <c r="CB41" s="428">
        <v>0</v>
      </c>
      <c r="CC41" s="428">
        <v>0</v>
      </c>
      <c r="CD41" s="428">
        <v>0</v>
      </c>
      <c r="CE41" s="428">
        <v>0</v>
      </c>
      <c r="CF41" s="428">
        <v>0</v>
      </c>
      <c r="CG41" s="428">
        <v>0</v>
      </c>
      <c r="CH41" s="428">
        <v>0</v>
      </c>
      <c r="CI41" s="428">
        <v>0</v>
      </c>
      <c r="CJ41" s="428">
        <v>2</v>
      </c>
      <c r="CK41" s="428">
        <v>8</v>
      </c>
      <c r="CL41" s="428" t="s">
        <v>56</v>
      </c>
      <c r="CM41" s="428" t="s">
        <v>56</v>
      </c>
      <c r="CN41" s="428">
        <v>6</v>
      </c>
      <c r="CO41" s="428">
        <v>16</v>
      </c>
      <c r="CP41" s="428">
        <v>1</v>
      </c>
      <c r="CQ41" s="428">
        <v>2</v>
      </c>
      <c r="CR41" s="428">
        <v>2</v>
      </c>
      <c r="CS41" s="428">
        <v>7</v>
      </c>
      <c r="CT41" s="428">
        <v>2</v>
      </c>
      <c r="CU41" s="428">
        <v>5</v>
      </c>
      <c r="CV41" s="428">
        <v>0</v>
      </c>
      <c r="CW41" s="428">
        <v>0</v>
      </c>
      <c r="CX41" s="428">
        <v>0</v>
      </c>
      <c r="CY41" s="428">
        <v>0</v>
      </c>
      <c r="CZ41" s="428">
        <v>0</v>
      </c>
      <c r="DA41" s="428">
        <v>0</v>
      </c>
      <c r="DB41" s="428">
        <v>0</v>
      </c>
      <c r="DC41" s="428">
        <v>0</v>
      </c>
      <c r="DD41" s="428">
        <v>0</v>
      </c>
      <c r="DE41" s="428">
        <v>0</v>
      </c>
      <c r="DF41" s="428">
        <v>0</v>
      </c>
      <c r="DG41" s="428">
        <v>0</v>
      </c>
      <c r="DH41" s="428">
        <v>0</v>
      </c>
      <c r="DI41" s="428">
        <v>0</v>
      </c>
      <c r="DJ41" s="428">
        <v>0</v>
      </c>
      <c r="DK41" s="428">
        <v>0</v>
      </c>
      <c r="DL41" s="428">
        <v>1</v>
      </c>
      <c r="DM41" s="428">
        <v>3</v>
      </c>
      <c r="DN41" s="428">
        <v>0</v>
      </c>
      <c r="DO41" s="428">
        <v>0</v>
      </c>
      <c r="DP41" s="428">
        <v>0</v>
      </c>
      <c r="DQ41" s="428">
        <v>0</v>
      </c>
      <c r="DR41" s="428">
        <v>0</v>
      </c>
      <c r="DS41" s="428">
        <v>0</v>
      </c>
      <c r="DT41" s="428">
        <v>0</v>
      </c>
      <c r="DU41" s="428">
        <v>0</v>
      </c>
      <c r="DV41" s="428">
        <v>0</v>
      </c>
      <c r="DW41" s="428">
        <v>0</v>
      </c>
      <c r="DX41" s="428">
        <v>0</v>
      </c>
      <c r="DY41" s="428">
        <v>0</v>
      </c>
      <c r="DZ41" s="428">
        <v>0</v>
      </c>
      <c r="EA41" s="428">
        <v>0</v>
      </c>
      <c r="EB41" s="428">
        <v>0</v>
      </c>
      <c r="EC41" s="428">
        <v>0</v>
      </c>
      <c r="ED41" s="428">
        <v>0</v>
      </c>
      <c r="EE41" s="428">
        <v>0</v>
      </c>
      <c r="EF41" s="428">
        <v>0</v>
      </c>
      <c r="EG41" s="428">
        <v>0</v>
      </c>
      <c r="EH41" s="428">
        <v>0</v>
      </c>
      <c r="EI41" s="428">
        <v>0</v>
      </c>
      <c r="EJ41" s="428">
        <v>4</v>
      </c>
      <c r="EK41" s="428">
        <v>11</v>
      </c>
      <c r="EL41" s="428">
        <v>4</v>
      </c>
      <c r="EM41" s="428">
        <v>11</v>
      </c>
      <c r="EN41" s="428">
        <v>0</v>
      </c>
      <c r="EO41" s="428">
        <v>0</v>
      </c>
      <c r="EP41" s="428">
        <v>1</v>
      </c>
      <c r="EQ41" s="428">
        <v>9</v>
      </c>
      <c r="ER41" s="428">
        <v>1</v>
      </c>
      <c r="ES41" s="428">
        <v>10</v>
      </c>
      <c r="ET41" s="428">
        <v>2</v>
      </c>
      <c r="EU41" s="428">
        <v>4</v>
      </c>
      <c r="EV41" s="428">
        <v>0</v>
      </c>
      <c r="EW41" s="428">
        <v>0</v>
      </c>
      <c r="EX41" s="428">
        <v>0</v>
      </c>
      <c r="EY41" s="428">
        <v>0</v>
      </c>
      <c r="EZ41" s="428">
        <v>0</v>
      </c>
      <c r="FA41" s="428">
        <v>0</v>
      </c>
      <c r="FB41" s="428">
        <v>0</v>
      </c>
      <c r="FC41" s="428">
        <v>0</v>
      </c>
      <c r="FD41" s="428">
        <v>1</v>
      </c>
      <c r="FE41" s="428">
        <v>13</v>
      </c>
      <c r="FF41" s="428">
        <v>1</v>
      </c>
      <c r="FG41" s="428">
        <v>32</v>
      </c>
      <c r="FH41" s="428">
        <v>1</v>
      </c>
      <c r="FI41" s="428">
        <v>24</v>
      </c>
      <c r="FJ41" s="428">
        <v>0</v>
      </c>
      <c r="FK41" s="428">
        <v>0</v>
      </c>
      <c r="FL41" s="428">
        <v>1</v>
      </c>
      <c r="FM41" s="428">
        <v>14</v>
      </c>
      <c r="FN41" s="428">
        <v>0</v>
      </c>
      <c r="FO41" s="428">
        <v>0</v>
      </c>
      <c r="FP41" s="428">
        <v>0</v>
      </c>
      <c r="FQ41" s="428">
        <v>0</v>
      </c>
      <c r="FR41" s="428">
        <v>0</v>
      </c>
      <c r="FS41" s="428">
        <v>0</v>
      </c>
      <c r="FT41" s="428">
        <v>1</v>
      </c>
      <c r="FU41" s="428">
        <v>19</v>
      </c>
      <c r="FV41" s="428">
        <v>0</v>
      </c>
      <c r="FW41" s="428">
        <v>0</v>
      </c>
      <c r="FX41" s="428">
        <v>0</v>
      </c>
      <c r="FY41" s="428">
        <v>0</v>
      </c>
      <c r="FZ41" s="428">
        <v>0</v>
      </c>
      <c r="GA41" s="428">
        <v>0</v>
      </c>
      <c r="GB41" s="428">
        <v>0</v>
      </c>
      <c r="GC41" s="428">
        <v>0</v>
      </c>
      <c r="GD41" s="428">
        <v>0</v>
      </c>
      <c r="GE41" s="428">
        <v>0</v>
      </c>
      <c r="GF41" s="428">
        <v>0</v>
      </c>
      <c r="GG41" s="428">
        <v>0</v>
      </c>
      <c r="GH41" s="428">
        <v>0</v>
      </c>
      <c r="GI41" s="428">
        <v>0</v>
      </c>
      <c r="GJ41" s="428">
        <v>1</v>
      </c>
      <c r="GK41" s="428">
        <v>33</v>
      </c>
      <c r="GL41" s="428">
        <v>1</v>
      </c>
      <c r="GM41" s="428">
        <v>19</v>
      </c>
      <c r="GN41" s="36"/>
      <c r="GO41" s="36"/>
    </row>
    <row r="42" spans="1:197" ht="15" customHeight="1" x14ac:dyDescent="0.2">
      <c r="A42" s="427" t="s">
        <v>88</v>
      </c>
      <c r="B42" s="428">
        <v>0</v>
      </c>
      <c r="C42" s="428">
        <v>0</v>
      </c>
      <c r="D42" s="428">
        <v>0</v>
      </c>
      <c r="E42" s="428">
        <v>0</v>
      </c>
      <c r="F42" s="428">
        <v>0</v>
      </c>
      <c r="G42" s="428">
        <v>0</v>
      </c>
      <c r="H42" s="428">
        <v>0</v>
      </c>
      <c r="I42" s="428">
        <v>0</v>
      </c>
      <c r="J42" s="428">
        <v>0</v>
      </c>
      <c r="K42" s="428">
        <v>0</v>
      </c>
      <c r="L42" s="428">
        <v>0</v>
      </c>
      <c r="M42" s="428">
        <v>0</v>
      </c>
      <c r="N42" s="428">
        <v>0</v>
      </c>
      <c r="O42" s="428">
        <v>0</v>
      </c>
      <c r="P42" s="428">
        <v>1</v>
      </c>
      <c r="Q42" s="428">
        <v>2</v>
      </c>
      <c r="R42" s="428">
        <v>0</v>
      </c>
      <c r="S42" s="428">
        <v>0</v>
      </c>
      <c r="T42" s="428">
        <v>0</v>
      </c>
      <c r="U42" s="428">
        <v>0</v>
      </c>
      <c r="V42" s="428">
        <v>0</v>
      </c>
      <c r="W42" s="428">
        <v>0</v>
      </c>
      <c r="X42" s="428">
        <v>0</v>
      </c>
      <c r="Y42" s="428">
        <v>0</v>
      </c>
      <c r="Z42" s="428">
        <v>0</v>
      </c>
      <c r="AA42" s="428">
        <v>0</v>
      </c>
      <c r="AB42" s="428">
        <v>0</v>
      </c>
      <c r="AC42" s="428">
        <v>0</v>
      </c>
      <c r="AD42" s="428">
        <v>0</v>
      </c>
      <c r="AE42" s="428">
        <v>0</v>
      </c>
      <c r="AF42" s="428">
        <v>0</v>
      </c>
      <c r="AG42" s="428">
        <v>0</v>
      </c>
      <c r="AH42" s="428">
        <v>0</v>
      </c>
      <c r="AI42" s="428">
        <v>0</v>
      </c>
      <c r="AJ42" s="428">
        <v>0</v>
      </c>
      <c r="AK42" s="428">
        <v>0</v>
      </c>
      <c r="AL42" s="428">
        <v>0</v>
      </c>
      <c r="AM42" s="428">
        <v>0</v>
      </c>
      <c r="AN42" s="428">
        <v>0</v>
      </c>
      <c r="AO42" s="428">
        <v>0</v>
      </c>
      <c r="AP42" s="428">
        <v>0</v>
      </c>
      <c r="AQ42" s="428">
        <v>0</v>
      </c>
      <c r="AR42" s="428">
        <v>0</v>
      </c>
      <c r="AS42" s="428">
        <v>0</v>
      </c>
      <c r="AT42" s="428">
        <v>0</v>
      </c>
      <c r="AU42" s="428">
        <v>0</v>
      </c>
      <c r="AV42" s="428">
        <v>0</v>
      </c>
      <c r="AW42" s="428">
        <v>0</v>
      </c>
      <c r="AX42" s="428">
        <v>0</v>
      </c>
      <c r="AY42" s="428">
        <v>0</v>
      </c>
      <c r="AZ42" s="428">
        <v>0</v>
      </c>
      <c r="BA42" s="428">
        <v>0</v>
      </c>
      <c r="BB42" s="428">
        <v>0</v>
      </c>
      <c r="BC42" s="428">
        <v>0</v>
      </c>
      <c r="BD42" s="428">
        <v>2</v>
      </c>
      <c r="BE42" s="428">
        <v>5</v>
      </c>
      <c r="BF42" s="428">
        <v>3</v>
      </c>
      <c r="BG42" s="428">
        <v>7</v>
      </c>
      <c r="BH42" s="428">
        <v>0</v>
      </c>
      <c r="BI42" s="428">
        <v>0</v>
      </c>
      <c r="BJ42" s="428">
        <v>0</v>
      </c>
      <c r="BK42" s="428">
        <v>0</v>
      </c>
      <c r="BL42" s="428">
        <v>3</v>
      </c>
      <c r="BM42" s="428">
        <v>7</v>
      </c>
      <c r="BN42" s="428">
        <v>0</v>
      </c>
      <c r="BO42" s="428">
        <v>0</v>
      </c>
      <c r="BP42" s="428">
        <v>2</v>
      </c>
      <c r="BQ42" s="428">
        <v>5</v>
      </c>
      <c r="BR42" s="428">
        <v>0</v>
      </c>
      <c r="BS42" s="428">
        <v>0</v>
      </c>
      <c r="BT42" s="428">
        <v>0</v>
      </c>
      <c r="BU42" s="428">
        <v>0</v>
      </c>
      <c r="BV42" s="428">
        <v>0</v>
      </c>
      <c r="BW42" s="428">
        <v>0</v>
      </c>
      <c r="BX42" s="428">
        <v>0</v>
      </c>
      <c r="BY42" s="428">
        <v>0</v>
      </c>
      <c r="BZ42" s="428">
        <v>0</v>
      </c>
      <c r="CA42" s="428">
        <v>0</v>
      </c>
      <c r="CB42" s="428">
        <v>0</v>
      </c>
      <c r="CC42" s="428">
        <v>0</v>
      </c>
      <c r="CD42" s="428">
        <v>0</v>
      </c>
      <c r="CE42" s="428">
        <v>0</v>
      </c>
      <c r="CF42" s="428">
        <v>0</v>
      </c>
      <c r="CG42" s="428">
        <v>0</v>
      </c>
      <c r="CH42" s="428">
        <v>0</v>
      </c>
      <c r="CI42" s="428">
        <v>0</v>
      </c>
      <c r="CJ42" s="428">
        <v>0</v>
      </c>
      <c r="CK42" s="428">
        <v>0</v>
      </c>
      <c r="CL42" s="428">
        <v>0</v>
      </c>
      <c r="CM42" s="428">
        <v>0</v>
      </c>
      <c r="CN42" s="428">
        <v>3</v>
      </c>
      <c r="CO42" s="428">
        <v>9</v>
      </c>
      <c r="CP42" s="428">
        <v>1</v>
      </c>
      <c r="CQ42" s="428">
        <v>3</v>
      </c>
      <c r="CR42" s="428">
        <v>4</v>
      </c>
      <c r="CS42" s="428">
        <v>12</v>
      </c>
      <c r="CT42" s="428">
        <v>3</v>
      </c>
      <c r="CU42" s="428">
        <v>6</v>
      </c>
      <c r="CV42" s="428">
        <v>0</v>
      </c>
      <c r="CW42" s="428">
        <v>0</v>
      </c>
      <c r="CX42" s="428">
        <v>0</v>
      </c>
      <c r="CY42" s="428">
        <v>0</v>
      </c>
      <c r="CZ42" s="428">
        <v>0</v>
      </c>
      <c r="DA42" s="428">
        <v>0</v>
      </c>
      <c r="DB42" s="428">
        <v>0</v>
      </c>
      <c r="DC42" s="428">
        <v>0</v>
      </c>
      <c r="DD42" s="428">
        <v>0</v>
      </c>
      <c r="DE42" s="428">
        <v>0</v>
      </c>
      <c r="DF42" s="428">
        <v>0</v>
      </c>
      <c r="DG42" s="428">
        <v>0</v>
      </c>
      <c r="DH42" s="428">
        <v>0</v>
      </c>
      <c r="DI42" s="428">
        <v>0</v>
      </c>
      <c r="DJ42" s="428">
        <v>0</v>
      </c>
      <c r="DK42" s="428">
        <v>0</v>
      </c>
      <c r="DL42" s="428">
        <v>2</v>
      </c>
      <c r="DM42" s="428">
        <v>4</v>
      </c>
      <c r="DN42" s="428">
        <v>0</v>
      </c>
      <c r="DO42" s="428">
        <v>0</v>
      </c>
      <c r="DP42" s="428">
        <v>0</v>
      </c>
      <c r="DQ42" s="428">
        <v>0</v>
      </c>
      <c r="DR42" s="428" t="s">
        <v>56</v>
      </c>
      <c r="DS42" s="428" t="s">
        <v>56</v>
      </c>
      <c r="DT42" s="428">
        <v>0</v>
      </c>
      <c r="DU42" s="428">
        <v>0</v>
      </c>
      <c r="DV42" s="428">
        <v>0</v>
      </c>
      <c r="DW42" s="428">
        <v>0</v>
      </c>
      <c r="DX42" s="428">
        <v>0</v>
      </c>
      <c r="DY42" s="428">
        <v>0</v>
      </c>
      <c r="DZ42" s="428">
        <v>0</v>
      </c>
      <c r="EA42" s="428">
        <v>0</v>
      </c>
      <c r="EB42" s="428">
        <v>0</v>
      </c>
      <c r="EC42" s="428">
        <v>0</v>
      </c>
      <c r="ED42" s="428">
        <v>0</v>
      </c>
      <c r="EE42" s="428">
        <v>0</v>
      </c>
      <c r="EF42" s="428">
        <v>0</v>
      </c>
      <c r="EG42" s="428">
        <v>0</v>
      </c>
      <c r="EH42" s="428">
        <v>0</v>
      </c>
      <c r="EI42" s="428">
        <v>0</v>
      </c>
      <c r="EJ42" s="428">
        <v>5</v>
      </c>
      <c r="EK42" s="428">
        <v>12</v>
      </c>
      <c r="EL42" s="428">
        <v>5</v>
      </c>
      <c r="EM42" s="428">
        <v>12</v>
      </c>
      <c r="EN42" s="428">
        <v>0</v>
      </c>
      <c r="EO42" s="428">
        <v>0</v>
      </c>
      <c r="EP42" s="428">
        <v>1</v>
      </c>
      <c r="EQ42" s="428">
        <v>22</v>
      </c>
      <c r="ER42" s="428">
        <v>1</v>
      </c>
      <c r="ES42" s="428">
        <v>22</v>
      </c>
      <c r="ET42" s="428">
        <v>0</v>
      </c>
      <c r="EU42" s="428">
        <v>0</v>
      </c>
      <c r="EV42" s="428">
        <v>0</v>
      </c>
      <c r="EW42" s="428">
        <v>0</v>
      </c>
      <c r="EX42" s="428">
        <v>0</v>
      </c>
      <c r="EY42" s="428">
        <v>0</v>
      </c>
      <c r="EZ42" s="428">
        <v>0</v>
      </c>
      <c r="FA42" s="428">
        <v>0</v>
      </c>
      <c r="FB42" s="428">
        <v>0</v>
      </c>
      <c r="FC42" s="428">
        <v>0</v>
      </c>
      <c r="FD42" s="428">
        <v>1</v>
      </c>
      <c r="FE42" s="428">
        <v>46</v>
      </c>
      <c r="FF42" s="428">
        <v>2</v>
      </c>
      <c r="FG42" s="428">
        <v>66</v>
      </c>
      <c r="FH42" s="428">
        <v>0</v>
      </c>
      <c r="FI42" s="428">
        <v>0</v>
      </c>
      <c r="FJ42" s="428">
        <v>1</v>
      </c>
      <c r="FK42" s="428">
        <v>24</v>
      </c>
      <c r="FL42" s="428">
        <v>0</v>
      </c>
      <c r="FM42" s="428">
        <v>0</v>
      </c>
      <c r="FN42" s="428">
        <v>0</v>
      </c>
      <c r="FO42" s="428">
        <v>0</v>
      </c>
      <c r="FP42" s="428">
        <v>0</v>
      </c>
      <c r="FQ42" s="428">
        <v>0</v>
      </c>
      <c r="FR42" s="428">
        <v>1</v>
      </c>
      <c r="FS42" s="428">
        <v>3</v>
      </c>
      <c r="FT42" s="428">
        <v>0</v>
      </c>
      <c r="FU42" s="428">
        <v>0</v>
      </c>
      <c r="FV42" s="428">
        <v>0</v>
      </c>
      <c r="FW42" s="428">
        <v>0</v>
      </c>
      <c r="FX42" s="428">
        <v>0</v>
      </c>
      <c r="FY42" s="428">
        <v>0</v>
      </c>
      <c r="FZ42" s="428">
        <v>0</v>
      </c>
      <c r="GA42" s="428">
        <v>0</v>
      </c>
      <c r="GB42" s="428">
        <v>0</v>
      </c>
      <c r="GC42" s="428">
        <v>0</v>
      </c>
      <c r="GD42" s="428">
        <v>0</v>
      </c>
      <c r="GE42" s="428">
        <v>0</v>
      </c>
      <c r="GF42" s="428">
        <v>0</v>
      </c>
      <c r="GG42" s="428">
        <v>0</v>
      </c>
      <c r="GH42" s="428">
        <v>0</v>
      </c>
      <c r="GI42" s="428">
        <v>0</v>
      </c>
      <c r="GJ42" s="428">
        <v>0</v>
      </c>
      <c r="GK42" s="428">
        <v>0</v>
      </c>
      <c r="GL42" s="428">
        <v>2</v>
      </c>
      <c r="GM42" s="428">
        <v>22</v>
      </c>
      <c r="GN42" s="36"/>
      <c r="GO42" s="36"/>
    </row>
    <row r="43" spans="1:197" ht="15" customHeight="1" x14ac:dyDescent="0.2">
      <c r="A43" s="427" t="s">
        <v>89</v>
      </c>
      <c r="B43" s="428">
        <v>2</v>
      </c>
      <c r="C43" s="428">
        <v>7</v>
      </c>
      <c r="D43" s="428" t="s">
        <v>56</v>
      </c>
      <c r="E43" s="428" t="s">
        <v>56</v>
      </c>
      <c r="F43" s="428">
        <v>0</v>
      </c>
      <c r="G43" s="428">
        <v>0</v>
      </c>
      <c r="H43" s="428">
        <v>0</v>
      </c>
      <c r="I43" s="428">
        <v>0</v>
      </c>
      <c r="J43" s="428">
        <v>0</v>
      </c>
      <c r="K43" s="428">
        <v>0</v>
      </c>
      <c r="L43" s="428">
        <v>5</v>
      </c>
      <c r="M43" s="428">
        <v>16</v>
      </c>
      <c r="N43" s="428">
        <v>0</v>
      </c>
      <c r="O43" s="428">
        <v>0</v>
      </c>
      <c r="P43" s="428">
        <v>0</v>
      </c>
      <c r="Q43" s="428">
        <v>0</v>
      </c>
      <c r="R43" s="428">
        <v>0</v>
      </c>
      <c r="S43" s="428">
        <v>0</v>
      </c>
      <c r="T43" s="428">
        <v>1</v>
      </c>
      <c r="U43" s="428">
        <v>1</v>
      </c>
      <c r="V43" s="428">
        <v>0</v>
      </c>
      <c r="W43" s="428">
        <v>0</v>
      </c>
      <c r="X43" s="428">
        <v>0</v>
      </c>
      <c r="Y43" s="428">
        <v>0</v>
      </c>
      <c r="Z43" s="428">
        <v>0</v>
      </c>
      <c r="AA43" s="428">
        <v>0</v>
      </c>
      <c r="AB43" s="428">
        <v>0</v>
      </c>
      <c r="AC43" s="428">
        <v>0</v>
      </c>
      <c r="AD43" s="428">
        <v>0</v>
      </c>
      <c r="AE43" s="428">
        <v>0</v>
      </c>
      <c r="AF43" s="428">
        <v>0</v>
      </c>
      <c r="AG43" s="428">
        <v>0</v>
      </c>
      <c r="AH43" s="428">
        <v>0</v>
      </c>
      <c r="AI43" s="428">
        <v>0</v>
      </c>
      <c r="AJ43" s="428">
        <v>0</v>
      </c>
      <c r="AK43" s="428">
        <v>0</v>
      </c>
      <c r="AL43" s="428">
        <v>0</v>
      </c>
      <c r="AM43" s="428">
        <v>0</v>
      </c>
      <c r="AN43" s="428">
        <v>0</v>
      </c>
      <c r="AO43" s="428">
        <v>0</v>
      </c>
      <c r="AP43" s="428">
        <v>0</v>
      </c>
      <c r="AQ43" s="428">
        <v>0</v>
      </c>
      <c r="AR43" s="428">
        <v>2</v>
      </c>
      <c r="AS43" s="428">
        <v>4</v>
      </c>
      <c r="AT43" s="428">
        <v>0</v>
      </c>
      <c r="AU43" s="428">
        <v>0</v>
      </c>
      <c r="AV43" s="428">
        <v>0</v>
      </c>
      <c r="AW43" s="428">
        <v>0</v>
      </c>
      <c r="AX43" s="428">
        <v>0</v>
      </c>
      <c r="AY43" s="428">
        <v>0</v>
      </c>
      <c r="AZ43" s="428">
        <v>0</v>
      </c>
      <c r="BA43" s="428">
        <v>0</v>
      </c>
      <c r="BB43" s="428">
        <v>0</v>
      </c>
      <c r="BC43" s="428">
        <v>0</v>
      </c>
      <c r="BD43" s="428">
        <v>5</v>
      </c>
      <c r="BE43" s="428">
        <v>13</v>
      </c>
      <c r="BF43" s="428">
        <v>2</v>
      </c>
      <c r="BG43" s="428">
        <v>4</v>
      </c>
      <c r="BH43" s="428">
        <v>2</v>
      </c>
      <c r="BI43" s="428">
        <v>4</v>
      </c>
      <c r="BJ43" s="428">
        <v>0</v>
      </c>
      <c r="BK43" s="428">
        <v>0</v>
      </c>
      <c r="BL43" s="428">
        <v>2</v>
      </c>
      <c r="BM43" s="428">
        <v>4</v>
      </c>
      <c r="BN43" s="428">
        <v>0</v>
      </c>
      <c r="BO43" s="428">
        <v>0</v>
      </c>
      <c r="BP43" s="428">
        <v>4</v>
      </c>
      <c r="BQ43" s="428">
        <v>11</v>
      </c>
      <c r="BR43" s="428">
        <v>0</v>
      </c>
      <c r="BS43" s="428">
        <v>0</v>
      </c>
      <c r="BT43" s="428">
        <v>0</v>
      </c>
      <c r="BU43" s="428">
        <v>0</v>
      </c>
      <c r="BV43" s="428">
        <v>0</v>
      </c>
      <c r="BW43" s="428">
        <v>0</v>
      </c>
      <c r="BX43" s="428">
        <v>0</v>
      </c>
      <c r="BY43" s="428">
        <v>0</v>
      </c>
      <c r="BZ43" s="428">
        <v>0</v>
      </c>
      <c r="CA43" s="428">
        <v>0</v>
      </c>
      <c r="CB43" s="428">
        <v>0</v>
      </c>
      <c r="CC43" s="428">
        <v>0</v>
      </c>
      <c r="CD43" s="428">
        <v>2</v>
      </c>
      <c r="CE43" s="428">
        <v>4</v>
      </c>
      <c r="CF43" s="428">
        <v>0</v>
      </c>
      <c r="CG43" s="428">
        <v>0</v>
      </c>
      <c r="CH43" s="428">
        <v>2</v>
      </c>
      <c r="CI43" s="428">
        <v>7</v>
      </c>
      <c r="CJ43" s="428">
        <v>1</v>
      </c>
      <c r="CK43" s="428">
        <v>17</v>
      </c>
      <c r="CL43" s="428">
        <v>0</v>
      </c>
      <c r="CM43" s="428">
        <v>0</v>
      </c>
      <c r="CN43" s="428">
        <v>5</v>
      </c>
      <c r="CO43" s="428">
        <v>14</v>
      </c>
      <c r="CP43" s="428">
        <v>3</v>
      </c>
      <c r="CQ43" s="428">
        <v>10</v>
      </c>
      <c r="CR43" s="428">
        <v>3</v>
      </c>
      <c r="CS43" s="428">
        <v>9</v>
      </c>
      <c r="CT43" s="428">
        <v>1</v>
      </c>
      <c r="CU43" s="428">
        <v>2</v>
      </c>
      <c r="CV43" s="428">
        <v>0</v>
      </c>
      <c r="CW43" s="428">
        <v>0</v>
      </c>
      <c r="CX43" s="428">
        <v>0</v>
      </c>
      <c r="CY43" s="428">
        <v>0</v>
      </c>
      <c r="CZ43" s="428">
        <v>0</v>
      </c>
      <c r="DA43" s="428">
        <v>0</v>
      </c>
      <c r="DB43" s="428">
        <v>1</v>
      </c>
      <c r="DC43" s="428">
        <v>2</v>
      </c>
      <c r="DD43" s="428">
        <v>0</v>
      </c>
      <c r="DE43" s="428">
        <v>0</v>
      </c>
      <c r="DF43" s="428">
        <v>1</v>
      </c>
      <c r="DG43" s="428">
        <v>2</v>
      </c>
      <c r="DH43" s="428">
        <v>0</v>
      </c>
      <c r="DI43" s="428">
        <v>0</v>
      </c>
      <c r="DJ43" s="428">
        <v>0</v>
      </c>
      <c r="DK43" s="428">
        <v>0</v>
      </c>
      <c r="DL43" s="428">
        <v>3</v>
      </c>
      <c r="DM43" s="428">
        <v>6</v>
      </c>
      <c r="DN43" s="428">
        <v>2</v>
      </c>
      <c r="DO43" s="428">
        <v>4</v>
      </c>
      <c r="DP43" s="428">
        <v>0</v>
      </c>
      <c r="DQ43" s="428">
        <v>0</v>
      </c>
      <c r="DR43" s="428">
        <v>0</v>
      </c>
      <c r="DS43" s="428">
        <v>0</v>
      </c>
      <c r="DT43" s="428">
        <v>0</v>
      </c>
      <c r="DU43" s="428">
        <v>0</v>
      </c>
      <c r="DV43" s="428">
        <v>0</v>
      </c>
      <c r="DW43" s="428">
        <v>0</v>
      </c>
      <c r="DX43" s="428">
        <v>0</v>
      </c>
      <c r="DY43" s="428">
        <v>0</v>
      </c>
      <c r="DZ43" s="428">
        <v>0</v>
      </c>
      <c r="EA43" s="428">
        <v>0</v>
      </c>
      <c r="EB43" s="428">
        <v>0</v>
      </c>
      <c r="EC43" s="428">
        <v>0</v>
      </c>
      <c r="ED43" s="428">
        <v>0</v>
      </c>
      <c r="EE43" s="428">
        <v>0</v>
      </c>
      <c r="EF43" s="428">
        <v>0</v>
      </c>
      <c r="EG43" s="428">
        <v>0</v>
      </c>
      <c r="EH43" s="428">
        <v>0</v>
      </c>
      <c r="EI43" s="428">
        <v>0</v>
      </c>
      <c r="EJ43" s="428">
        <v>4</v>
      </c>
      <c r="EK43" s="428">
        <v>8</v>
      </c>
      <c r="EL43" s="428">
        <v>4</v>
      </c>
      <c r="EM43" s="428">
        <v>8</v>
      </c>
      <c r="EN43" s="428">
        <v>3</v>
      </c>
      <c r="EO43" s="428">
        <v>6</v>
      </c>
      <c r="EP43" s="428">
        <v>1</v>
      </c>
      <c r="EQ43" s="428">
        <v>14</v>
      </c>
      <c r="ER43" s="428">
        <v>1</v>
      </c>
      <c r="ES43" s="428">
        <v>18</v>
      </c>
      <c r="ET43" s="428">
        <v>3</v>
      </c>
      <c r="EU43" s="428">
        <v>6</v>
      </c>
      <c r="EV43" s="428">
        <v>0</v>
      </c>
      <c r="EW43" s="428">
        <v>0</v>
      </c>
      <c r="EX43" s="428">
        <v>0</v>
      </c>
      <c r="EY43" s="428">
        <v>0</v>
      </c>
      <c r="EZ43" s="428">
        <v>0</v>
      </c>
      <c r="FA43" s="428">
        <v>0</v>
      </c>
      <c r="FB43" s="428">
        <v>2</v>
      </c>
      <c r="FC43" s="428">
        <v>7</v>
      </c>
      <c r="FD43" s="428">
        <v>1</v>
      </c>
      <c r="FE43" s="428">
        <v>24</v>
      </c>
      <c r="FF43" s="428">
        <v>1</v>
      </c>
      <c r="FG43" s="428">
        <v>30</v>
      </c>
      <c r="FH43" s="428">
        <v>0</v>
      </c>
      <c r="FI43" s="428">
        <v>0</v>
      </c>
      <c r="FJ43" s="428">
        <v>4</v>
      </c>
      <c r="FK43" s="428">
        <v>11</v>
      </c>
      <c r="FL43" s="428">
        <v>0</v>
      </c>
      <c r="FM43" s="428">
        <v>0</v>
      </c>
      <c r="FN43" s="428">
        <v>0</v>
      </c>
      <c r="FO43" s="428">
        <v>0</v>
      </c>
      <c r="FP43" s="428">
        <v>0</v>
      </c>
      <c r="FQ43" s="428">
        <v>0</v>
      </c>
      <c r="FR43" s="428">
        <v>1</v>
      </c>
      <c r="FS43" s="428">
        <v>4</v>
      </c>
      <c r="FT43" s="428">
        <v>0</v>
      </c>
      <c r="FU43" s="428">
        <v>0</v>
      </c>
      <c r="FV43" s="428">
        <v>0</v>
      </c>
      <c r="FW43" s="428">
        <v>0</v>
      </c>
      <c r="FX43" s="428">
        <v>0</v>
      </c>
      <c r="FY43" s="428">
        <v>0</v>
      </c>
      <c r="FZ43" s="428">
        <v>2</v>
      </c>
      <c r="GA43" s="428">
        <v>7</v>
      </c>
      <c r="GB43" s="428">
        <v>0</v>
      </c>
      <c r="GC43" s="428">
        <v>0</v>
      </c>
      <c r="GD43" s="428">
        <v>1</v>
      </c>
      <c r="GE43" s="428">
        <v>5</v>
      </c>
      <c r="GF43" s="428">
        <v>0</v>
      </c>
      <c r="GG43" s="428">
        <v>0</v>
      </c>
      <c r="GH43" s="428">
        <v>0</v>
      </c>
      <c r="GI43" s="428">
        <v>0</v>
      </c>
      <c r="GJ43" s="428">
        <v>0</v>
      </c>
      <c r="GK43" s="428">
        <v>0</v>
      </c>
      <c r="GL43" s="428">
        <v>3</v>
      </c>
      <c r="GM43" s="428">
        <v>9</v>
      </c>
      <c r="GN43" s="36"/>
      <c r="GO43" s="36"/>
    </row>
    <row r="44" spans="1:197" ht="15" customHeight="1" x14ac:dyDescent="0.2">
      <c r="A44" s="427" t="s">
        <v>90</v>
      </c>
      <c r="B44" s="428">
        <v>1</v>
      </c>
      <c r="C44" s="428">
        <v>5</v>
      </c>
      <c r="D44" s="428">
        <v>1</v>
      </c>
      <c r="E44" s="428">
        <v>4</v>
      </c>
      <c r="F44" s="428">
        <v>0</v>
      </c>
      <c r="G44" s="428">
        <v>0</v>
      </c>
      <c r="H44" s="428">
        <v>0</v>
      </c>
      <c r="I44" s="428">
        <v>0</v>
      </c>
      <c r="J44" s="428">
        <v>0</v>
      </c>
      <c r="K44" s="428">
        <v>0</v>
      </c>
      <c r="L44" s="428">
        <v>1</v>
      </c>
      <c r="M44" s="428">
        <v>2</v>
      </c>
      <c r="N44" s="428">
        <v>0</v>
      </c>
      <c r="O44" s="428">
        <v>0</v>
      </c>
      <c r="P44" s="428">
        <v>0</v>
      </c>
      <c r="Q44" s="428">
        <v>0</v>
      </c>
      <c r="R44" s="428">
        <v>0</v>
      </c>
      <c r="S44" s="428">
        <v>0</v>
      </c>
      <c r="T44" s="428">
        <v>0</v>
      </c>
      <c r="U44" s="428">
        <v>0</v>
      </c>
      <c r="V44" s="428">
        <v>0</v>
      </c>
      <c r="W44" s="428">
        <v>0</v>
      </c>
      <c r="X44" s="428">
        <v>0</v>
      </c>
      <c r="Y44" s="428">
        <v>0</v>
      </c>
      <c r="Z44" s="428">
        <v>0</v>
      </c>
      <c r="AA44" s="428">
        <v>0</v>
      </c>
      <c r="AB44" s="428">
        <v>0</v>
      </c>
      <c r="AC44" s="428">
        <v>0</v>
      </c>
      <c r="AD44" s="428">
        <v>0</v>
      </c>
      <c r="AE44" s="428">
        <v>0</v>
      </c>
      <c r="AF44" s="428">
        <v>0</v>
      </c>
      <c r="AG44" s="428">
        <v>0</v>
      </c>
      <c r="AH44" s="428">
        <v>0</v>
      </c>
      <c r="AI44" s="428">
        <v>0</v>
      </c>
      <c r="AJ44" s="428">
        <v>0</v>
      </c>
      <c r="AK44" s="428">
        <v>0</v>
      </c>
      <c r="AL44" s="428">
        <v>0</v>
      </c>
      <c r="AM44" s="428">
        <v>0</v>
      </c>
      <c r="AN44" s="428">
        <v>0</v>
      </c>
      <c r="AO44" s="428">
        <v>0</v>
      </c>
      <c r="AP44" s="428">
        <v>0</v>
      </c>
      <c r="AQ44" s="428">
        <v>0</v>
      </c>
      <c r="AR44" s="428">
        <v>0</v>
      </c>
      <c r="AS44" s="428">
        <v>0</v>
      </c>
      <c r="AT44" s="428">
        <v>2</v>
      </c>
      <c r="AU44" s="428">
        <v>6</v>
      </c>
      <c r="AV44" s="428">
        <v>0</v>
      </c>
      <c r="AW44" s="428">
        <v>0</v>
      </c>
      <c r="AX44" s="428">
        <v>2</v>
      </c>
      <c r="AY44" s="428">
        <v>10</v>
      </c>
      <c r="AZ44" s="428">
        <v>0</v>
      </c>
      <c r="BA44" s="428">
        <v>0</v>
      </c>
      <c r="BB44" s="428">
        <v>1</v>
      </c>
      <c r="BC44" s="428">
        <v>4</v>
      </c>
      <c r="BD44" s="428">
        <v>0</v>
      </c>
      <c r="BE44" s="428">
        <v>0</v>
      </c>
      <c r="BF44" s="428">
        <v>5</v>
      </c>
      <c r="BG44" s="428">
        <v>18</v>
      </c>
      <c r="BH44" s="428">
        <v>3</v>
      </c>
      <c r="BI44" s="428">
        <v>9</v>
      </c>
      <c r="BJ44" s="428">
        <v>0</v>
      </c>
      <c r="BK44" s="428">
        <v>0</v>
      </c>
      <c r="BL44" s="428">
        <v>4</v>
      </c>
      <c r="BM44" s="428">
        <v>11</v>
      </c>
      <c r="BN44" s="428">
        <v>1</v>
      </c>
      <c r="BO44" s="428">
        <v>4</v>
      </c>
      <c r="BP44" s="428">
        <v>0</v>
      </c>
      <c r="BQ44" s="428">
        <v>0</v>
      </c>
      <c r="BR44" s="428">
        <v>0</v>
      </c>
      <c r="BS44" s="428">
        <v>0</v>
      </c>
      <c r="BT44" s="428">
        <v>0</v>
      </c>
      <c r="BU44" s="428">
        <v>0</v>
      </c>
      <c r="BV44" s="428">
        <v>0</v>
      </c>
      <c r="BW44" s="428">
        <v>0</v>
      </c>
      <c r="BX44" s="428">
        <v>0</v>
      </c>
      <c r="BY44" s="428">
        <v>0</v>
      </c>
      <c r="BZ44" s="428">
        <v>0</v>
      </c>
      <c r="CA44" s="428">
        <v>0</v>
      </c>
      <c r="CB44" s="428">
        <v>0</v>
      </c>
      <c r="CC44" s="428">
        <v>0</v>
      </c>
      <c r="CD44" s="428">
        <v>0</v>
      </c>
      <c r="CE44" s="428">
        <v>0</v>
      </c>
      <c r="CF44" s="428">
        <v>0</v>
      </c>
      <c r="CG44" s="428">
        <v>0</v>
      </c>
      <c r="CH44" s="428">
        <v>0</v>
      </c>
      <c r="CI44" s="428">
        <v>0</v>
      </c>
      <c r="CJ44" s="428">
        <v>2</v>
      </c>
      <c r="CK44" s="428">
        <v>6</v>
      </c>
      <c r="CL44" s="428">
        <v>0</v>
      </c>
      <c r="CM44" s="428">
        <v>0</v>
      </c>
      <c r="CN44" s="428">
        <v>2</v>
      </c>
      <c r="CO44" s="428">
        <v>6</v>
      </c>
      <c r="CP44" s="428">
        <v>1</v>
      </c>
      <c r="CQ44" s="428">
        <v>4</v>
      </c>
      <c r="CR44" s="428">
        <v>5</v>
      </c>
      <c r="CS44" s="428">
        <v>15</v>
      </c>
      <c r="CT44" s="428">
        <v>2</v>
      </c>
      <c r="CU44" s="428">
        <v>6</v>
      </c>
      <c r="CV44" s="428">
        <v>0</v>
      </c>
      <c r="CW44" s="428">
        <v>0</v>
      </c>
      <c r="CX44" s="428">
        <v>0</v>
      </c>
      <c r="CY44" s="428">
        <v>0</v>
      </c>
      <c r="CZ44" s="428">
        <v>0</v>
      </c>
      <c r="DA44" s="428">
        <v>0</v>
      </c>
      <c r="DB44" s="428">
        <v>1</v>
      </c>
      <c r="DC44" s="428">
        <v>4</v>
      </c>
      <c r="DD44" s="428">
        <v>1</v>
      </c>
      <c r="DE44" s="428">
        <v>2</v>
      </c>
      <c r="DF44" s="428">
        <v>1</v>
      </c>
      <c r="DG44" s="428">
        <v>2</v>
      </c>
      <c r="DH44" s="428">
        <v>0</v>
      </c>
      <c r="DI44" s="428">
        <v>0</v>
      </c>
      <c r="DJ44" s="428">
        <v>0</v>
      </c>
      <c r="DK44" s="428">
        <v>0</v>
      </c>
      <c r="DL44" s="428">
        <v>0</v>
      </c>
      <c r="DM44" s="428">
        <v>0</v>
      </c>
      <c r="DN44" s="428">
        <v>0</v>
      </c>
      <c r="DO44" s="428">
        <v>0</v>
      </c>
      <c r="DP44" s="428">
        <v>0</v>
      </c>
      <c r="DQ44" s="428">
        <v>0</v>
      </c>
      <c r="DR44" s="428">
        <v>0</v>
      </c>
      <c r="DS44" s="428">
        <v>0</v>
      </c>
      <c r="DT44" s="428">
        <v>0</v>
      </c>
      <c r="DU44" s="428">
        <v>0</v>
      </c>
      <c r="DV44" s="428">
        <v>0</v>
      </c>
      <c r="DW44" s="428">
        <v>0</v>
      </c>
      <c r="DX44" s="428">
        <v>0</v>
      </c>
      <c r="DY44" s="428">
        <v>0</v>
      </c>
      <c r="DZ44" s="428">
        <v>0</v>
      </c>
      <c r="EA44" s="428">
        <v>0</v>
      </c>
      <c r="EB44" s="428">
        <v>2</v>
      </c>
      <c r="EC44" s="428">
        <v>7</v>
      </c>
      <c r="ED44" s="428">
        <v>0</v>
      </c>
      <c r="EE44" s="428">
        <v>0</v>
      </c>
      <c r="EF44" s="428">
        <v>0</v>
      </c>
      <c r="EG44" s="428">
        <v>0</v>
      </c>
      <c r="EH44" s="428">
        <v>0</v>
      </c>
      <c r="EI44" s="428">
        <v>0</v>
      </c>
      <c r="EJ44" s="428">
        <v>4</v>
      </c>
      <c r="EK44" s="428">
        <v>11</v>
      </c>
      <c r="EL44" s="428">
        <v>4</v>
      </c>
      <c r="EM44" s="428">
        <v>11</v>
      </c>
      <c r="EN44" s="428">
        <v>0</v>
      </c>
      <c r="EO44" s="428">
        <v>0</v>
      </c>
      <c r="EP44" s="428">
        <v>1</v>
      </c>
      <c r="EQ44" s="428">
        <v>15</v>
      </c>
      <c r="ER44" s="428">
        <v>1</v>
      </c>
      <c r="ES44" s="428">
        <v>17</v>
      </c>
      <c r="ET44" s="428">
        <v>3</v>
      </c>
      <c r="EU44" s="428">
        <v>9</v>
      </c>
      <c r="EV44" s="428" t="s">
        <v>56</v>
      </c>
      <c r="EW44" s="428" t="s">
        <v>56</v>
      </c>
      <c r="EX44" s="428">
        <v>0</v>
      </c>
      <c r="EY44" s="428">
        <v>0</v>
      </c>
      <c r="EZ44" s="428">
        <v>1</v>
      </c>
      <c r="FA44" s="428">
        <v>20</v>
      </c>
      <c r="FB44" s="428">
        <v>0</v>
      </c>
      <c r="FC44" s="428">
        <v>0</v>
      </c>
      <c r="FD44" s="428">
        <v>1</v>
      </c>
      <c r="FE44" s="428">
        <v>28</v>
      </c>
      <c r="FF44" s="428">
        <v>1</v>
      </c>
      <c r="FG44" s="428">
        <v>11</v>
      </c>
      <c r="FH44" s="428">
        <v>0</v>
      </c>
      <c r="FI44" s="428">
        <v>0</v>
      </c>
      <c r="FJ44" s="428">
        <v>1</v>
      </c>
      <c r="FK44" s="428">
        <v>20</v>
      </c>
      <c r="FL44" s="428">
        <v>1</v>
      </c>
      <c r="FM44" s="428">
        <v>11</v>
      </c>
      <c r="FN44" s="428">
        <v>0</v>
      </c>
      <c r="FO44" s="428">
        <v>0</v>
      </c>
      <c r="FP44" s="428">
        <v>0</v>
      </c>
      <c r="FQ44" s="428">
        <v>0</v>
      </c>
      <c r="FR44" s="428">
        <v>0</v>
      </c>
      <c r="FS44" s="428">
        <v>0</v>
      </c>
      <c r="FT44" s="428">
        <v>2</v>
      </c>
      <c r="FU44" s="428">
        <v>12</v>
      </c>
      <c r="FV44" s="428">
        <v>0</v>
      </c>
      <c r="FW44" s="428">
        <v>0</v>
      </c>
      <c r="FX44" s="428">
        <v>0</v>
      </c>
      <c r="FY44" s="428">
        <v>0</v>
      </c>
      <c r="FZ44" s="428">
        <v>0</v>
      </c>
      <c r="GA44" s="428">
        <v>0</v>
      </c>
      <c r="GB44" s="428">
        <v>0</v>
      </c>
      <c r="GC44" s="428">
        <v>0</v>
      </c>
      <c r="GD44" s="428">
        <v>0</v>
      </c>
      <c r="GE44" s="428">
        <v>0</v>
      </c>
      <c r="GF44" s="428">
        <v>0</v>
      </c>
      <c r="GG44" s="428">
        <v>0</v>
      </c>
      <c r="GH44" s="428">
        <v>0</v>
      </c>
      <c r="GI44" s="428">
        <v>0</v>
      </c>
      <c r="GJ44" s="428">
        <v>0</v>
      </c>
      <c r="GK44" s="428">
        <v>0</v>
      </c>
      <c r="GL44" s="428">
        <v>2</v>
      </c>
      <c r="GM44" s="428">
        <v>23</v>
      </c>
      <c r="GN44" s="36"/>
      <c r="GO44" s="36"/>
    </row>
    <row r="45" spans="1:197" ht="15" customHeight="1" x14ac:dyDescent="0.2">
      <c r="A45" s="427" t="s">
        <v>91</v>
      </c>
      <c r="B45" s="428">
        <v>6</v>
      </c>
      <c r="C45" s="428">
        <v>30</v>
      </c>
      <c r="D45" s="428">
        <v>1</v>
      </c>
      <c r="E45" s="428">
        <v>6</v>
      </c>
      <c r="F45" s="428">
        <v>0</v>
      </c>
      <c r="G45" s="428">
        <v>0</v>
      </c>
      <c r="H45" s="428">
        <v>0</v>
      </c>
      <c r="I45" s="428">
        <v>0</v>
      </c>
      <c r="J45" s="428">
        <v>0</v>
      </c>
      <c r="K45" s="428">
        <v>0</v>
      </c>
      <c r="L45" s="428">
        <v>2</v>
      </c>
      <c r="M45" s="428">
        <v>7</v>
      </c>
      <c r="N45" s="428">
        <v>0</v>
      </c>
      <c r="O45" s="428">
        <v>0</v>
      </c>
      <c r="P45" s="428">
        <v>1</v>
      </c>
      <c r="Q45" s="428">
        <v>2</v>
      </c>
      <c r="R45" s="428">
        <v>0</v>
      </c>
      <c r="S45" s="428">
        <v>0</v>
      </c>
      <c r="T45" s="428">
        <v>0</v>
      </c>
      <c r="U45" s="428">
        <v>0</v>
      </c>
      <c r="V45" s="428">
        <v>0</v>
      </c>
      <c r="W45" s="428">
        <v>0</v>
      </c>
      <c r="X45" s="428">
        <v>2</v>
      </c>
      <c r="Y45" s="428">
        <v>7</v>
      </c>
      <c r="Z45" s="428">
        <v>0</v>
      </c>
      <c r="AA45" s="428">
        <v>0</v>
      </c>
      <c r="AB45" s="428">
        <v>0</v>
      </c>
      <c r="AC45" s="428">
        <v>0</v>
      </c>
      <c r="AD45" s="428">
        <v>0</v>
      </c>
      <c r="AE45" s="428">
        <v>0</v>
      </c>
      <c r="AF45" s="428">
        <v>0</v>
      </c>
      <c r="AG45" s="428">
        <v>0</v>
      </c>
      <c r="AH45" s="428">
        <v>0</v>
      </c>
      <c r="AI45" s="428">
        <v>0</v>
      </c>
      <c r="AJ45" s="428">
        <v>0</v>
      </c>
      <c r="AK45" s="428">
        <v>0</v>
      </c>
      <c r="AL45" s="428">
        <v>0</v>
      </c>
      <c r="AM45" s="428">
        <v>0</v>
      </c>
      <c r="AN45" s="428">
        <v>0</v>
      </c>
      <c r="AO45" s="428">
        <v>0</v>
      </c>
      <c r="AP45" s="428">
        <v>0</v>
      </c>
      <c r="AQ45" s="428">
        <v>0</v>
      </c>
      <c r="AR45" s="428">
        <v>1</v>
      </c>
      <c r="AS45" s="428">
        <v>2</v>
      </c>
      <c r="AT45" s="428">
        <v>0</v>
      </c>
      <c r="AU45" s="428">
        <v>0</v>
      </c>
      <c r="AV45" s="428">
        <v>0</v>
      </c>
      <c r="AW45" s="428">
        <v>0</v>
      </c>
      <c r="AX45" s="428">
        <v>0</v>
      </c>
      <c r="AY45" s="428">
        <v>0</v>
      </c>
      <c r="AZ45" s="428">
        <v>0</v>
      </c>
      <c r="BA45" s="428">
        <v>0</v>
      </c>
      <c r="BB45" s="428">
        <v>0</v>
      </c>
      <c r="BC45" s="428">
        <v>0</v>
      </c>
      <c r="BD45" s="428">
        <v>4</v>
      </c>
      <c r="BE45" s="428">
        <v>15</v>
      </c>
      <c r="BF45" s="428">
        <v>4</v>
      </c>
      <c r="BG45" s="428">
        <v>17</v>
      </c>
      <c r="BH45" s="428">
        <v>3</v>
      </c>
      <c r="BI45" s="428">
        <v>8</v>
      </c>
      <c r="BJ45" s="428">
        <v>0</v>
      </c>
      <c r="BK45" s="428">
        <v>0</v>
      </c>
      <c r="BL45" s="428">
        <v>4</v>
      </c>
      <c r="BM45" s="428">
        <v>12</v>
      </c>
      <c r="BN45" s="428">
        <v>1</v>
      </c>
      <c r="BO45" s="428">
        <v>4</v>
      </c>
      <c r="BP45" s="428">
        <v>4</v>
      </c>
      <c r="BQ45" s="428">
        <v>18</v>
      </c>
      <c r="BR45" s="428">
        <v>1</v>
      </c>
      <c r="BS45" s="428">
        <v>3</v>
      </c>
      <c r="BT45" s="428">
        <v>0</v>
      </c>
      <c r="BU45" s="428">
        <v>0</v>
      </c>
      <c r="BV45" s="428">
        <v>2</v>
      </c>
      <c r="BW45" s="428">
        <v>8</v>
      </c>
      <c r="BX45" s="428">
        <v>0</v>
      </c>
      <c r="BY45" s="428">
        <v>0</v>
      </c>
      <c r="BZ45" s="428">
        <v>0</v>
      </c>
      <c r="CA45" s="428">
        <v>0</v>
      </c>
      <c r="CB45" s="428">
        <v>0</v>
      </c>
      <c r="CC45" s="428">
        <v>0</v>
      </c>
      <c r="CD45" s="428">
        <v>0</v>
      </c>
      <c r="CE45" s="428">
        <v>0</v>
      </c>
      <c r="CF45" s="428">
        <v>0</v>
      </c>
      <c r="CG45" s="428">
        <v>0</v>
      </c>
      <c r="CH45" s="428">
        <v>0</v>
      </c>
      <c r="CI45" s="428">
        <v>0</v>
      </c>
      <c r="CJ45" s="428">
        <v>0</v>
      </c>
      <c r="CK45" s="428">
        <v>0</v>
      </c>
      <c r="CL45" s="428">
        <v>0</v>
      </c>
      <c r="CM45" s="428">
        <v>0</v>
      </c>
      <c r="CN45" s="428">
        <v>8</v>
      </c>
      <c r="CO45" s="428">
        <v>33</v>
      </c>
      <c r="CP45" s="428">
        <v>2</v>
      </c>
      <c r="CQ45" s="428">
        <v>8</v>
      </c>
      <c r="CR45" s="428">
        <v>5</v>
      </c>
      <c r="CS45" s="428">
        <v>15</v>
      </c>
      <c r="CT45" s="428">
        <v>5</v>
      </c>
      <c r="CU45" s="428">
        <v>14</v>
      </c>
      <c r="CV45" s="428">
        <v>0</v>
      </c>
      <c r="CW45" s="428">
        <v>0</v>
      </c>
      <c r="CX45" s="428">
        <v>1</v>
      </c>
      <c r="CY45" s="428">
        <v>28</v>
      </c>
      <c r="CZ45" s="428">
        <v>0</v>
      </c>
      <c r="DA45" s="428">
        <v>0</v>
      </c>
      <c r="DB45" s="428">
        <v>2</v>
      </c>
      <c r="DC45" s="428">
        <v>7</v>
      </c>
      <c r="DD45" s="428">
        <v>1</v>
      </c>
      <c r="DE45" s="428">
        <v>2</v>
      </c>
      <c r="DF45" s="428">
        <v>1</v>
      </c>
      <c r="DG45" s="428">
        <v>2</v>
      </c>
      <c r="DH45" s="428">
        <v>0</v>
      </c>
      <c r="DI45" s="428">
        <v>0</v>
      </c>
      <c r="DJ45" s="428">
        <v>0</v>
      </c>
      <c r="DK45" s="428">
        <v>0</v>
      </c>
      <c r="DL45" s="428">
        <v>2</v>
      </c>
      <c r="DM45" s="428">
        <v>8</v>
      </c>
      <c r="DN45" s="428">
        <v>0</v>
      </c>
      <c r="DO45" s="428">
        <v>0</v>
      </c>
      <c r="DP45" s="428">
        <v>0</v>
      </c>
      <c r="DQ45" s="428">
        <v>0</v>
      </c>
      <c r="DR45" s="428">
        <v>2</v>
      </c>
      <c r="DS45" s="428">
        <v>4</v>
      </c>
      <c r="DT45" s="428">
        <v>0</v>
      </c>
      <c r="DU45" s="428">
        <v>0</v>
      </c>
      <c r="DV45" s="428">
        <v>0</v>
      </c>
      <c r="DW45" s="428">
        <v>0</v>
      </c>
      <c r="DX45" s="428">
        <v>0</v>
      </c>
      <c r="DY45" s="428">
        <v>0</v>
      </c>
      <c r="DZ45" s="428">
        <v>0</v>
      </c>
      <c r="EA45" s="428">
        <v>0</v>
      </c>
      <c r="EB45" s="428">
        <v>0</v>
      </c>
      <c r="EC45" s="428">
        <v>0</v>
      </c>
      <c r="ED45" s="428">
        <v>0</v>
      </c>
      <c r="EE45" s="428">
        <v>0</v>
      </c>
      <c r="EF45" s="428">
        <v>0</v>
      </c>
      <c r="EG45" s="428">
        <v>0</v>
      </c>
      <c r="EH45" s="428">
        <v>0</v>
      </c>
      <c r="EI45" s="428">
        <v>0</v>
      </c>
      <c r="EJ45" s="428">
        <v>6</v>
      </c>
      <c r="EK45" s="428">
        <v>19</v>
      </c>
      <c r="EL45" s="428">
        <v>6</v>
      </c>
      <c r="EM45" s="428">
        <v>19</v>
      </c>
      <c r="EN45" s="428">
        <v>1</v>
      </c>
      <c r="EO45" s="428">
        <v>5</v>
      </c>
      <c r="EP45" s="428">
        <v>2</v>
      </c>
      <c r="EQ45" s="428">
        <v>30</v>
      </c>
      <c r="ER45" s="428">
        <v>2</v>
      </c>
      <c r="ES45" s="428">
        <v>30</v>
      </c>
      <c r="ET45" s="428">
        <v>0</v>
      </c>
      <c r="EU45" s="428">
        <v>0</v>
      </c>
      <c r="EV45" s="428">
        <v>2</v>
      </c>
      <c r="EW45" s="428">
        <v>34</v>
      </c>
      <c r="EX45" s="428">
        <v>0</v>
      </c>
      <c r="EY45" s="428">
        <v>0</v>
      </c>
      <c r="EZ45" s="428">
        <v>0</v>
      </c>
      <c r="FA45" s="428">
        <v>0</v>
      </c>
      <c r="FB45" s="428">
        <v>0</v>
      </c>
      <c r="FC45" s="428">
        <v>0</v>
      </c>
      <c r="FD45" s="428">
        <v>1</v>
      </c>
      <c r="FE45" s="428">
        <v>45</v>
      </c>
      <c r="FF45" s="428">
        <v>1</v>
      </c>
      <c r="FG45" s="428">
        <v>26</v>
      </c>
      <c r="FH45" s="428">
        <v>0</v>
      </c>
      <c r="FI45" s="428">
        <v>0</v>
      </c>
      <c r="FJ45" s="428">
        <v>4</v>
      </c>
      <c r="FK45" s="428">
        <v>20</v>
      </c>
      <c r="FL45" s="428">
        <v>1</v>
      </c>
      <c r="FM45" s="428">
        <v>25</v>
      </c>
      <c r="FN45" s="428">
        <v>0</v>
      </c>
      <c r="FO45" s="428">
        <v>0</v>
      </c>
      <c r="FP45" s="428">
        <v>1</v>
      </c>
      <c r="FQ45" s="428">
        <v>2</v>
      </c>
      <c r="FR45" s="428">
        <v>0</v>
      </c>
      <c r="FS45" s="428">
        <v>0</v>
      </c>
      <c r="FT45" s="428">
        <v>1</v>
      </c>
      <c r="FU45" s="428">
        <v>25</v>
      </c>
      <c r="FV45" s="428">
        <v>0</v>
      </c>
      <c r="FW45" s="428">
        <v>0</v>
      </c>
      <c r="FX45" s="428">
        <v>0</v>
      </c>
      <c r="FY45" s="428">
        <v>0</v>
      </c>
      <c r="FZ45" s="428">
        <v>0</v>
      </c>
      <c r="GA45" s="428">
        <v>0</v>
      </c>
      <c r="GB45" s="428">
        <v>0</v>
      </c>
      <c r="GC45" s="428">
        <v>0</v>
      </c>
      <c r="GD45" s="428">
        <v>0</v>
      </c>
      <c r="GE45" s="428">
        <v>0</v>
      </c>
      <c r="GF45" s="428">
        <v>1</v>
      </c>
      <c r="GG45" s="428">
        <v>6</v>
      </c>
      <c r="GH45" s="428">
        <v>0</v>
      </c>
      <c r="GI45" s="428">
        <v>0</v>
      </c>
      <c r="GJ45" s="428" t="s">
        <v>56</v>
      </c>
      <c r="GK45" s="428" t="s">
        <v>56</v>
      </c>
      <c r="GL45" s="428">
        <v>1</v>
      </c>
      <c r="GM45" s="428">
        <v>6</v>
      </c>
      <c r="GN45" s="36"/>
      <c r="GO45" s="36"/>
    </row>
    <row r="46" spans="1:197" ht="15" customHeight="1" x14ac:dyDescent="0.2">
      <c r="A46" s="427" t="s">
        <v>92</v>
      </c>
      <c r="B46" s="428">
        <v>2</v>
      </c>
      <c r="C46" s="428">
        <v>7</v>
      </c>
      <c r="D46" s="428">
        <v>0</v>
      </c>
      <c r="E46" s="428">
        <v>0</v>
      </c>
      <c r="F46" s="428">
        <v>0</v>
      </c>
      <c r="G46" s="428">
        <v>0</v>
      </c>
      <c r="H46" s="428">
        <v>9</v>
      </c>
      <c r="I46" s="428">
        <v>21</v>
      </c>
      <c r="J46" s="428">
        <v>0</v>
      </c>
      <c r="K46" s="428">
        <v>0</v>
      </c>
      <c r="L46" s="428">
        <v>3</v>
      </c>
      <c r="M46" s="428">
        <v>13</v>
      </c>
      <c r="N46" s="428">
        <v>0</v>
      </c>
      <c r="O46" s="428">
        <v>0</v>
      </c>
      <c r="P46" s="428">
        <v>0</v>
      </c>
      <c r="Q46" s="428">
        <v>0</v>
      </c>
      <c r="R46" s="428">
        <v>0</v>
      </c>
      <c r="S46" s="428">
        <v>0</v>
      </c>
      <c r="T46" s="428">
        <v>0</v>
      </c>
      <c r="U46" s="428">
        <v>0</v>
      </c>
      <c r="V46" s="428">
        <v>0</v>
      </c>
      <c r="W46" s="428">
        <v>0</v>
      </c>
      <c r="X46" s="428">
        <v>0</v>
      </c>
      <c r="Y46" s="428">
        <v>0</v>
      </c>
      <c r="Z46" s="428">
        <v>0</v>
      </c>
      <c r="AA46" s="428">
        <v>0</v>
      </c>
      <c r="AB46" s="428">
        <v>0</v>
      </c>
      <c r="AC46" s="428">
        <v>0</v>
      </c>
      <c r="AD46" s="428">
        <v>0</v>
      </c>
      <c r="AE46" s="428">
        <v>0</v>
      </c>
      <c r="AF46" s="428">
        <v>0</v>
      </c>
      <c r="AG46" s="428">
        <v>0</v>
      </c>
      <c r="AH46" s="428">
        <v>0</v>
      </c>
      <c r="AI46" s="428">
        <v>0</v>
      </c>
      <c r="AJ46" s="428">
        <v>0</v>
      </c>
      <c r="AK46" s="428">
        <v>0</v>
      </c>
      <c r="AL46" s="428">
        <v>0</v>
      </c>
      <c r="AM46" s="428">
        <v>0</v>
      </c>
      <c r="AN46" s="428">
        <v>0</v>
      </c>
      <c r="AO46" s="428">
        <v>0</v>
      </c>
      <c r="AP46" s="428">
        <v>0</v>
      </c>
      <c r="AQ46" s="428">
        <v>0</v>
      </c>
      <c r="AR46" s="428">
        <v>2</v>
      </c>
      <c r="AS46" s="428">
        <v>5</v>
      </c>
      <c r="AT46" s="428">
        <v>2</v>
      </c>
      <c r="AU46" s="428">
        <v>8</v>
      </c>
      <c r="AV46" s="428">
        <v>0</v>
      </c>
      <c r="AW46" s="428">
        <v>0</v>
      </c>
      <c r="AX46" s="428">
        <v>0</v>
      </c>
      <c r="AY46" s="428">
        <v>0</v>
      </c>
      <c r="AZ46" s="428">
        <v>0</v>
      </c>
      <c r="BA46" s="428">
        <v>0</v>
      </c>
      <c r="BB46" s="428">
        <v>0</v>
      </c>
      <c r="BC46" s="428">
        <v>0</v>
      </c>
      <c r="BD46" s="428">
        <v>0</v>
      </c>
      <c r="BE46" s="428">
        <v>0</v>
      </c>
      <c r="BF46" s="428">
        <v>1</v>
      </c>
      <c r="BG46" s="428">
        <v>2</v>
      </c>
      <c r="BH46" s="428">
        <v>0</v>
      </c>
      <c r="BI46" s="428">
        <v>0</v>
      </c>
      <c r="BJ46" s="428">
        <v>0</v>
      </c>
      <c r="BK46" s="428">
        <v>0</v>
      </c>
      <c r="BL46" s="428"/>
      <c r="BM46" s="428"/>
      <c r="BN46" s="428">
        <v>0</v>
      </c>
      <c r="BO46" s="428">
        <v>0</v>
      </c>
      <c r="BP46" s="428">
        <v>0</v>
      </c>
      <c r="BQ46" s="428">
        <v>0</v>
      </c>
      <c r="BR46" s="428">
        <v>0</v>
      </c>
      <c r="BS46" s="428">
        <v>0</v>
      </c>
      <c r="BT46" s="428">
        <v>0</v>
      </c>
      <c r="BU46" s="428">
        <v>0</v>
      </c>
      <c r="BV46" s="428">
        <v>1</v>
      </c>
      <c r="BW46" s="428">
        <v>5</v>
      </c>
      <c r="BX46" s="428">
        <v>0</v>
      </c>
      <c r="BY46" s="428">
        <v>0</v>
      </c>
      <c r="BZ46" s="428">
        <v>0</v>
      </c>
      <c r="CA46" s="428">
        <v>0</v>
      </c>
      <c r="CB46" s="428">
        <v>0</v>
      </c>
      <c r="CC46" s="428">
        <v>0</v>
      </c>
      <c r="CD46" s="428">
        <v>4</v>
      </c>
      <c r="CE46" s="428">
        <v>15</v>
      </c>
      <c r="CF46" s="428">
        <v>0</v>
      </c>
      <c r="CG46" s="428">
        <v>0</v>
      </c>
      <c r="CH46" s="428">
        <v>0</v>
      </c>
      <c r="CI46" s="428">
        <v>0</v>
      </c>
      <c r="CJ46" s="428">
        <v>8</v>
      </c>
      <c r="CK46" s="428">
        <v>48</v>
      </c>
      <c r="CL46" s="428">
        <v>0</v>
      </c>
      <c r="CM46" s="428">
        <v>0</v>
      </c>
      <c r="CN46" s="428">
        <v>19</v>
      </c>
      <c r="CO46" s="428">
        <v>59</v>
      </c>
      <c r="CP46" s="428">
        <v>12</v>
      </c>
      <c r="CQ46" s="428">
        <v>38</v>
      </c>
      <c r="CR46" s="428">
        <v>12</v>
      </c>
      <c r="CS46" s="428">
        <v>40</v>
      </c>
      <c r="CT46" s="428">
        <v>8</v>
      </c>
      <c r="CU46" s="428">
        <v>39</v>
      </c>
      <c r="CV46" s="428">
        <v>0</v>
      </c>
      <c r="CW46" s="428">
        <v>0</v>
      </c>
      <c r="CX46" s="428">
        <v>0</v>
      </c>
      <c r="CY46" s="428">
        <v>0</v>
      </c>
      <c r="CZ46" s="428">
        <v>0</v>
      </c>
      <c r="DA46" s="428">
        <v>0</v>
      </c>
      <c r="DB46" s="428" t="s">
        <v>56</v>
      </c>
      <c r="DC46" s="428" t="s">
        <v>56</v>
      </c>
      <c r="DD46" s="428">
        <v>0</v>
      </c>
      <c r="DE46" s="428">
        <v>0</v>
      </c>
      <c r="DF46" s="428">
        <v>1</v>
      </c>
      <c r="DG46" s="428">
        <v>2</v>
      </c>
      <c r="DH46" s="428">
        <v>2</v>
      </c>
      <c r="DI46" s="428">
        <v>7</v>
      </c>
      <c r="DJ46" s="428">
        <v>0</v>
      </c>
      <c r="DK46" s="428">
        <v>0</v>
      </c>
      <c r="DL46" s="428">
        <v>0</v>
      </c>
      <c r="DM46" s="428">
        <v>0</v>
      </c>
      <c r="DN46" s="428">
        <v>0</v>
      </c>
      <c r="DO46" s="428">
        <v>0</v>
      </c>
      <c r="DP46" s="428">
        <v>0</v>
      </c>
      <c r="DQ46" s="428">
        <v>0</v>
      </c>
      <c r="DR46" s="428">
        <v>0</v>
      </c>
      <c r="DS46" s="428">
        <v>0</v>
      </c>
      <c r="DT46" s="428">
        <v>0</v>
      </c>
      <c r="DU46" s="428">
        <v>0</v>
      </c>
      <c r="DV46" s="428">
        <v>0</v>
      </c>
      <c r="DW46" s="428">
        <v>0</v>
      </c>
      <c r="DX46" s="428">
        <v>0</v>
      </c>
      <c r="DY46" s="428">
        <v>0</v>
      </c>
      <c r="DZ46" s="428">
        <v>0</v>
      </c>
      <c r="EA46" s="428">
        <v>0</v>
      </c>
      <c r="EB46" s="428">
        <v>0</v>
      </c>
      <c r="EC46" s="428">
        <v>0</v>
      </c>
      <c r="ED46" s="428">
        <v>0</v>
      </c>
      <c r="EE46" s="428">
        <v>0</v>
      </c>
      <c r="EF46" s="428">
        <v>0</v>
      </c>
      <c r="EG46" s="428">
        <v>0</v>
      </c>
      <c r="EH46" s="428">
        <v>0</v>
      </c>
      <c r="EI46" s="428">
        <v>0</v>
      </c>
      <c r="EJ46" s="428">
        <v>13</v>
      </c>
      <c r="EK46" s="428">
        <v>49</v>
      </c>
      <c r="EL46" s="428">
        <v>13</v>
      </c>
      <c r="EM46" s="428">
        <v>49</v>
      </c>
      <c r="EN46" s="428">
        <v>1</v>
      </c>
      <c r="EO46" s="428">
        <v>6</v>
      </c>
      <c r="EP46" s="428">
        <v>1</v>
      </c>
      <c r="EQ46" s="428">
        <v>51</v>
      </c>
      <c r="ER46" s="428">
        <v>0</v>
      </c>
      <c r="ES46" s="428">
        <v>0</v>
      </c>
      <c r="ET46" s="428">
        <v>0</v>
      </c>
      <c r="EU46" s="428">
        <v>0</v>
      </c>
      <c r="EV46" s="428">
        <v>0</v>
      </c>
      <c r="EW46" s="428">
        <v>0</v>
      </c>
      <c r="EX46" s="428">
        <v>1</v>
      </c>
      <c r="EY46" s="428">
        <v>60</v>
      </c>
      <c r="EZ46" s="428">
        <v>3</v>
      </c>
      <c r="FA46" s="428">
        <v>96</v>
      </c>
      <c r="FB46" s="428">
        <v>0</v>
      </c>
      <c r="FC46" s="428">
        <v>0</v>
      </c>
      <c r="FD46" s="428">
        <v>1</v>
      </c>
      <c r="FE46" s="428">
        <v>80</v>
      </c>
      <c r="FF46" s="428">
        <v>0</v>
      </c>
      <c r="FG46" s="428">
        <v>0</v>
      </c>
      <c r="FH46" s="428">
        <v>0</v>
      </c>
      <c r="FI46" s="428">
        <v>0</v>
      </c>
      <c r="FJ46" s="428">
        <v>0</v>
      </c>
      <c r="FK46" s="428">
        <v>0</v>
      </c>
      <c r="FL46" s="428">
        <v>0</v>
      </c>
      <c r="FM46" s="428">
        <v>0</v>
      </c>
      <c r="FN46" s="428">
        <v>0</v>
      </c>
      <c r="FO46" s="428">
        <v>0</v>
      </c>
      <c r="FP46" s="428">
        <v>0</v>
      </c>
      <c r="FQ46" s="428">
        <v>0</v>
      </c>
      <c r="FR46" s="428">
        <v>2</v>
      </c>
      <c r="FS46" s="428">
        <v>18</v>
      </c>
      <c r="FT46" s="428">
        <v>5</v>
      </c>
      <c r="FU46" s="428">
        <v>54</v>
      </c>
      <c r="FV46" s="428">
        <v>0</v>
      </c>
      <c r="FW46" s="428">
        <v>0</v>
      </c>
      <c r="FX46" s="428">
        <v>0</v>
      </c>
      <c r="FY46" s="428">
        <v>0</v>
      </c>
      <c r="FZ46" s="428">
        <v>0</v>
      </c>
      <c r="GA46" s="428">
        <v>0</v>
      </c>
      <c r="GB46" s="428">
        <v>0</v>
      </c>
      <c r="GC46" s="428">
        <v>0</v>
      </c>
      <c r="GD46" s="428">
        <v>1</v>
      </c>
      <c r="GE46" s="428">
        <v>5</v>
      </c>
      <c r="GF46" s="428">
        <v>0</v>
      </c>
      <c r="GG46" s="428">
        <v>0</v>
      </c>
      <c r="GH46" s="428">
        <v>0</v>
      </c>
      <c r="GI46" s="428">
        <v>0</v>
      </c>
      <c r="GJ46" s="428">
        <v>0</v>
      </c>
      <c r="GK46" s="428">
        <v>0</v>
      </c>
      <c r="GL46" s="428">
        <v>2</v>
      </c>
      <c r="GM46" s="428">
        <v>75</v>
      </c>
      <c r="GN46" s="36"/>
      <c r="GO46" s="36"/>
    </row>
    <row r="47" spans="1:197" ht="15" customHeight="1" x14ac:dyDescent="0.2">
      <c r="A47" s="427" t="s">
        <v>93</v>
      </c>
      <c r="B47" s="428">
        <v>1</v>
      </c>
      <c r="C47" s="428">
        <v>7</v>
      </c>
      <c r="D47" s="428">
        <v>0</v>
      </c>
      <c r="E47" s="428">
        <v>0</v>
      </c>
      <c r="F47" s="428">
        <v>0</v>
      </c>
      <c r="G47" s="428">
        <v>0</v>
      </c>
      <c r="H47" s="428">
        <v>0</v>
      </c>
      <c r="I47" s="428">
        <v>0</v>
      </c>
      <c r="J47" s="428">
        <v>0</v>
      </c>
      <c r="K47" s="428">
        <v>0</v>
      </c>
      <c r="L47" s="428">
        <v>0</v>
      </c>
      <c r="M47" s="428">
        <v>0</v>
      </c>
      <c r="N47" s="428">
        <v>0</v>
      </c>
      <c r="O47" s="428">
        <v>0</v>
      </c>
      <c r="P47" s="428">
        <v>0</v>
      </c>
      <c r="Q47" s="428">
        <v>0</v>
      </c>
      <c r="R47" s="428">
        <v>0</v>
      </c>
      <c r="S47" s="428">
        <v>0</v>
      </c>
      <c r="T47" s="428">
        <v>1</v>
      </c>
      <c r="U47" s="428">
        <v>3</v>
      </c>
      <c r="V47" s="428">
        <v>1</v>
      </c>
      <c r="W47" s="428">
        <v>2</v>
      </c>
      <c r="X47" s="428">
        <v>0</v>
      </c>
      <c r="Y47" s="428">
        <v>0</v>
      </c>
      <c r="Z47" s="428">
        <v>0</v>
      </c>
      <c r="AA47" s="428">
        <v>0</v>
      </c>
      <c r="AB47" s="428">
        <v>0</v>
      </c>
      <c r="AC47" s="428">
        <v>0</v>
      </c>
      <c r="AD47" s="428">
        <v>0</v>
      </c>
      <c r="AE47" s="428">
        <v>0</v>
      </c>
      <c r="AF47" s="428">
        <v>0</v>
      </c>
      <c r="AG47" s="428">
        <v>0</v>
      </c>
      <c r="AH47" s="428">
        <v>0</v>
      </c>
      <c r="AI47" s="428">
        <v>0</v>
      </c>
      <c r="AJ47" s="428">
        <v>0</v>
      </c>
      <c r="AK47" s="428">
        <v>0</v>
      </c>
      <c r="AL47" s="428">
        <v>0</v>
      </c>
      <c r="AM47" s="428">
        <v>0</v>
      </c>
      <c r="AN47" s="428">
        <v>0</v>
      </c>
      <c r="AO47" s="428">
        <v>0</v>
      </c>
      <c r="AP47" s="428">
        <v>0</v>
      </c>
      <c r="AQ47" s="428">
        <v>0</v>
      </c>
      <c r="AR47" s="428">
        <v>1</v>
      </c>
      <c r="AS47" s="428">
        <v>2</v>
      </c>
      <c r="AT47" s="428">
        <v>0</v>
      </c>
      <c r="AU47" s="428">
        <v>0</v>
      </c>
      <c r="AV47" s="428">
        <v>0</v>
      </c>
      <c r="AW47" s="428">
        <v>0</v>
      </c>
      <c r="AX47" s="428">
        <v>0</v>
      </c>
      <c r="AY47" s="428">
        <v>0</v>
      </c>
      <c r="AZ47" s="428">
        <v>0</v>
      </c>
      <c r="BA47" s="428">
        <v>0</v>
      </c>
      <c r="BB47" s="428">
        <v>0</v>
      </c>
      <c r="BC47" s="428">
        <v>0</v>
      </c>
      <c r="BD47" s="428">
        <v>2</v>
      </c>
      <c r="BE47" s="428">
        <v>11</v>
      </c>
      <c r="BF47" s="428">
        <v>2</v>
      </c>
      <c r="BG47" s="428">
        <v>11</v>
      </c>
      <c r="BH47" s="428">
        <v>2</v>
      </c>
      <c r="BI47" s="428">
        <v>11</v>
      </c>
      <c r="BJ47" s="428">
        <v>1</v>
      </c>
      <c r="BK47" s="428">
        <v>7</v>
      </c>
      <c r="BL47" s="428">
        <v>1</v>
      </c>
      <c r="BM47" s="428">
        <v>2</v>
      </c>
      <c r="BN47" s="428">
        <v>0</v>
      </c>
      <c r="BO47" s="428">
        <v>0</v>
      </c>
      <c r="BP47" s="428">
        <v>1</v>
      </c>
      <c r="BQ47" s="428">
        <v>7</v>
      </c>
      <c r="BR47" s="428">
        <v>1</v>
      </c>
      <c r="BS47" s="428">
        <v>7</v>
      </c>
      <c r="BT47" s="428">
        <v>0</v>
      </c>
      <c r="BU47" s="428">
        <v>0</v>
      </c>
      <c r="BV47" s="428">
        <v>0</v>
      </c>
      <c r="BW47" s="428">
        <v>0</v>
      </c>
      <c r="BX47" s="428">
        <v>0</v>
      </c>
      <c r="BY47" s="428">
        <v>0</v>
      </c>
      <c r="BZ47" s="428">
        <v>0</v>
      </c>
      <c r="CA47" s="428">
        <v>0</v>
      </c>
      <c r="CB47" s="428">
        <v>0</v>
      </c>
      <c r="CC47" s="428">
        <v>0</v>
      </c>
      <c r="CD47" s="428">
        <v>0</v>
      </c>
      <c r="CE47" s="428">
        <v>0</v>
      </c>
      <c r="CF47" s="428">
        <v>0</v>
      </c>
      <c r="CG47" s="428">
        <v>0</v>
      </c>
      <c r="CH47" s="428">
        <v>0</v>
      </c>
      <c r="CI47" s="428">
        <v>0</v>
      </c>
      <c r="CJ47" s="428">
        <v>2</v>
      </c>
      <c r="CK47" s="428">
        <v>14</v>
      </c>
      <c r="CL47" s="428">
        <v>0</v>
      </c>
      <c r="CM47" s="428">
        <v>0</v>
      </c>
      <c r="CN47" s="428">
        <v>5</v>
      </c>
      <c r="CO47" s="428">
        <v>22</v>
      </c>
      <c r="CP47" s="428">
        <v>0</v>
      </c>
      <c r="CQ47" s="428">
        <v>0</v>
      </c>
      <c r="CR47" s="428">
        <v>5</v>
      </c>
      <c r="CS47" s="428">
        <v>18</v>
      </c>
      <c r="CT47" s="428">
        <v>5</v>
      </c>
      <c r="CU47" s="428">
        <v>15</v>
      </c>
      <c r="CV47" s="428">
        <v>0</v>
      </c>
      <c r="CW47" s="428">
        <v>0</v>
      </c>
      <c r="CX47" s="428">
        <v>0</v>
      </c>
      <c r="CY47" s="428">
        <v>0</v>
      </c>
      <c r="CZ47" s="428">
        <v>0</v>
      </c>
      <c r="DA47" s="428">
        <v>0</v>
      </c>
      <c r="DB47" s="428">
        <v>0</v>
      </c>
      <c r="DC47" s="428">
        <v>0</v>
      </c>
      <c r="DD47" s="428">
        <v>0</v>
      </c>
      <c r="DE47" s="428">
        <v>0</v>
      </c>
      <c r="DF47" s="428">
        <v>0</v>
      </c>
      <c r="DG47" s="428">
        <v>0</v>
      </c>
      <c r="DH47" s="428">
        <v>0</v>
      </c>
      <c r="DI47" s="428">
        <v>0</v>
      </c>
      <c r="DJ47" s="428">
        <v>0</v>
      </c>
      <c r="DK47" s="428">
        <v>0</v>
      </c>
      <c r="DL47" s="428">
        <v>0</v>
      </c>
      <c r="DM47" s="428">
        <v>0</v>
      </c>
      <c r="DN47" s="428">
        <v>0</v>
      </c>
      <c r="DO47" s="428">
        <v>0</v>
      </c>
      <c r="DP47" s="428">
        <v>0</v>
      </c>
      <c r="DQ47" s="428">
        <v>0</v>
      </c>
      <c r="DR47" s="428">
        <v>0</v>
      </c>
      <c r="DS47" s="428">
        <v>0</v>
      </c>
      <c r="DT47" s="428">
        <v>0</v>
      </c>
      <c r="DU47" s="428">
        <v>0</v>
      </c>
      <c r="DV47" s="428">
        <v>0</v>
      </c>
      <c r="DW47" s="428">
        <v>0</v>
      </c>
      <c r="DX47" s="428">
        <v>0</v>
      </c>
      <c r="DY47" s="428">
        <v>0</v>
      </c>
      <c r="DZ47" s="428">
        <v>0</v>
      </c>
      <c r="EA47" s="428">
        <v>0</v>
      </c>
      <c r="EB47" s="428">
        <v>0</v>
      </c>
      <c r="EC47" s="428">
        <v>0</v>
      </c>
      <c r="ED47" s="428">
        <v>0</v>
      </c>
      <c r="EE47" s="428">
        <v>0</v>
      </c>
      <c r="EF47" s="428">
        <v>0</v>
      </c>
      <c r="EG47" s="428">
        <v>0</v>
      </c>
      <c r="EH47" s="428">
        <v>0</v>
      </c>
      <c r="EI47" s="428">
        <v>0</v>
      </c>
      <c r="EJ47" s="428">
        <v>3</v>
      </c>
      <c r="EK47" s="428">
        <v>13</v>
      </c>
      <c r="EL47" s="428">
        <v>3</v>
      </c>
      <c r="EM47" s="428">
        <v>13</v>
      </c>
      <c r="EN47" s="428">
        <v>0</v>
      </c>
      <c r="EO47" s="428">
        <v>0</v>
      </c>
      <c r="EP47" s="428">
        <v>1</v>
      </c>
      <c r="EQ47" s="428">
        <v>18</v>
      </c>
      <c r="ER47" s="428">
        <v>0</v>
      </c>
      <c r="ES47" s="428">
        <v>0</v>
      </c>
      <c r="ET47" s="428">
        <v>0</v>
      </c>
      <c r="EU47" s="428">
        <v>0</v>
      </c>
      <c r="EV47" s="428">
        <v>0</v>
      </c>
      <c r="EW47" s="428">
        <v>0</v>
      </c>
      <c r="EX47" s="428">
        <v>0</v>
      </c>
      <c r="EY47" s="428">
        <v>0</v>
      </c>
      <c r="EZ47" s="428">
        <v>0</v>
      </c>
      <c r="FA47" s="428">
        <v>0</v>
      </c>
      <c r="FB47" s="428">
        <v>1</v>
      </c>
      <c r="FC47" s="428">
        <v>6</v>
      </c>
      <c r="FD47" s="428">
        <v>1</v>
      </c>
      <c r="FE47" s="428">
        <v>26</v>
      </c>
      <c r="FF47" s="428">
        <v>1</v>
      </c>
      <c r="FG47" s="428">
        <v>40</v>
      </c>
      <c r="FH47" s="428">
        <v>0</v>
      </c>
      <c r="FI47" s="428">
        <v>0</v>
      </c>
      <c r="FJ47" s="428">
        <v>0</v>
      </c>
      <c r="FK47" s="428">
        <v>0</v>
      </c>
      <c r="FL47" s="428">
        <v>1</v>
      </c>
      <c r="FM47" s="428">
        <v>19</v>
      </c>
      <c r="FN47" s="428">
        <v>0</v>
      </c>
      <c r="FO47" s="428">
        <v>0</v>
      </c>
      <c r="FP47" s="428">
        <v>1</v>
      </c>
      <c r="FQ47" s="428">
        <v>2</v>
      </c>
      <c r="FR47" s="428">
        <v>0</v>
      </c>
      <c r="FS47" s="428">
        <v>0</v>
      </c>
      <c r="FT47" s="428">
        <v>1</v>
      </c>
      <c r="FU47" s="428">
        <v>20</v>
      </c>
      <c r="FV47" s="428">
        <v>0</v>
      </c>
      <c r="FW47" s="428">
        <v>0</v>
      </c>
      <c r="FX47" s="428">
        <v>0</v>
      </c>
      <c r="FY47" s="428">
        <v>0</v>
      </c>
      <c r="FZ47" s="428">
        <v>0</v>
      </c>
      <c r="GA47" s="428">
        <v>0</v>
      </c>
      <c r="GB47" s="428">
        <v>0</v>
      </c>
      <c r="GC47" s="428">
        <v>0</v>
      </c>
      <c r="GD47" s="428">
        <v>0</v>
      </c>
      <c r="GE47" s="428">
        <v>0</v>
      </c>
      <c r="GF47" s="428">
        <v>0</v>
      </c>
      <c r="GG47" s="428">
        <v>0</v>
      </c>
      <c r="GH47" s="428">
        <v>0</v>
      </c>
      <c r="GI47" s="428">
        <v>0</v>
      </c>
      <c r="GJ47" s="428">
        <v>0</v>
      </c>
      <c r="GK47" s="428">
        <v>0</v>
      </c>
      <c r="GL47" s="428">
        <v>0</v>
      </c>
      <c r="GM47" s="428">
        <v>0</v>
      </c>
      <c r="GN47" s="36"/>
      <c r="GO47" s="36"/>
    </row>
    <row r="48" spans="1:197" ht="15" customHeight="1" x14ac:dyDescent="0.2">
      <c r="A48" s="427" t="s">
        <v>94</v>
      </c>
      <c r="B48" s="428">
        <v>0</v>
      </c>
      <c r="C48" s="428">
        <v>0</v>
      </c>
      <c r="D48" s="428">
        <v>1</v>
      </c>
      <c r="E48" s="428">
        <v>3</v>
      </c>
      <c r="F48" s="428">
        <v>0</v>
      </c>
      <c r="G48" s="428">
        <v>0</v>
      </c>
      <c r="H48" s="428">
        <v>0</v>
      </c>
      <c r="I48" s="428">
        <v>0</v>
      </c>
      <c r="J48" s="428">
        <v>0</v>
      </c>
      <c r="K48" s="428">
        <v>0</v>
      </c>
      <c r="L48" s="428">
        <v>0</v>
      </c>
      <c r="M48" s="428">
        <v>0</v>
      </c>
      <c r="N48" s="428">
        <v>0</v>
      </c>
      <c r="O48" s="428">
        <v>0</v>
      </c>
      <c r="P48" s="428">
        <v>0</v>
      </c>
      <c r="Q48" s="428">
        <v>0</v>
      </c>
      <c r="R48" s="428">
        <v>0</v>
      </c>
      <c r="S48" s="428">
        <v>0</v>
      </c>
      <c r="T48" s="428">
        <v>0</v>
      </c>
      <c r="U48" s="428">
        <v>0</v>
      </c>
      <c r="V48" s="428">
        <v>0</v>
      </c>
      <c r="W48" s="428">
        <v>0</v>
      </c>
      <c r="X48" s="428">
        <v>0</v>
      </c>
      <c r="Y48" s="428">
        <v>0</v>
      </c>
      <c r="Z48" s="428">
        <v>0</v>
      </c>
      <c r="AA48" s="428">
        <v>0</v>
      </c>
      <c r="AB48" s="428">
        <v>0</v>
      </c>
      <c r="AC48" s="428">
        <v>0</v>
      </c>
      <c r="AD48" s="428">
        <v>0</v>
      </c>
      <c r="AE48" s="428">
        <v>0</v>
      </c>
      <c r="AF48" s="428">
        <v>0</v>
      </c>
      <c r="AG48" s="428">
        <v>0</v>
      </c>
      <c r="AH48" s="428">
        <v>1</v>
      </c>
      <c r="AI48" s="428">
        <v>2</v>
      </c>
      <c r="AJ48" s="428">
        <v>0</v>
      </c>
      <c r="AK48" s="428">
        <v>0</v>
      </c>
      <c r="AL48" s="428">
        <v>0</v>
      </c>
      <c r="AM48" s="428">
        <v>0</v>
      </c>
      <c r="AN48" s="428">
        <v>0</v>
      </c>
      <c r="AO48" s="428">
        <v>0</v>
      </c>
      <c r="AP48" s="428">
        <v>0</v>
      </c>
      <c r="AQ48" s="428">
        <v>0</v>
      </c>
      <c r="AR48" s="428">
        <v>2</v>
      </c>
      <c r="AS48" s="428">
        <v>10</v>
      </c>
      <c r="AT48" s="428">
        <v>0</v>
      </c>
      <c r="AU48" s="428">
        <v>0</v>
      </c>
      <c r="AV48" s="428">
        <v>0</v>
      </c>
      <c r="AW48" s="428">
        <v>0</v>
      </c>
      <c r="AX48" s="428">
        <v>0</v>
      </c>
      <c r="AY48" s="428">
        <v>0</v>
      </c>
      <c r="AZ48" s="428">
        <v>0</v>
      </c>
      <c r="BA48" s="428">
        <v>0</v>
      </c>
      <c r="BB48" s="428">
        <v>0</v>
      </c>
      <c r="BC48" s="428">
        <v>0</v>
      </c>
      <c r="BD48" s="428">
        <v>2</v>
      </c>
      <c r="BE48" s="428">
        <v>6</v>
      </c>
      <c r="BF48" s="428">
        <v>3</v>
      </c>
      <c r="BG48" s="428">
        <v>8</v>
      </c>
      <c r="BH48" s="428">
        <v>2</v>
      </c>
      <c r="BI48" s="428">
        <v>11</v>
      </c>
      <c r="BJ48" s="428">
        <v>1</v>
      </c>
      <c r="BK48" s="428">
        <v>3</v>
      </c>
      <c r="BL48" s="428">
        <v>1</v>
      </c>
      <c r="BM48" s="428">
        <v>3</v>
      </c>
      <c r="BN48" s="428">
        <v>1</v>
      </c>
      <c r="BO48" s="428">
        <v>8</v>
      </c>
      <c r="BP48" s="428">
        <v>1</v>
      </c>
      <c r="BQ48" s="428">
        <v>3</v>
      </c>
      <c r="BR48" s="428">
        <v>0</v>
      </c>
      <c r="BS48" s="428">
        <v>0</v>
      </c>
      <c r="BT48" s="428">
        <v>0</v>
      </c>
      <c r="BU48" s="428">
        <v>0</v>
      </c>
      <c r="BV48" s="428">
        <v>1</v>
      </c>
      <c r="BW48" s="428">
        <v>3</v>
      </c>
      <c r="BX48" s="428">
        <v>0</v>
      </c>
      <c r="BY48" s="428">
        <v>0</v>
      </c>
      <c r="BZ48" s="428">
        <v>0</v>
      </c>
      <c r="CA48" s="428">
        <v>0</v>
      </c>
      <c r="CB48" s="428">
        <v>0</v>
      </c>
      <c r="CC48" s="428">
        <v>0</v>
      </c>
      <c r="CD48" s="428">
        <v>0</v>
      </c>
      <c r="CE48" s="428">
        <v>0</v>
      </c>
      <c r="CF48" s="428">
        <v>0</v>
      </c>
      <c r="CG48" s="428">
        <v>0</v>
      </c>
      <c r="CH48" s="428">
        <v>0</v>
      </c>
      <c r="CI48" s="428">
        <v>0</v>
      </c>
      <c r="CJ48" s="428">
        <v>0</v>
      </c>
      <c r="CK48" s="428">
        <v>0</v>
      </c>
      <c r="CL48" s="428">
        <v>0</v>
      </c>
      <c r="CM48" s="428">
        <v>0</v>
      </c>
      <c r="CN48" s="428">
        <v>6</v>
      </c>
      <c r="CO48" s="428">
        <v>16</v>
      </c>
      <c r="CP48" s="428">
        <v>3</v>
      </c>
      <c r="CQ48" s="428">
        <v>6</v>
      </c>
      <c r="CR48" s="428">
        <v>2</v>
      </c>
      <c r="CS48" s="428">
        <v>5</v>
      </c>
      <c r="CT48" s="428">
        <v>1</v>
      </c>
      <c r="CU48" s="428">
        <v>3</v>
      </c>
      <c r="CV48" s="428">
        <v>0</v>
      </c>
      <c r="CW48" s="428">
        <v>0</v>
      </c>
      <c r="CX48" s="428">
        <v>0</v>
      </c>
      <c r="CY48" s="428">
        <v>0</v>
      </c>
      <c r="CZ48" s="428">
        <v>0</v>
      </c>
      <c r="DA48" s="428">
        <v>0</v>
      </c>
      <c r="DB48" s="428">
        <v>0</v>
      </c>
      <c r="DC48" s="428">
        <v>0</v>
      </c>
      <c r="DD48" s="428">
        <v>0</v>
      </c>
      <c r="DE48" s="428">
        <v>0</v>
      </c>
      <c r="DF48" s="428">
        <v>0</v>
      </c>
      <c r="DG48" s="428">
        <v>0</v>
      </c>
      <c r="DH48" s="428">
        <v>0</v>
      </c>
      <c r="DI48" s="428">
        <v>0</v>
      </c>
      <c r="DJ48" s="428">
        <v>0</v>
      </c>
      <c r="DK48" s="428">
        <v>0</v>
      </c>
      <c r="DL48" s="428">
        <v>1</v>
      </c>
      <c r="DM48" s="428">
        <v>4</v>
      </c>
      <c r="DN48" s="428">
        <v>0</v>
      </c>
      <c r="DO48" s="428">
        <v>0</v>
      </c>
      <c r="DP48" s="428">
        <v>0</v>
      </c>
      <c r="DQ48" s="428">
        <v>0</v>
      </c>
      <c r="DR48" s="428">
        <v>0</v>
      </c>
      <c r="DS48" s="428">
        <v>0</v>
      </c>
      <c r="DT48" s="428">
        <v>0</v>
      </c>
      <c r="DU48" s="428">
        <v>0</v>
      </c>
      <c r="DV48" s="428">
        <v>0</v>
      </c>
      <c r="DW48" s="428">
        <v>0</v>
      </c>
      <c r="DX48" s="428">
        <v>0</v>
      </c>
      <c r="DY48" s="428">
        <v>0</v>
      </c>
      <c r="DZ48" s="428">
        <v>0</v>
      </c>
      <c r="EA48" s="428">
        <v>0</v>
      </c>
      <c r="EB48" s="428">
        <v>0</v>
      </c>
      <c r="EC48" s="428">
        <v>0</v>
      </c>
      <c r="ED48" s="428">
        <v>0</v>
      </c>
      <c r="EE48" s="428">
        <v>0</v>
      </c>
      <c r="EF48" s="428">
        <v>0</v>
      </c>
      <c r="EG48" s="428">
        <v>0</v>
      </c>
      <c r="EH48" s="428">
        <v>0</v>
      </c>
      <c r="EI48" s="428">
        <v>0</v>
      </c>
      <c r="EJ48" s="428">
        <v>2</v>
      </c>
      <c r="EK48" s="428">
        <v>6</v>
      </c>
      <c r="EL48" s="428">
        <v>2</v>
      </c>
      <c r="EM48" s="428">
        <v>6</v>
      </c>
      <c r="EN48" s="428">
        <v>0</v>
      </c>
      <c r="EO48" s="428">
        <v>0</v>
      </c>
      <c r="EP48" s="428">
        <v>1</v>
      </c>
      <c r="EQ48" s="428">
        <v>17</v>
      </c>
      <c r="ER48" s="428">
        <v>1</v>
      </c>
      <c r="ES48" s="428">
        <v>17</v>
      </c>
      <c r="ET48" s="428">
        <v>0</v>
      </c>
      <c r="EU48" s="428">
        <v>0</v>
      </c>
      <c r="EV48" s="428">
        <v>0</v>
      </c>
      <c r="EW48" s="428">
        <v>0</v>
      </c>
      <c r="EX48" s="428">
        <v>0</v>
      </c>
      <c r="EY48" s="428">
        <v>0</v>
      </c>
      <c r="EZ48" s="428">
        <v>0</v>
      </c>
      <c r="FA48" s="428">
        <v>0</v>
      </c>
      <c r="FB48" s="428">
        <v>1</v>
      </c>
      <c r="FC48" s="428">
        <v>2</v>
      </c>
      <c r="FD48" s="428">
        <v>1</v>
      </c>
      <c r="FE48" s="428">
        <v>25</v>
      </c>
      <c r="FF48" s="428">
        <v>1</v>
      </c>
      <c r="FG48" s="428">
        <v>27</v>
      </c>
      <c r="FH48" s="428">
        <v>0</v>
      </c>
      <c r="FI48" s="428">
        <v>0</v>
      </c>
      <c r="FJ48" s="428">
        <v>0</v>
      </c>
      <c r="FK48" s="428">
        <v>0</v>
      </c>
      <c r="FL48" s="428">
        <v>1</v>
      </c>
      <c r="FM48" s="428">
        <v>17</v>
      </c>
      <c r="FN48" s="428">
        <v>0</v>
      </c>
      <c r="FO48" s="428">
        <v>0</v>
      </c>
      <c r="FP48" s="428">
        <v>0</v>
      </c>
      <c r="FQ48" s="428">
        <v>0</v>
      </c>
      <c r="FR48" s="428">
        <v>0</v>
      </c>
      <c r="FS48" s="428">
        <v>0</v>
      </c>
      <c r="FT48" s="428">
        <v>1</v>
      </c>
      <c r="FU48" s="428">
        <v>18</v>
      </c>
      <c r="FV48" s="428">
        <v>0</v>
      </c>
      <c r="FW48" s="428">
        <v>0</v>
      </c>
      <c r="FX48" s="428">
        <v>0</v>
      </c>
      <c r="FY48" s="428">
        <v>0</v>
      </c>
      <c r="FZ48" s="428">
        <v>0</v>
      </c>
      <c r="GA48" s="428">
        <v>0</v>
      </c>
      <c r="GB48" s="428">
        <v>0</v>
      </c>
      <c r="GC48" s="428">
        <v>0</v>
      </c>
      <c r="GD48" s="428">
        <v>0</v>
      </c>
      <c r="GE48" s="428">
        <v>0</v>
      </c>
      <c r="GF48" s="428">
        <v>0</v>
      </c>
      <c r="GG48" s="428">
        <v>0</v>
      </c>
      <c r="GH48" s="428">
        <v>0</v>
      </c>
      <c r="GI48" s="428">
        <v>0</v>
      </c>
      <c r="GJ48" s="428">
        <v>0</v>
      </c>
      <c r="GK48" s="428">
        <v>0</v>
      </c>
      <c r="GL48" s="428">
        <v>0</v>
      </c>
      <c r="GM48" s="428">
        <v>0</v>
      </c>
      <c r="GN48" s="36"/>
      <c r="GO48" s="36"/>
    </row>
    <row r="49" spans="1:197" ht="15" customHeight="1" x14ac:dyDescent="0.2">
      <c r="A49" s="427" t="s">
        <v>1301</v>
      </c>
      <c r="B49" s="428">
        <v>3</v>
      </c>
      <c r="C49" s="428">
        <v>19</v>
      </c>
      <c r="D49" s="428">
        <v>0</v>
      </c>
      <c r="E49" s="428">
        <v>0</v>
      </c>
      <c r="F49" s="428">
        <v>0</v>
      </c>
      <c r="G49" s="428">
        <v>0</v>
      </c>
      <c r="H49" s="428">
        <v>0</v>
      </c>
      <c r="I49" s="428">
        <v>0</v>
      </c>
      <c r="J49" s="428">
        <v>0</v>
      </c>
      <c r="K49" s="428">
        <v>0</v>
      </c>
      <c r="L49" s="428">
        <v>1</v>
      </c>
      <c r="M49" s="428">
        <v>2</v>
      </c>
      <c r="N49" s="428">
        <v>0</v>
      </c>
      <c r="O49" s="428">
        <v>0</v>
      </c>
      <c r="P49" s="428">
        <v>0</v>
      </c>
      <c r="Q49" s="428">
        <v>0</v>
      </c>
      <c r="R49" s="428">
        <v>0</v>
      </c>
      <c r="S49" s="428">
        <v>0</v>
      </c>
      <c r="T49" s="428">
        <v>0</v>
      </c>
      <c r="U49" s="428">
        <v>0</v>
      </c>
      <c r="V49" s="428">
        <v>0</v>
      </c>
      <c r="W49" s="428">
        <v>0</v>
      </c>
      <c r="X49" s="428">
        <v>1</v>
      </c>
      <c r="Y49" s="428">
        <v>6</v>
      </c>
      <c r="Z49" s="428">
        <v>0</v>
      </c>
      <c r="AA49" s="428">
        <v>0</v>
      </c>
      <c r="AB49" s="428">
        <v>0</v>
      </c>
      <c r="AC49" s="428">
        <v>0</v>
      </c>
      <c r="AD49" s="428">
        <v>0</v>
      </c>
      <c r="AE49" s="428">
        <v>0</v>
      </c>
      <c r="AF49" s="428">
        <v>0</v>
      </c>
      <c r="AG49" s="428">
        <v>0</v>
      </c>
      <c r="AH49" s="428">
        <v>0</v>
      </c>
      <c r="AI49" s="428">
        <v>0</v>
      </c>
      <c r="AJ49" s="428">
        <v>0</v>
      </c>
      <c r="AK49" s="428">
        <v>0</v>
      </c>
      <c r="AL49" s="428">
        <v>0</v>
      </c>
      <c r="AM49" s="428">
        <v>0</v>
      </c>
      <c r="AN49" s="428">
        <v>0</v>
      </c>
      <c r="AO49" s="428">
        <v>0</v>
      </c>
      <c r="AP49" s="428">
        <v>0</v>
      </c>
      <c r="AQ49" s="428">
        <v>0</v>
      </c>
      <c r="AR49" s="428">
        <v>3</v>
      </c>
      <c r="AS49" s="428">
        <v>8</v>
      </c>
      <c r="AT49" s="428">
        <v>1</v>
      </c>
      <c r="AU49" s="428">
        <v>2</v>
      </c>
      <c r="AV49" s="428">
        <v>1</v>
      </c>
      <c r="AW49" s="428">
        <v>2</v>
      </c>
      <c r="AX49" s="428">
        <v>0</v>
      </c>
      <c r="AY49" s="428">
        <v>0</v>
      </c>
      <c r="AZ49" s="428">
        <v>0</v>
      </c>
      <c r="BA49" s="428">
        <v>0</v>
      </c>
      <c r="BB49" s="428">
        <v>0</v>
      </c>
      <c r="BC49" s="428">
        <v>0</v>
      </c>
      <c r="BD49" s="428">
        <v>3</v>
      </c>
      <c r="BE49" s="428">
        <v>16</v>
      </c>
      <c r="BF49" s="428">
        <v>3</v>
      </c>
      <c r="BG49" s="428">
        <v>13</v>
      </c>
      <c r="BH49" s="428" t="s">
        <v>56</v>
      </c>
      <c r="BI49" s="428" t="s">
        <v>56</v>
      </c>
      <c r="BJ49" s="428">
        <v>1</v>
      </c>
      <c r="BK49" s="428">
        <v>3</v>
      </c>
      <c r="BL49" s="428">
        <v>1</v>
      </c>
      <c r="BM49" s="428">
        <v>3</v>
      </c>
      <c r="BN49" s="428">
        <v>0</v>
      </c>
      <c r="BO49" s="428">
        <v>0</v>
      </c>
      <c r="BP49" s="428">
        <v>3</v>
      </c>
      <c r="BQ49" s="428">
        <v>16</v>
      </c>
      <c r="BR49" s="428">
        <v>0</v>
      </c>
      <c r="BS49" s="428">
        <v>0</v>
      </c>
      <c r="BT49" s="428">
        <v>0</v>
      </c>
      <c r="BU49" s="428">
        <v>0</v>
      </c>
      <c r="BV49" s="428">
        <v>0</v>
      </c>
      <c r="BW49" s="428">
        <v>0</v>
      </c>
      <c r="BX49" s="428">
        <v>0</v>
      </c>
      <c r="BY49" s="428">
        <v>0</v>
      </c>
      <c r="BZ49" s="428">
        <v>0</v>
      </c>
      <c r="CA49" s="428">
        <v>0</v>
      </c>
      <c r="CB49" s="428">
        <v>0</v>
      </c>
      <c r="CC49" s="428">
        <v>0</v>
      </c>
      <c r="CD49" s="428">
        <v>0</v>
      </c>
      <c r="CE49" s="428">
        <v>0</v>
      </c>
      <c r="CF49" s="428">
        <v>0</v>
      </c>
      <c r="CG49" s="428">
        <v>0</v>
      </c>
      <c r="CH49" s="428">
        <v>3</v>
      </c>
      <c r="CI49" s="428">
        <v>8</v>
      </c>
      <c r="CJ49" s="428">
        <v>3</v>
      </c>
      <c r="CK49" s="428">
        <v>8</v>
      </c>
      <c r="CL49" s="428">
        <v>0</v>
      </c>
      <c r="CM49" s="428">
        <v>0</v>
      </c>
      <c r="CN49" s="428">
        <v>9</v>
      </c>
      <c r="CO49" s="428">
        <v>37</v>
      </c>
      <c r="CP49" s="428">
        <v>6</v>
      </c>
      <c r="CQ49" s="428">
        <v>29</v>
      </c>
      <c r="CR49" s="428">
        <v>8</v>
      </c>
      <c r="CS49" s="428">
        <v>35</v>
      </c>
      <c r="CT49" s="428">
        <v>7</v>
      </c>
      <c r="CU49" s="428">
        <v>28</v>
      </c>
      <c r="CV49" s="428">
        <v>0</v>
      </c>
      <c r="CW49" s="428">
        <v>0</v>
      </c>
      <c r="CX49" s="428">
        <v>0</v>
      </c>
      <c r="CY49" s="428">
        <v>0</v>
      </c>
      <c r="CZ49" s="428">
        <v>0</v>
      </c>
      <c r="DA49" s="428">
        <v>0</v>
      </c>
      <c r="DB49" s="428">
        <v>0</v>
      </c>
      <c r="DC49" s="428">
        <v>0</v>
      </c>
      <c r="DD49" s="428">
        <v>0</v>
      </c>
      <c r="DE49" s="428">
        <v>0</v>
      </c>
      <c r="DF49" s="428">
        <v>1</v>
      </c>
      <c r="DG49" s="428">
        <v>2</v>
      </c>
      <c r="DH49" s="428">
        <v>0</v>
      </c>
      <c r="DI49" s="428">
        <v>0</v>
      </c>
      <c r="DJ49" s="428">
        <v>0</v>
      </c>
      <c r="DK49" s="428">
        <v>0</v>
      </c>
      <c r="DL49" s="428">
        <v>0</v>
      </c>
      <c r="DM49" s="428">
        <v>0</v>
      </c>
      <c r="DN49" s="428">
        <v>0</v>
      </c>
      <c r="DO49" s="428">
        <v>0</v>
      </c>
      <c r="DP49" s="428">
        <v>0</v>
      </c>
      <c r="DQ49" s="428">
        <v>0</v>
      </c>
      <c r="DR49" s="428">
        <v>0</v>
      </c>
      <c r="DS49" s="428">
        <v>0</v>
      </c>
      <c r="DT49" s="428">
        <v>0</v>
      </c>
      <c r="DU49" s="428">
        <v>0</v>
      </c>
      <c r="DV49" s="428">
        <v>0</v>
      </c>
      <c r="DW49" s="428">
        <v>0</v>
      </c>
      <c r="DX49" s="428">
        <v>0</v>
      </c>
      <c r="DY49" s="428">
        <v>0</v>
      </c>
      <c r="DZ49" s="428">
        <v>0</v>
      </c>
      <c r="EA49" s="428">
        <v>0</v>
      </c>
      <c r="EB49" s="428">
        <v>0</v>
      </c>
      <c r="EC49" s="428">
        <v>0</v>
      </c>
      <c r="ED49" s="428">
        <v>0</v>
      </c>
      <c r="EE49" s="428">
        <v>0</v>
      </c>
      <c r="EF49" s="428">
        <v>0</v>
      </c>
      <c r="EG49" s="428">
        <v>0</v>
      </c>
      <c r="EH49" s="428">
        <v>0</v>
      </c>
      <c r="EI49" s="428">
        <v>0</v>
      </c>
      <c r="EJ49" s="428">
        <v>7</v>
      </c>
      <c r="EK49" s="428">
        <v>31</v>
      </c>
      <c r="EL49" s="428">
        <v>7</v>
      </c>
      <c r="EM49" s="428">
        <v>31</v>
      </c>
      <c r="EN49" s="428">
        <v>0</v>
      </c>
      <c r="EO49" s="428">
        <v>0</v>
      </c>
      <c r="EP49" s="428">
        <v>1</v>
      </c>
      <c r="EQ49" s="428">
        <v>39</v>
      </c>
      <c r="ER49" s="428">
        <v>1</v>
      </c>
      <c r="ES49" s="428">
        <v>39</v>
      </c>
      <c r="ET49" s="428">
        <v>6</v>
      </c>
      <c r="EU49" s="428">
        <v>25</v>
      </c>
      <c r="EV49" s="428">
        <v>1</v>
      </c>
      <c r="EW49" s="428">
        <v>6</v>
      </c>
      <c r="EX49" s="428">
        <v>0</v>
      </c>
      <c r="EY49" s="428">
        <v>0</v>
      </c>
      <c r="EZ49" s="428">
        <v>0</v>
      </c>
      <c r="FA49" s="428">
        <v>0</v>
      </c>
      <c r="FB49" s="428">
        <v>0</v>
      </c>
      <c r="FC49" s="428">
        <v>0</v>
      </c>
      <c r="FD49" s="428">
        <v>1</v>
      </c>
      <c r="FE49" s="428">
        <v>61</v>
      </c>
      <c r="FF49" s="428">
        <v>1</v>
      </c>
      <c r="FG49" s="428">
        <v>67</v>
      </c>
      <c r="FH49" s="428">
        <v>0</v>
      </c>
      <c r="FI49" s="428">
        <v>0</v>
      </c>
      <c r="FJ49" s="428">
        <v>0</v>
      </c>
      <c r="FK49" s="428">
        <v>0</v>
      </c>
      <c r="FL49" s="428">
        <v>1</v>
      </c>
      <c r="FM49" s="428">
        <v>37</v>
      </c>
      <c r="FN49" s="428">
        <v>0</v>
      </c>
      <c r="FO49" s="428">
        <v>0</v>
      </c>
      <c r="FP49" s="428">
        <v>0</v>
      </c>
      <c r="FQ49" s="428">
        <v>0</v>
      </c>
      <c r="FR49" s="428">
        <v>0</v>
      </c>
      <c r="FS49" s="428">
        <v>0</v>
      </c>
      <c r="FT49" s="428">
        <v>1</v>
      </c>
      <c r="FU49" s="428">
        <v>40</v>
      </c>
      <c r="FV49" s="428">
        <v>0</v>
      </c>
      <c r="FW49" s="428">
        <v>0</v>
      </c>
      <c r="FX49" s="428">
        <v>0</v>
      </c>
      <c r="FY49" s="428">
        <v>0</v>
      </c>
      <c r="FZ49" s="428">
        <v>0</v>
      </c>
      <c r="GA49" s="428">
        <v>0</v>
      </c>
      <c r="GB49" s="428">
        <v>0</v>
      </c>
      <c r="GC49" s="428">
        <v>0</v>
      </c>
      <c r="GD49" s="428">
        <v>0</v>
      </c>
      <c r="GE49" s="428">
        <v>0</v>
      </c>
      <c r="GF49" s="428">
        <v>0</v>
      </c>
      <c r="GG49" s="428">
        <v>0</v>
      </c>
      <c r="GH49" s="428">
        <v>0</v>
      </c>
      <c r="GI49" s="428">
        <v>0</v>
      </c>
      <c r="GJ49" s="428">
        <v>0</v>
      </c>
      <c r="GK49" s="428">
        <v>0</v>
      </c>
      <c r="GL49" s="428">
        <v>1</v>
      </c>
      <c r="GM49" s="428">
        <v>6</v>
      </c>
      <c r="GN49" s="36"/>
      <c r="GO49" s="36"/>
    </row>
    <row r="50" spans="1:197" ht="15" customHeight="1" x14ac:dyDescent="0.2">
      <c r="A50" s="427" t="s">
        <v>96</v>
      </c>
      <c r="B50" s="428">
        <v>2</v>
      </c>
      <c r="C50" s="428">
        <v>6</v>
      </c>
      <c r="D50" s="428">
        <v>0</v>
      </c>
      <c r="E50" s="428">
        <v>0</v>
      </c>
      <c r="F50" s="428">
        <v>0</v>
      </c>
      <c r="G50" s="428">
        <v>0</v>
      </c>
      <c r="H50" s="428">
        <v>0</v>
      </c>
      <c r="I50" s="428">
        <v>0</v>
      </c>
      <c r="J50" s="428">
        <v>0</v>
      </c>
      <c r="K50" s="428">
        <v>0</v>
      </c>
      <c r="L50" s="428">
        <v>0</v>
      </c>
      <c r="M50" s="428">
        <v>0</v>
      </c>
      <c r="N50" s="428">
        <v>0</v>
      </c>
      <c r="O50" s="428">
        <v>0</v>
      </c>
      <c r="P50" s="428">
        <v>0</v>
      </c>
      <c r="Q50" s="428">
        <v>0</v>
      </c>
      <c r="R50" s="428">
        <v>0</v>
      </c>
      <c r="S50" s="428">
        <v>0</v>
      </c>
      <c r="T50" s="428">
        <v>0</v>
      </c>
      <c r="U50" s="428">
        <v>0</v>
      </c>
      <c r="V50" s="428">
        <v>0</v>
      </c>
      <c r="W50" s="428">
        <v>0</v>
      </c>
      <c r="X50" s="428">
        <v>1</v>
      </c>
      <c r="Y50" s="428">
        <v>3</v>
      </c>
      <c r="Z50" s="428">
        <v>1</v>
      </c>
      <c r="AA50" s="428">
        <v>3</v>
      </c>
      <c r="AB50" s="428">
        <v>0</v>
      </c>
      <c r="AC50" s="428">
        <v>0</v>
      </c>
      <c r="AD50" s="428">
        <v>0</v>
      </c>
      <c r="AE50" s="428">
        <v>0</v>
      </c>
      <c r="AF50" s="428">
        <v>0</v>
      </c>
      <c r="AG50" s="428">
        <v>0</v>
      </c>
      <c r="AH50" s="428">
        <v>0</v>
      </c>
      <c r="AI50" s="428">
        <v>0</v>
      </c>
      <c r="AJ50" s="428">
        <v>0</v>
      </c>
      <c r="AK50" s="428">
        <v>0</v>
      </c>
      <c r="AL50" s="428">
        <v>0</v>
      </c>
      <c r="AM50" s="428">
        <v>0</v>
      </c>
      <c r="AN50" s="428">
        <v>0</v>
      </c>
      <c r="AO50" s="428">
        <v>0</v>
      </c>
      <c r="AP50" s="428">
        <v>0</v>
      </c>
      <c r="AQ50" s="428">
        <v>0</v>
      </c>
      <c r="AR50" s="428">
        <v>0</v>
      </c>
      <c r="AS50" s="428">
        <v>0</v>
      </c>
      <c r="AT50" s="428">
        <v>1</v>
      </c>
      <c r="AU50" s="428">
        <v>2</v>
      </c>
      <c r="AV50" s="428">
        <v>0</v>
      </c>
      <c r="AW50" s="428">
        <v>0</v>
      </c>
      <c r="AX50" s="428">
        <v>0</v>
      </c>
      <c r="AY50" s="428">
        <v>0</v>
      </c>
      <c r="AZ50" s="428">
        <v>0</v>
      </c>
      <c r="BA50" s="428">
        <v>0</v>
      </c>
      <c r="BB50" s="428">
        <v>0</v>
      </c>
      <c r="BC50" s="428">
        <v>0</v>
      </c>
      <c r="BD50" s="428">
        <v>2</v>
      </c>
      <c r="BE50" s="428">
        <v>5</v>
      </c>
      <c r="BF50" s="428">
        <v>0</v>
      </c>
      <c r="BG50" s="428">
        <v>0</v>
      </c>
      <c r="BH50" s="428">
        <v>0</v>
      </c>
      <c r="BI50" s="428">
        <v>0</v>
      </c>
      <c r="BJ50" s="428">
        <v>0</v>
      </c>
      <c r="BK50" s="428">
        <v>0</v>
      </c>
      <c r="BL50" s="428">
        <v>0</v>
      </c>
      <c r="BM50" s="428">
        <v>0</v>
      </c>
      <c r="BN50" s="428">
        <v>0</v>
      </c>
      <c r="BO50" s="428">
        <v>0</v>
      </c>
      <c r="BP50" s="428">
        <v>0</v>
      </c>
      <c r="BQ50" s="428">
        <v>0</v>
      </c>
      <c r="BR50" s="428">
        <v>0</v>
      </c>
      <c r="BS50" s="428">
        <v>0</v>
      </c>
      <c r="BT50" s="428">
        <v>0</v>
      </c>
      <c r="BU50" s="428">
        <v>0</v>
      </c>
      <c r="BV50" s="428">
        <v>0</v>
      </c>
      <c r="BW50" s="428">
        <v>0</v>
      </c>
      <c r="BX50" s="428">
        <v>0</v>
      </c>
      <c r="BY50" s="428">
        <v>0</v>
      </c>
      <c r="BZ50" s="428">
        <v>0</v>
      </c>
      <c r="CA50" s="428">
        <v>0</v>
      </c>
      <c r="CB50" s="428">
        <v>0</v>
      </c>
      <c r="CC50" s="428">
        <v>0</v>
      </c>
      <c r="CD50" s="428">
        <v>0</v>
      </c>
      <c r="CE50" s="428">
        <v>0</v>
      </c>
      <c r="CF50" s="428">
        <v>0</v>
      </c>
      <c r="CG50" s="428">
        <v>0</v>
      </c>
      <c r="CH50" s="428">
        <v>0</v>
      </c>
      <c r="CI50" s="428">
        <v>0</v>
      </c>
      <c r="CJ50" s="428">
        <v>0</v>
      </c>
      <c r="CK50" s="428">
        <v>0</v>
      </c>
      <c r="CL50" s="428">
        <v>0</v>
      </c>
      <c r="CM50" s="428">
        <v>0</v>
      </c>
      <c r="CN50" s="428">
        <v>3</v>
      </c>
      <c r="CO50" s="428">
        <v>8</v>
      </c>
      <c r="CP50" s="428">
        <v>0</v>
      </c>
      <c r="CQ50" s="428">
        <v>0</v>
      </c>
      <c r="CR50" s="428">
        <v>2</v>
      </c>
      <c r="CS50" s="428">
        <v>4</v>
      </c>
      <c r="CT50" s="428">
        <v>2</v>
      </c>
      <c r="CU50" s="428">
        <v>5</v>
      </c>
      <c r="CV50" s="428">
        <v>0</v>
      </c>
      <c r="CW50" s="428">
        <v>0</v>
      </c>
      <c r="CX50" s="428">
        <v>0</v>
      </c>
      <c r="CY50" s="428">
        <v>0</v>
      </c>
      <c r="CZ50" s="428">
        <v>0</v>
      </c>
      <c r="DA50" s="428">
        <v>0</v>
      </c>
      <c r="DB50" s="428">
        <v>0</v>
      </c>
      <c r="DC50" s="428">
        <v>0</v>
      </c>
      <c r="DD50" s="428">
        <v>0</v>
      </c>
      <c r="DE50" s="428">
        <v>0</v>
      </c>
      <c r="DF50" s="428">
        <v>0</v>
      </c>
      <c r="DG50" s="428">
        <v>0</v>
      </c>
      <c r="DH50" s="428">
        <v>0</v>
      </c>
      <c r="DI50" s="428">
        <v>0</v>
      </c>
      <c r="DJ50" s="428">
        <v>0</v>
      </c>
      <c r="DK50" s="428">
        <v>0</v>
      </c>
      <c r="DL50" s="428">
        <v>0</v>
      </c>
      <c r="DM50" s="428">
        <v>0</v>
      </c>
      <c r="DN50" s="428">
        <v>0</v>
      </c>
      <c r="DO50" s="428">
        <v>0</v>
      </c>
      <c r="DP50" s="428">
        <v>0</v>
      </c>
      <c r="DQ50" s="428">
        <v>0</v>
      </c>
      <c r="DR50" s="428">
        <v>0</v>
      </c>
      <c r="DS50" s="428">
        <v>0</v>
      </c>
      <c r="DT50" s="428">
        <v>0</v>
      </c>
      <c r="DU50" s="428">
        <v>0</v>
      </c>
      <c r="DV50" s="428">
        <v>0</v>
      </c>
      <c r="DW50" s="428">
        <v>0</v>
      </c>
      <c r="DX50" s="428">
        <v>0</v>
      </c>
      <c r="DY50" s="428">
        <v>0</v>
      </c>
      <c r="DZ50" s="428">
        <v>0</v>
      </c>
      <c r="EA50" s="428">
        <v>0</v>
      </c>
      <c r="EB50" s="428">
        <v>0</v>
      </c>
      <c r="EC50" s="428">
        <v>0</v>
      </c>
      <c r="ED50" s="428">
        <v>0</v>
      </c>
      <c r="EE50" s="428">
        <v>0</v>
      </c>
      <c r="EF50" s="428">
        <v>0</v>
      </c>
      <c r="EG50" s="428">
        <v>0</v>
      </c>
      <c r="EH50" s="428">
        <v>0</v>
      </c>
      <c r="EI50" s="428">
        <v>0</v>
      </c>
      <c r="EJ50" s="428">
        <v>2</v>
      </c>
      <c r="EK50" s="428">
        <v>5</v>
      </c>
      <c r="EL50" s="428">
        <v>2</v>
      </c>
      <c r="EM50" s="428">
        <v>5</v>
      </c>
      <c r="EN50" s="428">
        <v>0</v>
      </c>
      <c r="EO50" s="428">
        <v>0</v>
      </c>
      <c r="EP50" s="428">
        <v>1</v>
      </c>
      <c r="EQ50" s="428">
        <v>10</v>
      </c>
      <c r="ER50" s="428">
        <v>1</v>
      </c>
      <c r="ES50" s="428">
        <v>10</v>
      </c>
      <c r="ET50" s="428">
        <v>2</v>
      </c>
      <c r="EU50" s="428">
        <v>5</v>
      </c>
      <c r="EV50" s="428">
        <v>0</v>
      </c>
      <c r="EW50" s="428">
        <v>0</v>
      </c>
      <c r="EX50" s="428">
        <v>0</v>
      </c>
      <c r="EY50" s="428">
        <v>0</v>
      </c>
      <c r="EZ50" s="428">
        <v>0</v>
      </c>
      <c r="FA50" s="428">
        <v>0</v>
      </c>
      <c r="FB50" s="428">
        <v>0</v>
      </c>
      <c r="FC50" s="428">
        <v>0</v>
      </c>
      <c r="FD50" s="428">
        <v>1</v>
      </c>
      <c r="FE50" s="428">
        <v>12</v>
      </c>
      <c r="FF50" s="428">
        <v>0</v>
      </c>
      <c r="FG50" s="428">
        <v>0</v>
      </c>
      <c r="FH50" s="428">
        <v>0</v>
      </c>
      <c r="FI50" s="428">
        <v>0</v>
      </c>
      <c r="FJ50" s="428">
        <v>0</v>
      </c>
      <c r="FK50" s="428">
        <v>0</v>
      </c>
      <c r="FL50" s="428">
        <v>1</v>
      </c>
      <c r="FM50" s="428">
        <v>16</v>
      </c>
      <c r="FN50" s="428">
        <v>0</v>
      </c>
      <c r="FO50" s="428">
        <v>0</v>
      </c>
      <c r="FP50" s="428">
        <v>0</v>
      </c>
      <c r="FQ50" s="428">
        <v>0</v>
      </c>
      <c r="FR50" s="428">
        <v>0</v>
      </c>
      <c r="FS50" s="428">
        <v>0</v>
      </c>
      <c r="FT50" s="428">
        <v>1</v>
      </c>
      <c r="FU50" s="428">
        <v>18</v>
      </c>
      <c r="FV50" s="428">
        <v>0</v>
      </c>
      <c r="FW50" s="428">
        <v>0</v>
      </c>
      <c r="FX50" s="428">
        <v>0</v>
      </c>
      <c r="FY50" s="428">
        <v>0</v>
      </c>
      <c r="FZ50" s="428">
        <v>0</v>
      </c>
      <c r="GA50" s="428">
        <v>0</v>
      </c>
      <c r="GB50" s="428">
        <v>0</v>
      </c>
      <c r="GC50" s="428">
        <v>0</v>
      </c>
      <c r="GD50" s="428">
        <v>0</v>
      </c>
      <c r="GE50" s="428">
        <v>0</v>
      </c>
      <c r="GF50" s="428">
        <v>0</v>
      </c>
      <c r="GG50" s="428">
        <v>0</v>
      </c>
      <c r="GH50" s="428">
        <v>0</v>
      </c>
      <c r="GI50" s="428">
        <v>0</v>
      </c>
      <c r="GJ50" s="428">
        <v>0</v>
      </c>
      <c r="GK50" s="428">
        <v>0</v>
      </c>
      <c r="GL50" s="428">
        <v>0</v>
      </c>
      <c r="GM50" s="428">
        <v>0</v>
      </c>
      <c r="GN50" s="36"/>
      <c r="GO50" s="36"/>
    </row>
    <row r="51" spans="1:197" ht="15" customHeight="1" x14ac:dyDescent="0.2">
      <c r="A51" s="427" t="s">
        <v>97</v>
      </c>
      <c r="B51" s="428">
        <v>1</v>
      </c>
      <c r="C51" s="428">
        <v>9</v>
      </c>
      <c r="D51" s="428">
        <v>0</v>
      </c>
      <c r="E51" s="428">
        <v>0</v>
      </c>
      <c r="F51" s="428">
        <v>0</v>
      </c>
      <c r="G51" s="428">
        <v>0</v>
      </c>
      <c r="H51" s="428">
        <v>0</v>
      </c>
      <c r="I51" s="428">
        <v>0</v>
      </c>
      <c r="J51" s="428">
        <v>0</v>
      </c>
      <c r="K51" s="428">
        <v>0</v>
      </c>
      <c r="L51" s="428">
        <v>0</v>
      </c>
      <c r="M51" s="428">
        <v>0</v>
      </c>
      <c r="N51" s="428">
        <v>0</v>
      </c>
      <c r="O51" s="428">
        <v>0</v>
      </c>
      <c r="P51" s="428">
        <v>0</v>
      </c>
      <c r="Q51" s="428">
        <v>0</v>
      </c>
      <c r="R51" s="428">
        <v>0</v>
      </c>
      <c r="S51" s="428">
        <v>0</v>
      </c>
      <c r="T51" s="428">
        <v>0</v>
      </c>
      <c r="U51" s="428">
        <v>0</v>
      </c>
      <c r="V51" s="428">
        <v>0</v>
      </c>
      <c r="W51" s="428">
        <v>0</v>
      </c>
      <c r="X51" s="428">
        <v>0</v>
      </c>
      <c r="Y51" s="428">
        <v>0</v>
      </c>
      <c r="Z51" s="428">
        <v>0</v>
      </c>
      <c r="AA51" s="428">
        <v>0</v>
      </c>
      <c r="AB51" s="428">
        <v>0</v>
      </c>
      <c r="AC51" s="428">
        <v>0</v>
      </c>
      <c r="AD51" s="428">
        <v>0</v>
      </c>
      <c r="AE51" s="428">
        <v>0</v>
      </c>
      <c r="AF51" s="428">
        <v>0</v>
      </c>
      <c r="AG51" s="428">
        <v>0</v>
      </c>
      <c r="AH51" s="428">
        <v>0</v>
      </c>
      <c r="AI51" s="428">
        <v>0</v>
      </c>
      <c r="AJ51" s="428">
        <v>0</v>
      </c>
      <c r="AK51" s="428">
        <v>0</v>
      </c>
      <c r="AL51" s="428">
        <v>0</v>
      </c>
      <c r="AM51" s="428">
        <v>0</v>
      </c>
      <c r="AN51" s="428">
        <v>0</v>
      </c>
      <c r="AO51" s="428">
        <v>0</v>
      </c>
      <c r="AP51" s="428">
        <v>0</v>
      </c>
      <c r="AQ51" s="428">
        <v>0</v>
      </c>
      <c r="AR51" s="428">
        <v>0</v>
      </c>
      <c r="AS51" s="428">
        <v>0</v>
      </c>
      <c r="AT51" s="428">
        <v>0</v>
      </c>
      <c r="AU51" s="428">
        <v>0</v>
      </c>
      <c r="AV51" s="428">
        <v>0</v>
      </c>
      <c r="AW51" s="428">
        <v>0</v>
      </c>
      <c r="AX51" s="428">
        <v>0</v>
      </c>
      <c r="AY51" s="428">
        <v>0</v>
      </c>
      <c r="AZ51" s="428">
        <v>0</v>
      </c>
      <c r="BA51" s="428">
        <v>0</v>
      </c>
      <c r="BB51" s="428">
        <v>0</v>
      </c>
      <c r="BC51" s="428">
        <v>0</v>
      </c>
      <c r="BD51" s="428">
        <v>0</v>
      </c>
      <c r="BE51" s="428">
        <v>0</v>
      </c>
      <c r="BF51" s="428">
        <v>0</v>
      </c>
      <c r="BG51" s="428">
        <v>0</v>
      </c>
      <c r="BH51" s="428">
        <v>0</v>
      </c>
      <c r="BI51" s="428">
        <v>0</v>
      </c>
      <c r="BJ51" s="428">
        <v>0</v>
      </c>
      <c r="BK51" s="428">
        <v>0</v>
      </c>
      <c r="BL51" s="428">
        <v>0</v>
      </c>
      <c r="BM51" s="428">
        <v>0</v>
      </c>
      <c r="BN51" s="428">
        <v>0</v>
      </c>
      <c r="BO51" s="428">
        <v>0</v>
      </c>
      <c r="BP51" s="428">
        <v>0</v>
      </c>
      <c r="BQ51" s="428">
        <v>0</v>
      </c>
      <c r="BR51" s="428">
        <v>0</v>
      </c>
      <c r="BS51" s="428">
        <v>0</v>
      </c>
      <c r="BT51" s="428">
        <v>0</v>
      </c>
      <c r="BU51" s="428">
        <v>0</v>
      </c>
      <c r="BV51" s="428">
        <v>0</v>
      </c>
      <c r="BW51" s="428">
        <v>0</v>
      </c>
      <c r="BX51" s="428">
        <v>0</v>
      </c>
      <c r="BY51" s="428">
        <v>0</v>
      </c>
      <c r="BZ51" s="428">
        <v>0</v>
      </c>
      <c r="CA51" s="428">
        <v>0</v>
      </c>
      <c r="CB51" s="428">
        <v>0</v>
      </c>
      <c r="CC51" s="428">
        <v>0</v>
      </c>
      <c r="CD51" s="428">
        <v>0</v>
      </c>
      <c r="CE51" s="428">
        <v>0</v>
      </c>
      <c r="CF51" s="428">
        <v>0</v>
      </c>
      <c r="CG51" s="428">
        <v>0</v>
      </c>
      <c r="CH51" s="428">
        <v>0</v>
      </c>
      <c r="CI51" s="428">
        <v>0</v>
      </c>
      <c r="CJ51" s="428">
        <v>1</v>
      </c>
      <c r="CK51" s="428">
        <v>4</v>
      </c>
      <c r="CL51" s="428">
        <v>0</v>
      </c>
      <c r="CM51" s="428">
        <v>0</v>
      </c>
      <c r="CN51" s="428">
        <v>4</v>
      </c>
      <c r="CO51" s="428">
        <v>14</v>
      </c>
      <c r="CP51" s="428">
        <v>2</v>
      </c>
      <c r="CQ51" s="428">
        <v>5</v>
      </c>
      <c r="CR51" s="428">
        <v>4</v>
      </c>
      <c r="CS51" s="428">
        <v>10</v>
      </c>
      <c r="CT51" s="428">
        <v>3</v>
      </c>
      <c r="CU51" s="428">
        <v>12</v>
      </c>
      <c r="CV51" s="428">
        <v>0</v>
      </c>
      <c r="CW51" s="428">
        <v>0</v>
      </c>
      <c r="CX51" s="428">
        <v>0</v>
      </c>
      <c r="CY51" s="428">
        <v>0</v>
      </c>
      <c r="CZ51" s="428">
        <v>0</v>
      </c>
      <c r="DA51" s="428">
        <v>0</v>
      </c>
      <c r="DB51" s="428">
        <v>0</v>
      </c>
      <c r="DC51" s="428">
        <v>0</v>
      </c>
      <c r="DD51" s="428">
        <v>0</v>
      </c>
      <c r="DE51" s="428">
        <v>0</v>
      </c>
      <c r="DF51" s="428">
        <v>0</v>
      </c>
      <c r="DG51" s="428">
        <v>0</v>
      </c>
      <c r="DH51" s="428">
        <v>0</v>
      </c>
      <c r="DI51" s="428">
        <v>0</v>
      </c>
      <c r="DJ51" s="428">
        <v>0</v>
      </c>
      <c r="DK51" s="428">
        <v>0</v>
      </c>
      <c r="DL51" s="428">
        <v>0</v>
      </c>
      <c r="DM51" s="428">
        <v>0</v>
      </c>
      <c r="DN51" s="428">
        <v>0</v>
      </c>
      <c r="DO51" s="428">
        <v>0</v>
      </c>
      <c r="DP51" s="428">
        <v>0</v>
      </c>
      <c r="DQ51" s="428">
        <v>0</v>
      </c>
      <c r="DR51" s="428">
        <v>0</v>
      </c>
      <c r="DS51" s="428">
        <v>0</v>
      </c>
      <c r="DT51" s="428">
        <v>0</v>
      </c>
      <c r="DU51" s="428">
        <v>0</v>
      </c>
      <c r="DV51" s="428">
        <v>0</v>
      </c>
      <c r="DW51" s="428">
        <v>0</v>
      </c>
      <c r="DX51" s="428">
        <v>0</v>
      </c>
      <c r="DY51" s="428">
        <v>0</v>
      </c>
      <c r="DZ51" s="428">
        <v>0</v>
      </c>
      <c r="EA51" s="428">
        <v>0</v>
      </c>
      <c r="EB51" s="428">
        <v>0</v>
      </c>
      <c r="EC51" s="428">
        <v>0</v>
      </c>
      <c r="ED51" s="428">
        <v>0</v>
      </c>
      <c r="EE51" s="428">
        <v>0</v>
      </c>
      <c r="EF51" s="428">
        <v>0</v>
      </c>
      <c r="EG51" s="428">
        <v>0</v>
      </c>
      <c r="EH51" s="428">
        <v>0</v>
      </c>
      <c r="EI51" s="428">
        <v>0</v>
      </c>
      <c r="EJ51" s="428">
        <v>3</v>
      </c>
      <c r="EK51" s="428">
        <v>11</v>
      </c>
      <c r="EL51" s="428">
        <v>3</v>
      </c>
      <c r="EM51" s="428">
        <v>11</v>
      </c>
      <c r="EN51" s="428">
        <v>0</v>
      </c>
      <c r="EO51" s="428">
        <v>0</v>
      </c>
      <c r="EP51" s="428">
        <v>1</v>
      </c>
      <c r="EQ51" s="428">
        <v>17</v>
      </c>
      <c r="ER51" s="428">
        <v>1</v>
      </c>
      <c r="ES51" s="428">
        <v>17</v>
      </c>
      <c r="ET51" s="428">
        <v>2</v>
      </c>
      <c r="EU51" s="428">
        <v>6</v>
      </c>
      <c r="EV51" s="428">
        <v>0</v>
      </c>
      <c r="EW51" s="428">
        <v>0</v>
      </c>
      <c r="EX51" s="428">
        <v>0</v>
      </c>
      <c r="EY51" s="428">
        <v>0</v>
      </c>
      <c r="EZ51" s="428">
        <v>1</v>
      </c>
      <c r="FA51" s="428">
        <v>3</v>
      </c>
      <c r="FB51" s="428">
        <v>0</v>
      </c>
      <c r="FC51" s="428">
        <v>0</v>
      </c>
      <c r="FD51" s="428">
        <v>1</v>
      </c>
      <c r="FE51" s="428">
        <v>23</v>
      </c>
      <c r="FF51" s="428">
        <v>1</v>
      </c>
      <c r="FG51" s="428">
        <v>26</v>
      </c>
      <c r="FH51" s="428">
        <v>0</v>
      </c>
      <c r="FI51" s="428">
        <v>0</v>
      </c>
      <c r="FJ51" s="428">
        <v>0</v>
      </c>
      <c r="FK51" s="428">
        <v>0</v>
      </c>
      <c r="FL51" s="428">
        <v>1</v>
      </c>
      <c r="FM51" s="428">
        <v>21</v>
      </c>
      <c r="FN51" s="428">
        <v>0</v>
      </c>
      <c r="FO51" s="428">
        <v>0</v>
      </c>
      <c r="FP51" s="428">
        <v>0</v>
      </c>
      <c r="FQ51" s="428">
        <v>0</v>
      </c>
      <c r="FR51" s="428">
        <v>0</v>
      </c>
      <c r="FS51" s="428">
        <v>0</v>
      </c>
      <c r="FT51" s="428">
        <v>1</v>
      </c>
      <c r="FU51" s="428">
        <v>26</v>
      </c>
      <c r="FV51" s="428">
        <v>0</v>
      </c>
      <c r="FW51" s="428">
        <v>0</v>
      </c>
      <c r="FX51" s="428">
        <v>0</v>
      </c>
      <c r="FY51" s="428">
        <v>0</v>
      </c>
      <c r="FZ51" s="428">
        <v>0</v>
      </c>
      <c r="GA51" s="428">
        <v>0</v>
      </c>
      <c r="GB51" s="428">
        <v>0</v>
      </c>
      <c r="GC51" s="428">
        <v>0</v>
      </c>
      <c r="GD51" s="428">
        <v>0</v>
      </c>
      <c r="GE51" s="428">
        <v>0</v>
      </c>
      <c r="GF51" s="428">
        <v>0</v>
      </c>
      <c r="GG51" s="428">
        <v>0</v>
      </c>
      <c r="GH51" s="428">
        <v>0</v>
      </c>
      <c r="GI51" s="428">
        <v>0</v>
      </c>
      <c r="GJ51" s="428">
        <v>1</v>
      </c>
      <c r="GK51" s="428">
        <v>3</v>
      </c>
      <c r="GL51" s="428">
        <v>0</v>
      </c>
      <c r="GM51" s="428">
        <v>0</v>
      </c>
      <c r="GN51" s="36"/>
      <c r="GO51" s="36"/>
    </row>
    <row r="52" spans="1:197" ht="15" customHeight="1" x14ac:dyDescent="0.2">
      <c r="A52" s="427" t="s">
        <v>98</v>
      </c>
      <c r="B52" s="428">
        <v>0</v>
      </c>
      <c r="C52" s="428">
        <v>0</v>
      </c>
      <c r="D52" s="428">
        <v>1</v>
      </c>
      <c r="E52" s="428">
        <v>12</v>
      </c>
      <c r="F52" s="428">
        <v>0</v>
      </c>
      <c r="G52" s="428">
        <v>0</v>
      </c>
      <c r="H52" s="428">
        <v>0</v>
      </c>
      <c r="I52" s="428">
        <v>0</v>
      </c>
      <c r="J52" s="428">
        <v>2</v>
      </c>
      <c r="K52" s="428">
        <v>5</v>
      </c>
      <c r="L52" s="428">
        <v>0</v>
      </c>
      <c r="M52" s="428">
        <v>0</v>
      </c>
      <c r="N52" s="428" t="s">
        <v>56</v>
      </c>
      <c r="O52" s="428" t="s">
        <v>56</v>
      </c>
      <c r="P52" s="428">
        <v>0</v>
      </c>
      <c r="Q52" s="428">
        <v>0</v>
      </c>
      <c r="R52" s="428">
        <v>0</v>
      </c>
      <c r="S52" s="428">
        <v>0</v>
      </c>
      <c r="T52" s="428">
        <v>0</v>
      </c>
      <c r="U52" s="428">
        <v>0</v>
      </c>
      <c r="V52" s="428">
        <v>0</v>
      </c>
      <c r="W52" s="428">
        <v>0</v>
      </c>
      <c r="X52" s="428">
        <v>0</v>
      </c>
      <c r="Y52" s="428">
        <v>0</v>
      </c>
      <c r="Z52" s="428">
        <v>0</v>
      </c>
      <c r="AA52" s="428">
        <v>0</v>
      </c>
      <c r="AB52" s="428">
        <v>0</v>
      </c>
      <c r="AC52" s="428">
        <v>0</v>
      </c>
      <c r="AD52" s="428">
        <v>0</v>
      </c>
      <c r="AE52" s="428">
        <v>0</v>
      </c>
      <c r="AF52" s="428">
        <v>1</v>
      </c>
      <c r="AG52" s="428">
        <v>2</v>
      </c>
      <c r="AH52" s="428">
        <v>0</v>
      </c>
      <c r="AI52" s="428">
        <v>0</v>
      </c>
      <c r="AJ52" s="428">
        <v>1</v>
      </c>
      <c r="AK52" s="428">
        <v>12</v>
      </c>
      <c r="AL52" s="428">
        <v>0</v>
      </c>
      <c r="AM52" s="428">
        <v>0</v>
      </c>
      <c r="AN52" s="428">
        <v>0</v>
      </c>
      <c r="AO52" s="428">
        <v>0</v>
      </c>
      <c r="AP52" s="428">
        <v>0</v>
      </c>
      <c r="AQ52" s="428">
        <v>0</v>
      </c>
      <c r="AR52" s="428">
        <v>1</v>
      </c>
      <c r="AS52" s="428">
        <v>2</v>
      </c>
      <c r="AT52" s="428">
        <v>1</v>
      </c>
      <c r="AU52" s="428">
        <v>3</v>
      </c>
      <c r="AV52" s="428">
        <v>0</v>
      </c>
      <c r="AW52" s="428">
        <v>0</v>
      </c>
      <c r="AX52" s="428">
        <v>0</v>
      </c>
      <c r="AY52" s="428">
        <v>0</v>
      </c>
      <c r="AZ52" s="428">
        <v>0</v>
      </c>
      <c r="BA52" s="428">
        <v>0</v>
      </c>
      <c r="BB52" s="428">
        <v>0</v>
      </c>
      <c r="BC52" s="428">
        <v>0</v>
      </c>
      <c r="BD52" s="428">
        <v>9</v>
      </c>
      <c r="BE52" s="428">
        <v>33</v>
      </c>
      <c r="BF52" s="428">
        <v>0</v>
      </c>
      <c r="BG52" s="428">
        <v>0</v>
      </c>
      <c r="BH52" s="428">
        <v>0</v>
      </c>
      <c r="BI52" s="428">
        <v>0</v>
      </c>
      <c r="BJ52" s="428">
        <v>0</v>
      </c>
      <c r="BK52" s="428">
        <v>0</v>
      </c>
      <c r="BL52" s="428">
        <v>1</v>
      </c>
      <c r="BM52" s="428">
        <v>2</v>
      </c>
      <c r="BN52" s="428">
        <v>0</v>
      </c>
      <c r="BO52" s="428">
        <v>0</v>
      </c>
      <c r="BP52" s="428">
        <v>7</v>
      </c>
      <c r="BQ52" s="428">
        <v>28</v>
      </c>
      <c r="BR52" s="428">
        <v>0</v>
      </c>
      <c r="BS52" s="428">
        <v>0</v>
      </c>
      <c r="BT52" s="428">
        <v>0</v>
      </c>
      <c r="BU52" s="428">
        <v>0</v>
      </c>
      <c r="BV52" s="428">
        <v>0</v>
      </c>
      <c r="BW52" s="428">
        <v>0</v>
      </c>
      <c r="BX52" s="428">
        <v>0</v>
      </c>
      <c r="BY52" s="428">
        <v>0</v>
      </c>
      <c r="BZ52" s="428">
        <v>0</v>
      </c>
      <c r="CA52" s="428">
        <v>0</v>
      </c>
      <c r="CB52" s="428">
        <v>0</v>
      </c>
      <c r="CC52" s="428">
        <v>0</v>
      </c>
      <c r="CD52" s="428">
        <v>1</v>
      </c>
      <c r="CE52" s="428">
        <v>2</v>
      </c>
      <c r="CF52" s="428">
        <v>0</v>
      </c>
      <c r="CG52" s="428">
        <v>0</v>
      </c>
      <c r="CH52" s="428">
        <v>0</v>
      </c>
      <c r="CI52" s="428">
        <v>0</v>
      </c>
      <c r="CJ52" s="428">
        <v>0</v>
      </c>
      <c r="CK52" s="428">
        <v>0</v>
      </c>
      <c r="CL52" s="428">
        <v>0</v>
      </c>
      <c r="CM52" s="428">
        <v>0</v>
      </c>
      <c r="CN52" s="428">
        <v>9</v>
      </c>
      <c r="CO52" s="428">
        <v>28</v>
      </c>
      <c r="CP52" s="428">
        <v>4</v>
      </c>
      <c r="CQ52" s="428">
        <v>11</v>
      </c>
      <c r="CR52" s="428">
        <v>9</v>
      </c>
      <c r="CS52" s="428">
        <v>22</v>
      </c>
      <c r="CT52" s="428">
        <v>7</v>
      </c>
      <c r="CU52" s="428">
        <v>19</v>
      </c>
      <c r="CV52" s="428">
        <v>0</v>
      </c>
      <c r="CW52" s="428">
        <v>0</v>
      </c>
      <c r="CX52" s="428">
        <v>1</v>
      </c>
      <c r="CY52" s="428">
        <v>2</v>
      </c>
      <c r="CZ52" s="428">
        <v>0</v>
      </c>
      <c r="DA52" s="428">
        <v>0</v>
      </c>
      <c r="DB52" s="428">
        <v>1</v>
      </c>
      <c r="DC52" s="428">
        <v>40</v>
      </c>
      <c r="DD52" s="428">
        <v>0</v>
      </c>
      <c r="DE52" s="428">
        <v>0</v>
      </c>
      <c r="DF52" s="428">
        <v>0</v>
      </c>
      <c r="DG52" s="428">
        <v>0</v>
      </c>
      <c r="DH52" s="428">
        <v>0</v>
      </c>
      <c r="DI52" s="428">
        <v>0</v>
      </c>
      <c r="DJ52" s="428">
        <v>0</v>
      </c>
      <c r="DK52" s="428">
        <v>0</v>
      </c>
      <c r="DL52" s="428">
        <v>0</v>
      </c>
      <c r="DM52" s="428">
        <v>0</v>
      </c>
      <c r="DN52" s="428">
        <v>1</v>
      </c>
      <c r="DO52" s="428">
        <v>12</v>
      </c>
      <c r="DP52" s="428">
        <v>0</v>
      </c>
      <c r="DQ52" s="428">
        <v>0</v>
      </c>
      <c r="DR52" s="428">
        <v>0</v>
      </c>
      <c r="DS52" s="428">
        <v>0</v>
      </c>
      <c r="DT52" s="428">
        <v>0</v>
      </c>
      <c r="DU52" s="428">
        <v>0</v>
      </c>
      <c r="DV52" s="428">
        <v>0</v>
      </c>
      <c r="DW52" s="428">
        <v>0</v>
      </c>
      <c r="DX52" s="428">
        <v>0</v>
      </c>
      <c r="DY52" s="428">
        <v>0</v>
      </c>
      <c r="DZ52" s="428">
        <v>0</v>
      </c>
      <c r="EA52" s="428">
        <v>0</v>
      </c>
      <c r="EB52" s="428">
        <v>0</v>
      </c>
      <c r="EC52" s="428">
        <v>0</v>
      </c>
      <c r="ED52" s="428">
        <v>0</v>
      </c>
      <c r="EE52" s="428">
        <v>0</v>
      </c>
      <c r="EF52" s="428">
        <v>0</v>
      </c>
      <c r="EG52" s="428">
        <v>0</v>
      </c>
      <c r="EH52" s="428">
        <v>0</v>
      </c>
      <c r="EI52" s="428">
        <v>0</v>
      </c>
      <c r="EJ52" s="428">
        <v>9</v>
      </c>
      <c r="EK52" s="428">
        <v>30</v>
      </c>
      <c r="EL52" s="428">
        <v>9</v>
      </c>
      <c r="EM52" s="428">
        <v>30</v>
      </c>
      <c r="EN52" s="428">
        <v>1</v>
      </c>
      <c r="EO52" s="428">
        <v>3</v>
      </c>
      <c r="EP52" s="428">
        <v>1</v>
      </c>
      <c r="EQ52" s="428">
        <v>35</v>
      </c>
      <c r="ER52" s="428">
        <v>1</v>
      </c>
      <c r="ES52" s="428">
        <v>35</v>
      </c>
      <c r="ET52" s="428">
        <v>8</v>
      </c>
      <c r="EU52" s="428">
        <v>28</v>
      </c>
      <c r="EV52" s="428">
        <v>0</v>
      </c>
      <c r="EW52" s="428">
        <v>0</v>
      </c>
      <c r="EX52" s="428">
        <v>0</v>
      </c>
      <c r="EY52" s="428">
        <v>0</v>
      </c>
      <c r="EZ52" s="428">
        <v>0</v>
      </c>
      <c r="FA52" s="428">
        <v>0</v>
      </c>
      <c r="FB52" s="428">
        <v>0</v>
      </c>
      <c r="FC52" s="428">
        <v>0</v>
      </c>
      <c r="FD52" s="428">
        <v>1</v>
      </c>
      <c r="FE52" s="428">
        <v>72</v>
      </c>
      <c r="FF52" s="428">
        <v>1</v>
      </c>
      <c r="FG52" s="428">
        <v>76</v>
      </c>
      <c r="FH52" s="428">
        <v>0</v>
      </c>
      <c r="FI52" s="428">
        <v>0</v>
      </c>
      <c r="FJ52" s="428">
        <v>0</v>
      </c>
      <c r="FK52" s="428">
        <v>0</v>
      </c>
      <c r="FL52" s="428">
        <v>1</v>
      </c>
      <c r="FM52" s="428">
        <v>34</v>
      </c>
      <c r="FN52" s="428">
        <v>0</v>
      </c>
      <c r="FO52" s="428">
        <v>0</v>
      </c>
      <c r="FP52" s="428">
        <v>0</v>
      </c>
      <c r="FQ52" s="428">
        <v>0</v>
      </c>
      <c r="FR52" s="428">
        <v>0</v>
      </c>
      <c r="FS52" s="428">
        <v>0</v>
      </c>
      <c r="FT52" s="428">
        <v>1</v>
      </c>
      <c r="FU52" s="428">
        <v>43</v>
      </c>
      <c r="FV52" s="428">
        <v>0</v>
      </c>
      <c r="FW52" s="428">
        <v>0</v>
      </c>
      <c r="FX52" s="428">
        <v>0</v>
      </c>
      <c r="FY52" s="428">
        <v>0</v>
      </c>
      <c r="FZ52" s="428">
        <v>0</v>
      </c>
      <c r="GA52" s="428">
        <v>0</v>
      </c>
      <c r="GB52" s="428">
        <v>0</v>
      </c>
      <c r="GC52" s="428">
        <v>0</v>
      </c>
      <c r="GD52" s="428">
        <v>0</v>
      </c>
      <c r="GE52" s="428">
        <v>0</v>
      </c>
      <c r="GF52" s="428">
        <v>0</v>
      </c>
      <c r="GG52" s="428">
        <v>0</v>
      </c>
      <c r="GH52" s="428">
        <v>0</v>
      </c>
      <c r="GI52" s="428">
        <v>0</v>
      </c>
      <c r="GJ52" s="428">
        <v>0</v>
      </c>
      <c r="GK52" s="428">
        <v>0</v>
      </c>
      <c r="GL52" s="428">
        <v>0</v>
      </c>
      <c r="GM52" s="428">
        <v>0</v>
      </c>
      <c r="GN52" s="36"/>
      <c r="GO52" s="36"/>
    </row>
    <row r="53" spans="1:197" ht="15" customHeight="1" thickBot="1" x14ac:dyDescent="0.25">
      <c r="A53" s="429" t="s">
        <v>99</v>
      </c>
      <c r="B53" s="428">
        <v>4</v>
      </c>
      <c r="C53" s="428">
        <v>39</v>
      </c>
      <c r="D53" s="428">
        <v>0</v>
      </c>
      <c r="E53" s="428">
        <v>0</v>
      </c>
      <c r="F53" s="428">
        <v>0</v>
      </c>
      <c r="G53" s="428">
        <v>0</v>
      </c>
      <c r="H53" s="428">
        <v>0</v>
      </c>
      <c r="I53" s="428">
        <v>0</v>
      </c>
      <c r="J53" s="428">
        <v>0</v>
      </c>
      <c r="K53" s="428">
        <v>0</v>
      </c>
      <c r="L53" s="428">
        <v>0</v>
      </c>
      <c r="M53" s="428">
        <v>0</v>
      </c>
      <c r="N53" s="428">
        <v>0</v>
      </c>
      <c r="O53" s="428">
        <v>0</v>
      </c>
      <c r="P53" s="428">
        <v>0</v>
      </c>
      <c r="Q53" s="428">
        <v>0</v>
      </c>
      <c r="R53" s="428">
        <v>0</v>
      </c>
      <c r="S53" s="428">
        <v>0</v>
      </c>
      <c r="T53" s="428">
        <v>0</v>
      </c>
      <c r="U53" s="428">
        <v>0</v>
      </c>
      <c r="V53" s="428">
        <v>0</v>
      </c>
      <c r="W53" s="428">
        <v>0</v>
      </c>
      <c r="X53" s="428">
        <v>3</v>
      </c>
      <c r="Y53" s="428">
        <v>24</v>
      </c>
      <c r="Z53" s="428">
        <v>0</v>
      </c>
      <c r="AA53" s="428">
        <v>0</v>
      </c>
      <c r="AB53" s="428">
        <v>0</v>
      </c>
      <c r="AC53" s="428">
        <v>0</v>
      </c>
      <c r="AD53" s="428">
        <v>1</v>
      </c>
      <c r="AE53" s="428">
        <v>3</v>
      </c>
      <c r="AF53" s="428">
        <v>0</v>
      </c>
      <c r="AG53" s="428">
        <v>0</v>
      </c>
      <c r="AH53" s="428">
        <v>0</v>
      </c>
      <c r="AI53" s="428">
        <v>0</v>
      </c>
      <c r="AJ53" s="428">
        <v>0</v>
      </c>
      <c r="AK53" s="428">
        <v>0</v>
      </c>
      <c r="AL53" s="428">
        <v>0</v>
      </c>
      <c r="AM53" s="428">
        <v>0</v>
      </c>
      <c r="AN53" s="428">
        <v>0</v>
      </c>
      <c r="AO53" s="428">
        <v>0</v>
      </c>
      <c r="AP53" s="428">
        <v>0</v>
      </c>
      <c r="AQ53" s="428">
        <v>0</v>
      </c>
      <c r="AR53" s="428">
        <v>1</v>
      </c>
      <c r="AS53" s="428">
        <v>2</v>
      </c>
      <c r="AT53" s="428">
        <v>0</v>
      </c>
      <c r="AU53" s="428">
        <v>0</v>
      </c>
      <c r="AV53" s="428">
        <v>0</v>
      </c>
      <c r="AW53" s="428">
        <v>0</v>
      </c>
      <c r="AX53" s="428">
        <v>0</v>
      </c>
      <c r="AY53" s="428">
        <v>0</v>
      </c>
      <c r="AZ53" s="428">
        <v>0</v>
      </c>
      <c r="BA53" s="428">
        <v>0</v>
      </c>
      <c r="BB53" s="428">
        <v>0</v>
      </c>
      <c r="BC53" s="428">
        <v>0</v>
      </c>
      <c r="BD53" s="428">
        <v>1</v>
      </c>
      <c r="BE53" s="428">
        <v>3</v>
      </c>
      <c r="BF53" s="428">
        <v>0</v>
      </c>
      <c r="BG53" s="428">
        <v>0</v>
      </c>
      <c r="BH53" s="428">
        <v>0</v>
      </c>
      <c r="BI53" s="428">
        <v>0</v>
      </c>
      <c r="BJ53" s="428">
        <v>0</v>
      </c>
      <c r="BK53" s="428">
        <v>0</v>
      </c>
      <c r="BL53" s="428">
        <v>0</v>
      </c>
      <c r="BM53" s="428">
        <v>0</v>
      </c>
      <c r="BN53" s="428">
        <v>0</v>
      </c>
      <c r="BO53" s="428">
        <v>0</v>
      </c>
      <c r="BP53" s="428">
        <v>0</v>
      </c>
      <c r="BQ53" s="428">
        <v>0</v>
      </c>
      <c r="BR53" s="428">
        <v>0</v>
      </c>
      <c r="BS53" s="428">
        <v>0</v>
      </c>
      <c r="BT53" s="428">
        <v>0</v>
      </c>
      <c r="BU53" s="428">
        <v>0</v>
      </c>
      <c r="BV53" s="428">
        <v>0</v>
      </c>
      <c r="BW53" s="428">
        <v>0</v>
      </c>
      <c r="BX53" s="428">
        <v>0</v>
      </c>
      <c r="BY53" s="428">
        <v>0</v>
      </c>
      <c r="BZ53" s="428">
        <v>0</v>
      </c>
      <c r="CA53" s="428">
        <v>0</v>
      </c>
      <c r="CB53" s="428">
        <v>0</v>
      </c>
      <c r="CC53" s="428">
        <v>0</v>
      </c>
      <c r="CD53" s="428">
        <v>0</v>
      </c>
      <c r="CE53" s="428">
        <v>0</v>
      </c>
      <c r="CF53" s="428">
        <v>0</v>
      </c>
      <c r="CG53" s="428">
        <v>0</v>
      </c>
      <c r="CH53" s="428">
        <v>2</v>
      </c>
      <c r="CI53" s="428">
        <v>13</v>
      </c>
      <c r="CJ53" s="428">
        <v>1</v>
      </c>
      <c r="CK53" s="428">
        <v>2</v>
      </c>
      <c r="CL53" s="428">
        <v>0</v>
      </c>
      <c r="CM53" s="428">
        <v>0</v>
      </c>
      <c r="CN53" s="428">
        <v>9</v>
      </c>
      <c r="CO53" s="428">
        <v>24</v>
      </c>
      <c r="CP53" s="428">
        <v>4</v>
      </c>
      <c r="CQ53" s="428">
        <v>10</v>
      </c>
      <c r="CR53" s="428">
        <v>4</v>
      </c>
      <c r="CS53" s="428">
        <v>17</v>
      </c>
      <c r="CT53" s="428">
        <v>1</v>
      </c>
      <c r="CU53" s="428">
        <v>8</v>
      </c>
      <c r="CV53" s="428">
        <v>0</v>
      </c>
      <c r="CW53" s="428">
        <v>0</v>
      </c>
      <c r="CX53" s="428">
        <v>0</v>
      </c>
      <c r="CY53" s="428">
        <v>0</v>
      </c>
      <c r="CZ53" s="428">
        <v>0</v>
      </c>
      <c r="DA53" s="428">
        <v>0</v>
      </c>
      <c r="DB53" s="428">
        <v>0</v>
      </c>
      <c r="DC53" s="428">
        <v>0</v>
      </c>
      <c r="DD53" s="428">
        <v>0</v>
      </c>
      <c r="DE53" s="428">
        <v>0</v>
      </c>
      <c r="DF53" s="428">
        <v>0</v>
      </c>
      <c r="DG53" s="428">
        <v>0</v>
      </c>
      <c r="DH53" s="428">
        <v>0</v>
      </c>
      <c r="DI53" s="428">
        <v>0</v>
      </c>
      <c r="DJ53" s="428">
        <v>1</v>
      </c>
      <c r="DK53" s="428">
        <v>12</v>
      </c>
      <c r="DL53" s="428">
        <v>0</v>
      </c>
      <c r="DM53" s="428">
        <v>0</v>
      </c>
      <c r="DN53" s="428">
        <v>1</v>
      </c>
      <c r="DO53" s="428">
        <v>12</v>
      </c>
      <c r="DP53" s="428">
        <v>1</v>
      </c>
      <c r="DQ53" s="428">
        <v>10</v>
      </c>
      <c r="DR53" s="428">
        <v>0</v>
      </c>
      <c r="DS53" s="428">
        <v>0</v>
      </c>
      <c r="DT53" s="428">
        <v>1</v>
      </c>
      <c r="DU53" s="428">
        <v>12</v>
      </c>
      <c r="DV53" s="428">
        <v>0</v>
      </c>
      <c r="DW53" s="428">
        <v>0</v>
      </c>
      <c r="DX53" s="428">
        <v>0</v>
      </c>
      <c r="DY53" s="428">
        <v>0</v>
      </c>
      <c r="DZ53" s="428">
        <v>0</v>
      </c>
      <c r="EA53" s="428">
        <v>0</v>
      </c>
      <c r="EB53" s="428">
        <v>0</v>
      </c>
      <c r="EC53" s="428">
        <v>0</v>
      </c>
      <c r="ED53" s="428">
        <v>0</v>
      </c>
      <c r="EE53" s="428">
        <v>0</v>
      </c>
      <c r="EF53" s="428">
        <v>0</v>
      </c>
      <c r="EG53" s="428">
        <v>0</v>
      </c>
      <c r="EH53" s="428">
        <v>0</v>
      </c>
      <c r="EI53" s="428">
        <v>0</v>
      </c>
      <c r="EJ53" s="428">
        <v>7</v>
      </c>
      <c r="EK53" s="428">
        <v>18</v>
      </c>
      <c r="EL53" s="428">
        <v>7</v>
      </c>
      <c r="EM53" s="428">
        <v>18</v>
      </c>
      <c r="EN53" s="428">
        <v>0</v>
      </c>
      <c r="EO53" s="428">
        <v>0</v>
      </c>
      <c r="EP53" s="428">
        <v>1</v>
      </c>
      <c r="EQ53" s="428">
        <v>29</v>
      </c>
      <c r="ER53" s="428">
        <v>1</v>
      </c>
      <c r="ES53" s="428">
        <v>29</v>
      </c>
      <c r="ET53" s="428">
        <v>0</v>
      </c>
      <c r="EU53" s="428">
        <v>0</v>
      </c>
      <c r="EV53" s="428">
        <v>1</v>
      </c>
      <c r="EW53" s="428">
        <v>40</v>
      </c>
      <c r="EX53" s="428">
        <v>0</v>
      </c>
      <c r="EY53" s="428">
        <v>0</v>
      </c>
      <c r="EZ53" s="428">
        <v>3</v>
      </c>
      <c r="FA53" s="428">
        <v>24</v>
      </c>
      <c r="FB53" s="428">
        <v>0</v>
      </c>
      <c r="FC53" s="428">
        <v>0</v>
      </c>
      <c r="FD53" s="428">
        <v>1</v>
      </c>
      <c r="FE53" s="428">
        <v>58</v>
      </c>
      <c r="FF53" s="428">
        <v>1</v>
      </c>
      <c r="FG53" s="428">
        <v>63</v>
      </c>
      <c r="FH53" s="428">
        <v>0</v>
      </c>
      <c r="FI53" s="428">
        <v>0</v>
      </c>
      <c r="FJ53" s="428">
        <v>0</v>
      </c>
      <c r="FK53" s="428">
        <v>0</v>
      </c>
      <c r="FL53" s="428">
        <v>1</v>
      </c>
      <c r="FM53" s="428">
        <v>30</v>
      </c>
      <c r="FN53" s="428">
        <v>0</v>
      </c>
      <c r="FO53" s="428">
        <v>0</v>
      </c>
      <c r="FP53" s="428">
        <v>0</v>
      </c>
      <c r="FQ53" s="428">
        <v>0</v>
      </c>
      <c r="FR53" s="428">
        <v>0</v>
      </c>
      <c r="FS53" s="428">
        <v>0</v>
      </c>
      <c r="FT53" s="428">
        <v>2</v>
      </c>
      <c r="FU53" s="428">
        <v>53</v>
      </c>
      <c r="FV53" s="428">
        <v>0</v>
      </c>
      <c r="FW53" s="428">
        <v>0</v>
      </c>
      <c r="FX53" s="428">
        <v>0</v>
      </c>
      <c r="FY53" s="428">
        <v>0</v>
      </c>
      <c r="FZ53" s="428">
        <v>2</v>
      </c>
      <c r="GA53" s="428">
        <v>15</v>
      </c>
      <c r="GB53" s="428">
        <v>0</v>
      </c>
      <c r="GC53" s="428">
        <v>0</v>
      </c>
      <c r="GD53" s="428">
        <v>3</v>
      </c>
      <c r="GE53" s="428">
        <v>36</v>
      </c>
      <c r="GF53" s="428">
        <v>0</v>
      </c>
      <c r="GG53" s="428">
        <v>0</v>
      </c>
      <c r="GH53" s="428">
        <v>0</v>
      </c>
      <c r="GI53" s="428">
        <v>0</v>
      </c>
      <c r="GJ53" s="428">
        <v>0</v>
      </c>
      <c r="GK53" s="428">
        <v>0</v>
      </c>
      <c r="GL53" s="428">
        <v>1</v>
      </c>
      <c r="GM53" s="428">
        <v>12</v>
      </c>
      <c r="GN53" s="36"/>
      <c r="GO53" s="36"/>
    </row>
    <row r="54" spans="1:197" s="433" customFormat="1" ht="15" customHeight="1" thickBot="1" x14ac:dyDescent="0.25">
      <c r="A54" s="430" t="s">
        <v>100</v>
      </c>
      <c r="B54" s="1232">
        <f>SUM(B7:B53)</f>
        <v>57</v>
      </c>
      <c r="C54" s="1232">
        <f t="shared" ref="C54:BN54" si="0">SUM(C7:C53)</f>
        <v>315</v>
      </c>
      <c r="D54" s="1232">
        <f t="shared" si="0"/>
        <v>19</v>
      </c>
      <c r="E54" s="1232">
        <f t="shared" si="0"/>
        <v>102</v>
      </c>
      <c r="F54" s="1232">
        <f t="shared" si="0"/>
        <v>0</v>
      </c>
      <c r="G54" s="1234">
        <f t="shared" si="0"/>
        <v>0</v>
      </c>
      <c r="H54" s="1232">
        <f t="shared" si="0"/>
        <v>29</v>
      </c>
      <c r="I54" s="1232">
        <f t="shared" si="0"/>
        <v>73</v>
      </c>
      <c r="J54" s="1232">
        <f t="shared" si="0"/>
        <v>8</v>
      </c>
      <c r="K54" s="1232">
        <f t="shared" si="0"/>
        <v>33</v>
      </c>
      <c r="L54" s="1232">
        <f t="shared" si="0"/>
        <v>91</v>
      </c>
      <c r="M54" s="1232">
        <f t="shared" si="0"/>
        <v>248</v>
      </c>
      <c r="N54" s="1232">
        <f>SUM(N7:N53)</f>
        <v>2</v>
      </c>
      <c r="O54" s="1232">
        <f t="shared" si="0"/>
        <v>13</v>
      </c>
      <c r="P54" s="1232">
        <f t="shared" si="0"/>
        <v>6</v>
      </c>
      <c r="Q54" s="1232">
        <f t="shared" si="0"/>
        <v>19</v>
      </c>
      <c r="R54" s="1232">
        <f t="shared" si="0"/>
        <v>2</v>
      </c>
      <c r="S54" s="1232">
        <f t="shared" si="0"/>
        <v>4</v>
      </c>
      <c r="T54" s="1232">
        <f t="shared" si="0"/>
        <v>10</v>
      </c>
      <c r="U54" s="1232">
        <f t="shared" si="0"/>
        <v>65</v>
      </c>
      <c r="V54" s="1232">
        <f t="shared" si="0"/>
        <v>4</v>
      </c>
      <c r="W54" s="1232">
        <f t="shared" si="0"/>
        <v>12</v>
      </c>
      <c r="X54" s="1232">
        <f t="shared" si="0"/>
        <v>18</v>
      </c>
      <c r="Y54" s="1232">
        <f t="shared" si="0"/>
        <v>83</v>
      </c>
      <c r="Z54" s="1232">
        <f t="shared" si="0"/>
        <v>5</v>
      </c>
      <c r="AA54" s="1232">
        <f t="shared" si="0"/>
        <v>26</v>
      </c>
      <c r="AB54" s="1232">
        <f t="shared" si="0"/>
        <v>1</v>
      </c>
      <c r="AC54" s="1232">
        <f t="shared" si="0"/>
        <v>13</v>
      </c>
      <c r="AD54" s="1232">
        <f t="shared" si="0"/>
        <v>6</v>
      </c>
      <c r="AE54" s="1232">
        <f t="shared" si="0"/>
        <v>14</v>
      </c>
      <c r="AF54" s="1232">
        <f t="shared" si="0"/>
        <v>2</v>
      </c>
      <c r="AG54" s="1232">
        <f t="shared" si="0"/>
        <v>5</v>
      </c>
      <c r="AH54" s="1232">
        <f t="shared" si="0"/>
        <v>3</v>
      </c>
      <c r="AI54" s="1232">
        <f t="shared" si="0"/>
        <v>7</v>
      </c>
      <c r="AJ54" s="1232">
        <f t="shared" si="0"/>
        <v>5</v>
      </c>
      <c r="AK54" s="1232">
        <f t="shared" si="0"/>
        <v>30</v>
      </c>
      <c r="AL54" s="1232">
        <f t="shared" si="0"/>
        <v>3</v>
      </c>
      <c r="AM54" s="1232">
        <f t="shared" si="0"/>
        <v>20</v>
      </c>
      <c r="AN54" s="1232">
        <f t="shared" si="0"/>
        <v>0</v>
      </c>
      <c r="AO54" s="1232">
        <f t="shared" si="0"/>
        <v>0</v>
      </c>
      <c r="AP54" s="1232">
        <f t="shared" si="0"/>
        <v>0</v>
      </c>
      <c r="AQ54" s="1232">
        <f t="shared" si="0"/>
        <v>0</v>
      </c>
      <c r="AR54" s="1232">
        <f t="shared" si="0"/>
        <v>78</v>
      </c>
      <c r="AS54" s="1232">
        <f t="shared" si="0"/>
        <v>259</v>
      </c>
      <c r="AT54" s="1232">
        <f t="shared" si="0"/>
        <v>35</v>
      </c>
      <c r="AU54" s="1232">
        <f t="shared" si="0"/>
        <v>145</v>
      </c>
      <c r="AV54" s="1232">
        <f t="shared" si="0"/>
        <v>4</v>
      </c>
      <c r="AW54" s="1232">
        <f t="shared" si="0"/>
        <v>12</v>
      </c>
      <c r="AX54" s="1232">
        <f t="shared" si="0"/>
        <v>5</v>
      </c>
      <c r="AY54" s="1232">
        <f t="shared" si="0"/>
        <v>43</v>
      </c>
      <c r="AZ54" s="1232">
        <f t="shared" si="0"/>
        <v>1</v>
      </c>
      <c r="BA54" s="1232">
        <f t="shared" si="0"/>
        <v>3</v>
      </c>
      <c r="BB54" s="1232">
        <f t="shared" si="0"/>
        <v>27</v>
      </c>
      <c r="BC54" s="1232">
        <f t="shared" si="0"/>
        <v>127</v>
      </c>
      <c r="BD54" s="1232">
        <f t="shared" si="0"/>
        <v>85</v>
      </c>
      <c r="BE54" s="1232">
        <f t="shared" si="0"/>
        <v>348</v>
      </c>
      <c r="BF54" s="1232">
        <f t="shared" si="0"/>
        <v>66</v>
      </c>
      <c r="BG54" s="1232">
        <f t="shared" si="0"/>
        <v>237</v>
      </c>
      <c r="BH54" s="1232">
        <f t="shared" si="0"/>
        <v>45</v>
      </c>
      <c r="BI54" s="1232">
        <f t="shared" si="0"/>
        <v>159</v>
      </c>
      <c r="BJ54" s="1232">
        <f t="shared" si="0"/>
        <v>7</v>
      </c>
      <c r="BK54" s="1232">
        <f t="shared" si="0"/>
        <v>22</v>
      </c>
      <c r="BL54" s="1232">
        <f t="shared" si="0"/>
        <v>64</v>
      </c>
      <c r="BM54" s="1232">
        <f t="shared" si="0"/>
        <v>233</v>
      </c>
      <c r="BN54" s="1232">
        <f t="shared" si="0"/>
        <v>13</v>
      </c>
      <c r="BO54" s="1232">
        <f t="shared" ref="BO54" si="1">SUM(BO7:BO53)</f>
        <v>66</v>
      </c>
      <c r="BP54" s="1232">
        <f>SUM(BP7:BP53)</f>
        <v>59</v>
      </c>
      <c r="BQ54" s="1232">
        <f>SUM(BQ7:BQ53)</f>
        <v>260</v>
      </c>
      <c r="BR54" s="1232">
        <f t="shared" ref="BR54:EC54" si="2">SUM(BR7:BR53)</f>
        <v>17</v>
      </c>
      <c r="BS54" s="1232">
        <f t="shared" si="2"/>
        <v>79</v>
      </c>
      <c r="BT54" s="1232">
        <f t="shared" si="2"/>
        <v>10</v>
      </c>
      <c r="BU54" s="1232">
        <f t="shared" si="2"/>
        <v>35</v>
      </c>
      <c r="BV54" s="1232">
        <f t="shared" si="2"/>
        <v>24</v>
      </c>
      <c r="BW54" s="1232">
        <f t="shared" si="2"/>
        <v>102</v>
      </c>
      <c r="BX54" s="1232">
        <f t="shared" si="2"/>
        <v>25</v>
      </c>
      <c r="BY54" s="1232">
        <f t="shared" si="2"/>
        <v>113</v>
      </c>
      <c r="BZ54" s="1232">
        <f t="shared" si="2"/>
        <v>0</v>
      </c>
      <c r="CA54" s="1232">
        <f t="shared" si="2"/>
        <v>0</v>
      </c>
      <c r="CB54" s="1232">
        <f t="shared" si="2"/>
        <v>0</v>
      </c>
      <c r="CC54" s="1232">
        <f t="shared" si="2"/>
        <v>0</v>
      </c>
      <c r="CD54" s="1232">
        <f t="shared" si="2"/>
        <v>62</v>
      </c>
      <c r="CE54" s="1232">
        <f t="shared" si="2"/>
        <v>250</v>
      </c>
      <c r="CF54" s="1232">
        <f t="shared" si="2"/>
        <v>0</v>
      </c>
      <c r="CG54" s="1232">
        <f t="shared" si="2"/>
        <v>0</v>
      </c>
      <c r="CH54" s="1232">
        <f t="shared" si="2"/>
        <v>31</v>
      </c>
      <c r="CI54" s="1232">
        <f t="shared" si="2"/>
        <v>222</v>
      </c>
      <c r="CJ54" s="1232">
        <f t="shared" si="2"/>
        <v>94</v>
      </c>
      <c r="CK54" s="1232">
        <f t="shared" si="2"/>
        <v>482</v>
      </c>
      <c r="CL54" s="1232">
        <f t="shared" si="2"/>
        <v>32</v>
      </c>
      <c r="CM54" s="1232">
        <f t="shared" si="2"/>
        <v>96</v>
      </c>
      <c r="CN54" s="1232">
        <f t="shared" si="2"/>
        <v>389</v>
      </c>
      <c r="CO54" s="1232">
        <f t="shared" si="2"/>
        <v>1365</v>
      </c>
      <c r="CP54" s="1232">
        <f t="shared" si="2"/>
        <v>156</v>
      </c>
      <c r="CQ54" s="1232">
        <f t="shared" si="2"/>
        <v>537</v>
      </c>
      <c r="CR54" s="1232">
        <f t="shared" si="2"/>
        <v>312</v>
      </c>
      <c r="CS54" s="1232">
        <f t="shared" si="2"/>
        <v>1091</v>
      </c>
      <c r="CT54" s="1232">
        <f t="shared" si="2"/>
        <v>218</v>
      </c>
      <c r="CU54" s="1232">
        <f t="shared" si="2"/>
        <v>713</v>
      </c>
      <c r="CV54" s="1232">
        <f t="shared" si="2"/>
        <v>10</v>
      </c>
      <c r="CW54" s="1232">
        <f t="shared" si="2"/>
        <v>28</v>
      </c>
      <c r="CX54" s="1232">
        <f t="shared" si="2"/>
        <v>4</v>
      </c>
      <c r="CY54" s="1232">
        <f t="shared" si="2"/>
        <v>38</v>
      </c>
      <c r="CZ54" s="1232">
        <f t="shared" si="2"/>
        <v>3</v>
      </c>
      <c r="DA54" s="1232">
        <f t="shared" si="2"/>
        <v>9</v>
      </c>
      <c r="DB54" s="1232">
        <f t="shared" si="2"/>
        <v>52</v>
      </c>
      <c r="DC54" s="1232">
        <f t="shared" si="2"/>
        <v>236</v>
      </c>
      <c r="DD54" s="1232">
        <f t="shared" si="2"/>
        <v>8</v>
      </c>
      <c r="DE54" s="1232">
        <f t="shared" si="2"/>
        <v>16</v>
      </c>
      <c r="DF54" s="1232">
        <f t="shared" si="2"/>
        <v>23</v>
      </c>
      <c r="DG54" s="1232">
        <f t="shared" si="2"/>
        <v>48</v>
      </c>
      <c r="DH54" s="1232">
        <f t="shared" si="2"/>
        <v>4</v>
      </c>
      <c r="DI54" s="1232">
        <f t="shared" si="2"/>
        <v>16</v>
      </c>
      <c r="DJ54" s="1232">
        <f t="shared" si="2"/>
        <v>3</v>
      </c>
      <c r="DK54" s="1232">
        <f t="shared" si="2"/>
        <v>26</v>
      </c>
      <c r="DL54" s="1232">
        <f t="shared" si="2"/>
        <v>48</v>
      </c>
      <c r="DM54" s="1232">
        <f t="shared" si="2"/>
        <v>196</v>
      </c>
      <c r="DN54" s="1232">
        <f t="shared" si="2"/>
        <v>15</v>
      </c>
      <c r="DO54" s="1232">
        <f t="shared" si="2"/>
        <v>89</v>
      </c>
      <c r="DP54" s="1232">
        <f t="shared" si="2"/>
        <v>10</v>
      </c>
      <c r="DQ54" s="1232">
        <f t="shared" si="2"/>
        <v>154</v>
      </c>
      <c r="DR54" s="1232">
        <f t="shared" si="2"/>
        <v>16</v>
      </c>
      <c r="DS54" s="1232">
        <f t="shared" si="2"/>
        <v>35</v>
      </c>
      <c r="DT54" s="1232">
        <f t="shared" si="2"/>
        <v>12</v>
      </c>
      <c r="DU54" s="1232">
        <f t="shared" si="2"/>
        <v>90</v>
      </c>
      <c r="DV54" s="1232">
        <f t="shared" si="2"/>
        <v>1</v>
      </c>
      <c r="DW54" s="1232">
        <f t="shared" si="2"/>
        <v>2</v>
      </c>
      <c r="DX54" s="1232">
        <f t="shared" si="2"/>
        <v>2</v>
      </c>
      <c r="DY54" s="1232">
        <f t="shared" si="2"/>
        <v>35</v>
      </c>
      <c r="DZ54" s="1232">
        <f t="shared" si="2"/>
        <v>0</v>
      </c>
      <c r="EA54" s="1232">
        <f t="shared" si="2"/>
        <v>0</v>
      </c>
      <c r="EB54" s="1232">
        <f t="shared" si="2"/>
        <v>15</v>
      </c>
      <c r="EC54" s="1232">
        <f t="shared" si="2"/>
        <v>60</v>
      </c>
      <c r="ED54" s="1232">
        <f t="shared" ref="ED54:GM54" si="3">SUM(ED7:ED53)</f>
        <v>1</v>
      </c>
      <c r="EE54" s="1232">
        <f t="shared" si="3"/>
        <v>7</v>
      </c>
      <c r="EF54" s="1232">
        <f t="shared" si="3"/>
        <v>1</v>
      </c>
      <c r="EG54" s="1232">
        <f t="shared" si="3"/>
        <v>2</v>
      </c>
      <c r="EH54" s="1232">
        <f t="shared" si="3"/>
        <v>0</v>
      </c>
      <c r="EI54" s="1232">
        <f t="shared" si="3"/>
        <v>0</v>
      </c>
      <c r="EJ54" s="1232">
        <f t="shared" si="3"/>
        <v>267</v>
      </c>
      <c r="EK54" s="1232">
        <f t="shared" si="3"/>
        <v>1007</v>
      </c>
      <c r="EL54" s="1232">
        <f t="shared" si="3"/>
        <v>267</v>
      </c>
      <c r="EM54" s="1232">
        <f t="shared" si="3"/>
        <v>1009</v>
      </c>
      <c r="EN54" s="1232">
        <f t="shared" si="3"/>
        <v>48</v>
      </c>
      <c r="EO54" s="1232">
        <f t="shared" si="3"/>
        <v>192</v>
      </c>
      <c r="EP54" s="1232">
        <f t="shared" si="3"/>
        <v>42</v>
      </c>
      <c r="EQ54" s="1232">
        <f t="shared" si="3"/>
        <v>1018</v>
      </c>
      <c r="ER54" s="1232">
        <f t="shared" si="3"/>
        <v>49</v>
      </c>
      <c r="ES54" s="1232">
        <f t="shared" si="3"/>
        <v>976</v>
      </c>
      <c r="ET54" s="1232">
        <f>SUM(ET7:ET53)</f>
        <v>126</v>
      </c>
      <c r="EU54" s="1232">
        <f t="shared" si="3"/>
        <v>444</v>
      </c>
      <c r="EV54" s="1232">
        <f t="shared" si="3"/>
        <v>22</v>
      </c>
      <c r="EW54" s="1232">
        <f t="shared" si="3"/>
        <v>246</v>
      </c>
      <c r="EX54" s="1232">
        <f t="shared" si="3"/>
        <v>13</v>
      </c>
      <c r="EY54" s="1232">
        <f t="shared" si="3"/>
        <v>208</v>
      </c>
      <c r="EZ54" s="1232">
        <f t="shared" si="3"/>
        <v>50</v>
      </c>
      <c r="FA54" s="1232">
        <f t="shared" si="3"/>
        <v>701</v>
      </c>
      <c r="FB54" s="1232">
        <f t="shared" si="3"/>
        <v>13</v>
      </c>
      <c r="FC54" s="1232">
        <f t="shared" si="3"/>
        <v>50</v>
      </c>
      <c r="FD54" s="1232">
        <f t="shared" si="3"/>
        <v>48</v>
      </c>
      <c r="FE54" s="1232">
        <f t="shared" si="3"/>
        <v>2137</v>
      </c>
      <c r="FF54" s="1232">
        <f t="shared" si="3"/>
        <v>42</v>
      </c>
      <c r="FG54" s="1232">
        <f t="shared" si="3"/>
        <v>1981</v>
      </c>
      <c r="FH54" s="1232">
        <f t="shared" si="3"/>
        <v>11</v>
      </c>
      <c r="FI54" s="1232">
        <f t="shared" si="3"/>
        <v>231</v>
      </c>
      <c r="FJ54" s="1232">
        <f t="shared" si="3"/>
        <v>23</v>
      </c>
      <c r="FK54" s="1232">
        <f t="shared" si="3"/>
        <v>329</v>
      </c>
      <c r="FL54" s="1232">
        <f t="shared" si="3"/>
        <v>31</v>
      </c>
      <c r="FM54" s="1232">
        <f t="shared" si="3"/>
        <v>703</v>
      </c>
      <c r="FN54" s="1232">
        <f t="shared" si="3"/>
        <v>2</v>
      </c>
      <c r="FO54" s="1232">
        <f t="shared" si="3"/>
        <v>13</v>
      </c>
      <c r="FP54" s="1232">
        <f t="shared" si="3"/>
        <v>10</v>
      </c>
      <c r="FQ54" s="1232">
        <f t="shared" si="3"/>
        <v>46</v>
      </c>
      <c r="FR54" s="1232">
        <f t="shared" si="3"/>
        <v>14</v>
      </c>
      <c r="FS54" s="1232">
        <f t="shared" si="3"/>
        <v>82</v>
      </c>
      <c r="FT54" s="1232">
        <f t="shared" si="3"/>
        <v>66</v>
      </c>
      <c r="FU54" s="1232">
        <f t="shared" si="3"/>
        <v>1265</v>
      </c>
      <c r="FV54" s="1232">
        <f t="shared" si="3"/>
        <v>1</v>
      </c>
      <c r="FW54" s="1232">
        <f t="shared" si="3"/>
        <v>4</v>
      </c>
      <c r="FX54" s="1232">
        <f t="shared" si="3"/>
        <v>0</v>
      </c>
      <c r="FY54" s="1232">
        <f t="shared" si="3"/>
        <v>0</v>
      </c>
      <c r="FZ54" s="1232">
        <f t="shared" si="3"/>
        <v>18</v>
      </c>
      <c r="GA54" s="1232">
        <f t="shared" si="3"/>
        <v>187</v>
      </c>
      <c r="GB54" s="1232">
        <f t="shared" si="3"/>
        <v>3</v>
      </c>
      <c r="GC54" s="1233">
        <f t="shared" si="3"/>
        <v>10</v>
      </c>
      <c r="GD54" s="1232">
        <f t="shared" si="3"/>
        <v>8</v>
      </c>
      <c r="GE54" s="1232">
        <f t="shared" si="3"/>
        <v>60</v>
      </c>
      <c r="GF54" s="1232">
        <f t="shared" si="3"/>
        <v>5</v>
      </c>
      <c r="GG54" s="1232">
        <f t="shared" si="3"/>
        <v>24</v>
      </c>
      <c r="GH54" s="1232">
        <f t="shared" si="3"/>
        <v>3</v>
      </c>
      <c r="GI54" s="1232">
        <f t="shared" si="3"/>
        <v>8</v>
      </c>
      <c r="GJ54" s="1232">
        <f t="shared" si="3"/>
        <v>6</v>
      </c>
      <c r="GK54" s="1232">
        <f t="shared" si="3"/>
        <v>57</v>
      </c>
      <c r="GL54" s="1232">
        <f t="shared" si="3"/>
        <v>35</v>
      </c>
      <c r="GM54" s="1232">
        <f t="shared" si="3"/>
        <v>476</v>
      </c>
      <c r="GN54" s="432"/>
      <c r="GO54" s="432"/>
    </row>
    <row r="55" spans="1:197" ht="15" customHeight="1" x14ac:dyDescent="0.2">
      <c r="B55" s="593" t="s">
        <v>1302</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6"/>
      <c r="GO55" s="36"/>
    </row>
    <row r="56" spans="1:197" ht="15" customHeight="1" x14ac:dyDescent="0.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6"/>
      <c r="GO56" s="36"/>
    </row>
    <row r="57" spans="1:197" ht="15" customHeight="1" x14ac:dyDescent="0.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6"/>
      <c r="GO57" s="36"/>
    </row>
    <row r="58" spans="1:197" ht="15" customHeight="1" x14ac:dyDescent="0.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6"/>
      <c r="GO58" s="36"/>
    </row>
    <row r="59" spans="1:197" ht="15" customHeight="1" x14ac:dyDescent="0.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c r="FS59" s="39"/>
      <c r="FT59" s="39"/>
      <c r="FU59" s="39"/>
      <c r="FV59" s="39"/>
      <c r="FW59" s="39"/>
      <c r="FX59" s="39"/>
      <c r="FY59" s="39"/>
      <c r="FZ59" s="39"/>
      <c r="GA59" s="39"/>
      <c r="GB59" s="39"/>
      <c r="GC59" s="39"/>
      <c r="GD59" s="39"/>
      <c r="GE59" s="39"/>
      <c r="GF59" s="39"/>
      <c r="GG59" s="39"/>
      <c r="GH59" s="39"/>
      <c r="GI59" s="39"/>
      <c r="GJ59" s="39"/>
      <c r="GK59" s="39"/>
      <c r="GL59" s="39"/>
      <c r="GM59" s="39"/>
      <c r="GN59" s="36"/>
      <c r="GO59" s="36"/>
    </row>
    <row r="60" spans="1:197" ht="15" customHeight="1" x14ac:dyDescent="0.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6"/>
      <c r="GO60" s="36"/>
    </row>
    <row r="61" spans="1:197" ht="15" customHeight="1" x14ac:dyDescent="0.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6"/>
      <c r="GO61" s="36"/>
    </row>
    <row r="62" spans="1:197" ht="15" customHeight="1" x14ac:dyDescent="0.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6"/>
      <c r="GO62" s="36"/>
    </row>
    <row r="63" spans="1:197" ht="15" customHeight="1" x14ac:dyDescent="0.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6"/>
      <c r="GO63" s="36"/>
    </row>
    <row r="64" spans="1:197" ht="15" customHeight="1" x14ac:dyDescent="0.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6"/>
      <c r="GO64" s="36"/>
    </row>
    <row r="65" spans="2:197" ht="15" customHeight="1" x14ac:dyDescent="0.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6"/>
      <c r="GO65" s="36"/>
    </row>
    <row r="66" spans="2:197" ht="15" customHeight="1" x14ac:dyDescent="0.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6"/>
      <c r="GO66" s="36"/>
    </row>
    <row r="67" spans="2:197" ht="15" customHeight="1" x14ac:dyDescent="0.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6"/>
      <c r="GO67" s="36"/>
    </row>
    <row r="68" spans="2:197" ht="15" customHeight="1" x14ac:dyDescent="0.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6"/>
      <c r="GO68" s="36"/>
    </row>
    <row r="69" spans="2:197" ht="15" customHeight="1" x14ac:dyDescent="0.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6"/>
      <c r="GO69" s="36"/>
    </row>
    <row r="70" spans="2:197" ht="15" customHeight="1" x14ac:dyDescent="0.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6"/>
      <c r="GO70" s="36"/>
    </row>
    <row r="71" spans="2:197" ht="15" customHeight="1" x14ac:dyDescent="0.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6"/>
      <c r="GO71" s="36"/>
    </row>
    <row r="72" spans="2:197" ht="15" customHeight="1" x14ac:dyDescent="0.2">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6"/>
      <c r="GO72" s="36"/>
    </row>
    <row r="73" spans="2:197" ht="15" customHeight="1" x14ac:dyDescent="0.2">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6"/>
      <c r="GO73" s="36"/>
    </row>
    <row r="74" spans="2:197" ht="15" customHeight="1" x14ac:dyDescent="0.2">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6"/>
      <c r="GO74" s="36"/>
    </row>
    <row r="75" spans="2:197" ht="15" customHeight="1" x14ac:dyDescent="0.2">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6"/>
      <c r="GO75" s="36"/>
    </row>
    <row r="76" spans="2:197" ht="15" customHeight="1" x14ac:dyDescent="0.2">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6"/>
      <c r="GO76" s="36"/>
    </row>
    <row r="77" spans="2:197" ht="15" customHeight="1" x14ac:dyDescent="0.2">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6"/>
      <c r="GO77" s="36"/>
    </row>
    <row r="78" spans="2:197" ht="15" customHeight="1" x14ac:dyDescent="0.2">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6"/>
      <c r="GO78" s="36"/>
    </row>
    <row r="79" spans="2:197" ht="15" customHeight="1" x14ac:dyDescent="0.2">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6"/>
      <c r="GO79" s="36"/>
    </row>
    <row r="80" spans="2:197" ht="15" customHeight="1" x14ac:dyDescent="0.2">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6"/>
      <c r="GO80" s="36"/>
    </row>
    <row r="81" spans="2:197" ht="15" customHeight="1" x14ac:dyDescent="0.2">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6"/>
      <c r="GO81" s="36"/>
    </row>
    <row r="82" spans="2:197" ht="15" customHeight="1" x14ac:dyDescent="0.2">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6"/>
      <c r="GO82" s="36"/>
    </row>
    <row r="83" spans="2:197" ht="15" customHeight="1" x14ac:dyDescent="0.2">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6"/>
      <c r="GO83" s="36"/>
    </row>
    <row r="84" spans="2:197" ht="15" customHeight="1" x14ac:dyDescent="0.2">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6"/>
      <c r="GO84" s="36"/>
    </row>
    <row r="85" spans="2:197" ht="15" customHeight="1" x14ac:dyDescent="0.2">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6"/>
      <c r="GO85" s="36"/>
    </row>
    <row r="86" spans="2:197" ht="15" customHeight="1" x14ac:dyDescent="0.2">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6"/>
      <c r="GO86" s="36"/>
    </row>
    <row r="87" spans="2:197" ht="15" customHeight="1" x14ac:dyDescent="0.2">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6"/>
      <c r="GO87" s="36"/>
    </row>
    <row r="88" spans="2:197" ht="15" customHeight="1" x14ac:dyDescent="0.2">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6"/>
      <c r="GO88" s="36"/>
    </row>
    <row r="89" spans="2:197" ht="15" customHeight="1" x14ac:dyDescent="0.2">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6"/>
      <c r="GO89" s="36"/>
    </row>
    <row r="90" spans="2:197" ht="15" customHeight="1" x14ac:dyDescent="0.2">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6"/>
      <c r="GO90" s="36"/>
    </row>
    <row r="91" spans="2:197" ht="15" customHeight="1" x14ac:dyDescent="0.2">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6"/>
      <c r="GO91" s="36"/>
    </row>
    <row r="92" spans="2:197" ht="15" customHeight="1" x14ac:dyDescent="0.2">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6"/>
      <c r="GO92" s="36"/>
    </row>
    <row r="93" spans="2:197" ht="15" customHeight="1" x14ac:dyDescent="0.2">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6"/>
      <c r="GO93" s="36"/>
    </row>
    <row r="94" spans="2:197" ht="15" customHeight="1" x14ac:dyDescent="0.2">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6"/>
      <c r="GO94" s="36"/>
    </row>
    <row r="95" spans="2:197" ht="15" customHeight="1" x14ac:dyDescent="0.2">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39"/>
      <c r="GJ95" s="39"/>
      <c r="GK95" s="39"/>
      <c r="GL95" s="39"/>
      <c r="GM95" s="39"/>
      <c r="GN95" s="36"/>
      <c r="GO95" s="36"/>
    </row>
    <row r="96" spans="2:197" ht="15" customHeight="1" x14ac:dyDescent="0.2">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39"/>
      <c r="GJ96" s="39"/>
      <c r="GK96" s="39"/>
      <c r="GL96" s="39"/>
      <c r="GM96" s="39"/>
      <c r="GN96" s="36"/>
      <c r="GO96" s="36"/>
    </row>
    <row r="97" spans="2:197" ht="15" customHeight="1" x14ac:dyDescent="0.2">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6"/>
      <c r="GO97" s="36"/>
    </row>
    <row r="98" spans="2:197" ht="15" customHeight="1" x14ac:dyDescent="0.2">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39"/>
      <c r="GJ98" s="39"/>
      <c r="GK98" s="39"/>
      <c r="GL98" s="39"/>
      <c r="GM98" s="39"/>
      <c r="GN98" s="36"/>
      <c r="GO98" s="36"/>
    </row>
    <row r="99" spans="2:197" ht="15" customHeight="1" x14ac:dyDescent="0.2">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6"/>
      <c r="GO99" s="36"/>
    </row>
    <row r="100" spans="2:197" ht="15" customHeight="1" x14ac:dyDescent="0.2">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6"/>
      <c r="GO100" s="36"/>
    </row>
    <row r="101" spans="2:197" ht="15" customHeight="1" x14ac:dyDescent="0.2">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6"/>
      <c r="GO101" s="36"/>
    </row>
    <row r="102" spans="2:197" ht="15" customHeight="1" x14ac:dyDescent="0.2">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6"/>
      <c r="GO102" s="36"/>
    </row>
    <row r="103" spans="2:197" ht="15" customHeight="1" x14ac:dyDescent="0.2">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6"/>
      <c r="GO103" s="36"/>
    </row>
    <row r="104" spans="2:197" ht="15" customHeight="1" x14ac:dyDescent="0.2">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39"/>
      <c r="GM104" s="39"/>
      <c r="GN104" s="36"/>
      <c r="GO104" s="36"/>
    </row>
    <row r="105" spans="2:197" ht="15" customHeight="1" x14ac:dyDescent="0.2">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6"/>
      <c r="GO105" s="36"/>
    </row>
    <row r="106" spans="2:197" ht="15" customHeight="1" x14ac:dyDescent="0.2">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6"/>
      <c r="GO106" s="36"/>
    </row>
    <row r="107" spans="2:197" ht="15" customHeight="1" x14ac:dyDescent="0.2">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6"/>
      <c r="GO107" s="36"/>
    </row>
    <row r="108" spans="2:197" ht="15" customHeight="1" x14ac:dyDescent="0.2">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6"/>
      <c r="GO108" s="36"/>
    </row>
    <row r="109" spans="2:197" ht="15" customHeight="1" x14ac:dyDescent="0.2">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6"/>
      <c r="GO109" s="36"/>
    </row>
    <row r="110" spans="2:197" ht="15" customHeight="1" x14ac:dyDescent="0.2">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6"/>
      <c r="GO110" s="36"/>
    </row>
    <row r="111" spans="2:197" ht="15" customHeight="1" x14ac:dyDescent="0.2">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6"/>
      <c r="GO111" s="36"/>
    </row>
    <row r="112" spans="2:197" ht="15" customHeight="1" x14ac:dyDescent="0.2">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6"/>
      <c r="GO112" s="36"/>
    </row>
    <row r="113" spans="2:197" ht="15" customHeight="1" x14ac:dyDescent="0.2">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6"/>
      <c r="GO113" s="36"/>
    </row>
    <row r="114" spans="2:197" ht="15" customHeight="1" x14ac:dyDescent="0.2">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6"/>
      <c r="GO114" s="36"/>
    </row>
    <row r="115" spans="2:197" ht="15" customHeight="1" x14ac:dyDescent="0.2">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6"/>
      <c r="GO115" s="36"/>
    </row>
    <row r="116" spans="2:197" ht="15" customHeight="1" x14ac:dyDescent="0.2">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6"/>
      <c r="GO116" s="36"/>
    </row>
    <row r="117" spans="2:197" ht="15" customHeight="1" x14ac:dyDescent="0.2">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6"/>
      <c r="GO117" s="36"/>
    </row>
    <row r="118" spans="2:197" ht="15" customHeight="1" x14ac:dyDescent="0.2">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39"/>
      <c r="FY118" s="39"/>
      <c r="FZ118" s="39"/>
      <c r="GA118" s="39"/>
      <c r="GB118" s="39"/>
      <c r="GC118" s="39"/>
      <c r="GD118" s="39"/>
      <c r="GE118" s="39"/>
      <c r="GF118" s="39"/>
      <c r="GG118" s="39"/>
      <c r="GH118" s="39"/>
      <c r="GI118" s="39"/>
      <c r="GJ118" s="39"/>
      <c r="GK118" s="39"/>
      <c r="GL118" s="39"/>
      <c r="GM118" s="39"/>
      <c r="GN118" s="36"/>
      <c r="GO118" s="36"/>
    </row>
    <row r="119" spans="2:197" ht="15" customHeight="1" x14ac:dyDescent="0.2">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6"/>
      <c r="GO119" s="36"/>
    </row>
    <row r="120" spans="2:197" ht="15" customHeight="1" x14ac:dyDescent="0.2">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39"/>
      <c r="FY120" s="39"/>
      <c r="FZ120" s="39"/>
      <c r="GA120" s="39"/>
      <c r="GB120" s="39"/>
      <c r="GC120" s="39"/>
      <c r="GD120" s="39"/>
      <c r="GE120" s="39"/>
      <c r="GF120" s="39"/>
      <c r="GG120" s="39"/>
      <c r="GH120" s="39"/>
      <c r="GI120" s="39"/>
      <c r="GJ120" s="39"/>
      <c r="GK120" s="39"/>
      <c r="GL120" s="39"/>
      <c r="GM120" s="39"/>
      <c r="GN120" s="36"/>
      <c r="GO120" s="36"/>
    </row>
    <row r="121" spans="2:197" ht="15" customHeight="1" x14ac:dyDescent="0.2">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39"/>
      <c r="FY121" s="39"/>
      <c r="FZ121" s="39"/>
      <c r="GA121" s="39"/>
      <c r="GB121" s="39"/>
      <c r="GC121" s="39"/>
      <c r="GD121" s="39"/>
      <c r="GE121" s="39"/>
      <c r="GF121" s="39"/>
      <c r="GG121" s="39"/>
      <c r="GH121" s="39"/>
      <c r="GI121" s="39"/>
      <c r="GJ121" s="39"/>
      <c r="GK121" s="39"/>
      <c r="GL121" s="39"/>
      <c r="GM121" s="39"/>
      <c r="GN121" s="36"/>
      <c r="GO121" s="36"/>
    </row>
    <row r="122" spans="2:197" ht="15" customHeight="1" x14ac:dyDescent="0.2">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6"/>
      <c r="GO122" s="36"/>
    </row>
    <row r="123" spans="2:197" ht="15" customHeight="1" x14ac:dyDescent="0.2">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6"/>
      <c r="GO123" s="36"/>
    </row>
    <row r="124" spans="2:197" ht="15" customHeight="1" x14ac:dyDescent="0.2">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6"/>
      <c r="GO124" s="36"/>
    </row>
    <row r="125" spans="2:197" ht="15" customHeight="1" x14ac:dyDescent="0.2">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6"/>
      <c r="GO125" s="36"/>
    </row>
    <row r="126" spans="2:197" ht="15" customHeight="1" x14ac:dyDescent="0.2">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6"/>
      <c r="GO126" s="36"/>
    </row>
    <row r="127" spans="2:197" ht="15" customHeight="1" x14ac:dyDescent="0.2">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6"/>
      <c r="GO127" s="36"/>
    </row>
    <row r="128" spans="2:197" ht="15" customHeight="1" x14ac:dyDescent="0.2">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6"/>
      <c r="GO128" s="36"/>
    </row>
    <row r="129" spans="2:197" ht="15" customHeight="1" x14ac:dyDescent="0.2">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6"/>
      <c r="GO129" s="36"/>
    </row>
    <row r="130" spans="2:197" ht="15" customHeight="1" x14ac:dyDescent="0.2">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6"/>
      <c r="GO130" s="36"/>
    </row>
    <row r="131" spans="2:197" ht="15" customHeight="1" x14ac:dyDescent="0.2">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6"/>
      <c r="GO131" s="36"/>
    </row>
    <row r="132" spans="2:197" ht="15" customHeight="1" x14ac:dyDescent="0.2">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6"/>
      <c r="GO132" s="36"/>
    </row>
    <row r="133" spans="2:197" ht="15" customHeight="1" x14ac:dyDescent="0.2">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6"/>
      <c r="GO133" s="36"/>
    </row>
    <row r="134" spans="2:197" ht="15" customHeight="1" x14ac:dyDescent="0.2">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6"/>
      <c r="GO134" s="36"/>
    </row>
    <row r="135" spans="2:197" ht="15" customHeight="1" x14ac:dyDescent="0.2">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6"/>
      <c r="GO135" s="36"/>
    </row>
    <row r="136" spans="2:197" ht="15" customHeight="1" x14ac:dyDescent="0.2">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6"/>
      <c r="GO136" s="36"/>
    </row>
    <row r="137" spans="2:197" ht="15" customHeight="1" x14ac:dyDescent="0.2">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6"/>
      <c r="GO137" s="36"/>
    </row>
    <row r="138" spans="2:197" ht="15" customHeight="1" x14ac:dyDescent="0.2">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6"/>
      <c r="GO138" s="36"/>
    </row>
    <row r="139" spans="2:197" ht="15" customHeight="1" x14ac:dyDescent="0.2">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6"/>
      <c r="GO139" s="36"/>
    </row>
    <row r="140" spans="2:197" ht="15" customHeight="1" x14ac:dyDescent="0.2">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6"/>
      <c r="GO140" s="36"/>
    </row>
    <row r="141" spans="2:197" ht="15" customHeight="1" x14ac:dyDescent="0.2">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39"/>
      <c r="FY141" s="39"/>
      <c r="FZ141" s="39"/>
      <c r="GA141" s="39"/>
      <c r="GB141" s="39"/>
      <c r="GC141" s="39"/>
      <c r="GD141" s="39"/>
      <c r="GE141" s="39"/>
      <c r="GF141" s="39"/>
      <c r="GG141" s="39"/>
      <c r="GH141" s="39"/>
      <c r="GI141" s="39"/>
      <c r="GJ141" s="39"/>
      <c r="GK141" s="39"/>
      <c r="GL141" s="39"/>
      <c r="GM141" s="39"/>
      <c r="GN141" s="36"/>
      <c r="GO141" s="36"/>
    </row>
    <row r="142" spans="2:197" ht="15" customHeight="1" x14ac:dyDescent="0.2">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39"/>
      <c r="FY142" s="39"/>
      <c r="FZ142" s="39"/>
      <c r="GA142" s="39"/>
      <c r="GB142" s="39"/>
      <c r="GC142" s="39"/>
      <c r="GD142" s="39"/>
      <c r="GE142" s="39"/>
      <c r="GF142" s="39"/>
      <c r="GG142" s="39"/>
      <c r="GH142" s="39"/>
      <c r="GI142" s="39"/>
      <c r="GJ142" s="39"/>
      <c r="GK142" s="39"/>
      <c r="GL142" s="39"/>
      <c r="GM142" s="39"/>
      <c r="GN142" s="36"/>
      <c r="GO142" s="36"/>
    </row>
    <row r="143" spans="2:197" ht="15" customHeight="1" x14ac:dyDescent="0.2">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6"/>
      <c r="GO143" s="36"/>
    </row>
    <row r="144" spans="2:197" ht="15" customHeight="1" x14ac:dyDescent="0.2">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6"/>
      <c r="GO144" s="36"/>
    </row>
    <row r="145" spans="2:197" ht="15" customHeight="1" x14ac:dyDescent="0.2">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6"/>
      <c r="GO145" s="36"/>
    </row>
    <row r="146" spans="2:197" ht="15" customHeight="1" x14ac:dyDescent="0.2">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6"/>
      <c r="GO146" s="36"/>
    </row>
    <row r="147" spans="2:197" ht="15" customHeight="1" x14ac:dyDescent="0.2">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6"/>
      <c r="GO147" s="36"/>
    </row>
    <row r="148" spans="2:197" ht="15" customHeight="1" x14ac:dyDescent="0.2">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6"/>
      <c r="GO148" s="36"/>
    </row>
    <row r="149" spans="2:197" ht="15" customHeight="1" x14ac:dyDescent="0.2">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6"/>
      <c r="GO149" s="36"/>
    </row>
    <row r="150" spans="2:197" ht="15" customHeight="1" x14ac:dyDescent="0.2">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6"/>
      <c r="GO150" s="36"/>
    </row>
    <row r="151" spans="2:197" ht="15" customHeight="1" x14ac:dyDescent="0.2">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6"/>
      <c r="GO151" s="36"/>
    </row>
    <row r="152" spans="2:197" ht="15" customHeight="1" x14ac:dyDescent="0.2">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6"/>
      <c r="GO152" s="36"/>
    </row>
    <row r="153" spans="2:197" ht="15" customHeight="1" x14ac:dyDescent="0.2">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6"/>
      <c r="GO153" s="36"/>
    </row>
    <row r="154" spans="2:197" ht="15" customHeight="1" x14ac:dyDescent="0.2">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6"/>
      <c r="GO154" s="36"/>
    </row>
    <row r="155" spans="2:197" ht="15" customHeight="1" x14ac:dyDescent="0.2">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6"/>
      <c r="GO155" s="36"/>
    </row>
    <row r="156" spans="2:197" ht="15" customHeight="1" x14ac:dyDescent="0.2">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6"/>
      <c r="GO156" s="36"/>
    </row>
    <row r="157" spans="2:197" ht="15" customHeight="1" x14ac:dyDescent="0.2">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6"/>
      <c r="GO157" s="36"/>
    </row>
    <row r="158" spans="2:197" ht="15" customHeight="1" x14ac:dyDescent="0.2">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6"/>
      <c r="GO158" s="36"/>
    </row>
    <row r="159" spans="2:197" ht="15" customHeight="1" x14ac:dyDescent="0.2">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6"/>
      <c r="GO159" s="36"/>
    </row>
    <row r="160" spans="2:197" ht="15" customHeight="1" x14ac:dyDescent="0.2">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6"/>
      <c r="GO160" s="36"/>
    </row>
    <row r="161" spans="2:197" ht="15" customHeight="1" x14ac:dyDescent="0.2">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6"/>
      <c r="GO161" s="36"/>
    </row>
    <row r="162" spans="2:197" ht="15" customHeight="1" x14ac:dyDescent="0.2">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6"/>
      <c r="GO162" s="36"/>
    </row>
    <row r="163" spans="2:197" ht="15" customHeight="1" x14ac:dyDescent="0.2">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6"/>
      <c r="GO163" s="36"/>
    </row>
    <row r="164" spans="2:197" ht="15" customHeight="1" x14ac:dyDescent="0.2">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6"/>
      <c r="GO164" s="36"/>
    </row>
    <row r="165" spans="2:197" ht="15" customHeight="1" x14ac:dyDescent="0.2">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6"/>
      <c r="GO165" s="36"/>
    </row>
    <row r="166" spans="2:197" ht="15" customHeight="1" x14ac:dyDescent="0.2">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6"/>
      <c r="GO166" s="36"/>
    </row>
    <row r="167" spans="2:197" ht="15" customHeight="1" x14ac:dyDescent="0.2">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6"/>
      <c r="GO167" s="36"/>
    </row>
    <row r="168" spans="2:197" ht="15" customHeight="1" x14ac:dyDescent="0.2">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6"/>
      <c r="GO168" s="36"/>
    </row>
    <row r="169" spans="2:197" ht="15" customHeight="1" x14ac:dyDescent="0.2">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6"/>
      <c r="GO169" s="36"/>
    </row>
    <row r="170" spans="2:197" ht="15" customHeight="1" x14ac:dyDescent="0.2">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6"/>
      <c r="GO170" s="36"/>
    </row>
    <row r="171" spans="2:197" ht="15" customHeight="1" x14ac:dyDescent="0.2">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6"/>
      <c r="GO171" s="36"/>
    </row>
    <row r="172" spans="2:197" ht="15" customHeight="1" x14ac:dyDescent="0.2">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6"/>
      <c r="GO172" s="36"/>
    </row>
    <row r="173" spans="2:197" ht="15" customHeight="1" x14ac:dyDescent="0.2">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6"/>
      <c r="GO173" s="36"/>
    </row>
    <row r="174" spans="2:197" ht="15" customHeight="1" x14ac:dyDescent="0.2">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6"/>
      <c r="GO174" s="36"/>
    </row>
    <row r="175" spans="2:197" ht="15" customHeight="1" x14ac:dyDescent="0.2">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6"/>
      <c r="GO175" s="36"/>
    </row>
    <row r="176" spans="2:197" ht="15" customHeight="1" x14ac:dyDescent="0.2">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6"/>
      <c r="GO176" s="36"/>
    </row>
    <row r="177" spans="2:197" ht="15" customHeight="1" x14ac:dyDescent="0.2">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6"/>
      <c r="GO177" s="36"/>
    </row>
    <row r="178" spans="2:197" ht="15" customHeight="1" x14ac:dyDescent="0.2">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6"/>
      <c r="GO178" s="36"/>
    </row>
    <row r="179" spans="2:197" ht="15" customHeight="1" x14ac:dyDescent="0.2">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6"/>
      <c r="GO179" s="36"/>
    </row>
    <row r="180" spans="2:197" ht="15" customHeight="1" x14ac:dyDescent="0.2">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6"/>
      <c r="GO180" s="36"/>
    </row>
    <row r="181" spans="2:197" ht="15" customHeight="1" x14ac:dyDescent="0.2">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6"/>
      <c r="GO181" s="36"/>
    </row>
    <row r="182" spans="2:197" ht="15" customHeight="1" x14ac:dyDescent="0.2">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6"/>
      <c r="GO182" s="36"/>
    </row>
    <row r="183" spans="2:197" ht="15" customHeight="1" x14ac:dyDescent="0.2">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6"/>
      <c r="GO183" s="36"/>
    </row>
    <row r="184" spans="2:197" ht="15" customHeight="1" x14ac:dyDescent="0.2">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6"/>
      <c r="GO184" s="36"/>
    </row>
    <row r="185" spans="2:197" ht="15" customHeight="1" x14ac:dyDescent="0.2">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6"/>
      <c r="GO185" s="36"/>
    </row>
    <row r="186" spans="2:197" ht="15" customHeight="1" x14ac:dyDescent="0.2">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6"/>
      <c r="GO186" s="36"/>
    </row>
    <row r="187" spans="2:197" ht="15" customHeight="1" x14ac:dyDescent="0.2">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6"/>
      <c r="GO187" s="36"/>
    </row>
    <row r="188" spans="2:197" ht="15" customHeight="1" x14ac:dyDescent="0.2">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6"/>
      <c r="GO188" s="36"/>
    </row>
    <row r="189" spans="2:197" ht="15" customHeight="1" x14ac:dyDescent="0.2">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6"/>
      <c r="GO189" s="36"/>
    </row>
    <row r="190" spans="2:197" ht="15" customHeight="1" x14ac:dyDescent="0.2">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6"/>
      <c r="GO190" s="36"/>
    </row>
    <row r="191" spans="2:197" ht="15" customHeight="1" x14ac:dyDescent="0.2">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6"/>
      <c r="GO191" s="36"/>
    </row>
    <row r="192" spans="2:197" ht="15" customHeight="1" x14ac:dyDescent="0.2">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6"/>
      <c r="GO192" s="36"/>
    </row>
    <row r="193" spans="2:197" ht="15" customHeight="1" x14ac:dyDescent="0.2">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6"/>
      <c r="GO193" s="36"/>
    </row>
    <row r="194" spans="2:197" ht="15" customHeight="1" x14ac:dyDescent="0.2">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6"/>
      <c r="GO194" s="36"/>
    </row>
    <row r="195" spans="2:197" ht="15" customHeight="1" x14ac:dyDescent="0.2">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39"/>
      <c r="FY195" s="39"/>
      <c r="FZ195" s="39"/>
      <c r="GA195" s="39"/>
      <c r="GB195" s="39"/>
      <c r="GC195" s="39"/>
      <c r="GD195" s="39"/>
      <c r="GE195" s="39"/>
      <c r="GF195" s="39"/>
      <c r="GG195" s="39"/>
      <c r="GH195" s="39"/>
      <c r="GI195" s="39"/>
      <c r="GJ195" s="39"/>
      <c r="GK195" s="39"/>
      <c r="GL195" s="39"/>
      <c r="GM195" s="39"/>
      <c r="GN195" s="36"/>
      <c r="GO195" s="36"/>
    </row>
    <row r="196" spans="2:197" ht="15" customHeight="1" x14ac:dyDescent="0.2">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c r="EW196" s="39"/>
      <c r="EX196" s="39"/>
      <c r="EY196" s="39"/>
      <c r="EZ196" s="39"/>
      <c r="FA196" s="39"/>
      <c r="FB196" s="39"/>
      <c r="FC196" s="39"/>
      <c r="FD196" s="39"/>
      <c r="FE196" s="39"/>
      <c r="FF196" s="39"/>
      <c r="FG196" s="39"/>
      <c r="FH196" s="39"/>
      <c r="FI196" s="39"/>
      <c r="FJ196" s="39"/>
      <c r="FK196" s="39"/>
      <c r="FL196" s="39"/>
      <c r="FM196" s="39"/>
      <c r="FN196" s="39"/>
      <c r="FO196" s="39"/>
      <c r="FP196" s="39"/>
      <c r="FQ196" s="39"/>
      <c r="FR196" s="39"/>
      <c r="FS196" s="39"/>
      <c r="FT196" s="39"/>
      <c r="FU196" s="39"/>
      <c r="FV196" s="39"/>
      <c r="FW196" s="39"/>
      <c r="FX196" s="39"/>
      <c r="FY196" s="39"/>
      <c r="FZ196" s="39"/>
      <c r="GA196" s="39"/>
      <c r="GB196" s="39"/>
      <c r="GC196" s="39"/>
      <c r="GD196" s="39"/>
      <c r="GE196" s="39"/>
      <c r="GF196" s="39"/>
      <c r="GG196" s="39"/>
      <c r="GH196" s="39"/>
      <c r="GI196" s="39"/>
      <c r="GJ196" s="39"/>
      <c r="GK196" s="39"/>
      <c r="GL196" s="39"/>
      <c r="GM196" s="39"/>
      <c r="GN196" s="36"/>
      <c r="GO196" s="36"/>
    </row>
    <row r="197" spans="2:197" ht="15" customHeight="1" x14ac:dyDescent="0.2">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c r="FS197" s="39"/>
      <c r="FT197" s="39"/>
      <c r="FU197" s="39"/>
      <c r="FV197" s="39"/>
      <c r="FW197" s="39"/>
      <c r="FX197" s="39"/>
      <c r="FY197" s="39"/>
      <c r="FZ197" s="39"/>
      <c r="GA197" s="39"/>
      <c r="GB197" s="39"/>
      <c r="GC197" s="39"/>
      <c r="GD197" s="39"/>
      <c r="GE197" s="39"/>
      <c r="GF197" s="39"/>
      <c r="GG197" s="39"/>
      <c r="GH197" s="39"/>
      <c r="GI197" s="39"/>
      <c r="GJ197" s="39"/>
      <c r="GK197" s="39"/>
      <c r="GL197" s="39"/>
      <c r="GM197" s="39"/>
      <c r="GN197" s="36"/>
      <c r="GO197" s="36"/>
    </row>
    <row r="198" spans="2:197" ht="15" customHeight="1" x14ac:dyDescent="0.2">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c r="EW198" s="39"/>
      <c r="EX198" s="39"/>
      <c r="EY198" s="39"/>
      <c r="EZ198" s="39"/>
      <c r="FA198" s="39"/>
      <c r="FB198" s="39"/>
      <c r="FC198" s="39"/>
      <c r="FD198" s="39"/>
      <c r="FE198" s="39"/>
      <c r="FF198" s="39"/>
      <c r="FG198" s="39"/>
      <c r="FH198" s="39"/>
      <c r="FI198" s="39"/>
      <c r="FJ198" s="39"/>
      <c r="FK198" s="39"/>
      <c r="FL198" s="39"/>
      <c r="FM198" s="39"/>
      <c r="FN198" s="39"/>
      <c r="FO198" s="39"/>
      <c r="FP198" s="39"/>
      <c r="FQ198" s="39"/>
      <c r="FR198" s="39"/>
      <c r="FS198" s="39"/>
      <c r="FT198" s="39"/>
      <c r="FU198" s="39"/>
      <c r="FV198" s="39"/>
      <c r="FW198" s="39"/>
      <c r="FX198" s="39"/>
      <c r="FY198" s="39"/>
      <c r="FZ198" s="39"/>
      <c r="GA198" s="39"/>
      <c r="GB198" s="39"/>
      <c r="GC198" s="39"/>
      <c r="GD198" s="39"/>
      <c r="GE198" s="39"/>
      <c r="GF198" s="39"/>
      <c r="GG198" s="39"/>
      <c r="GH198" s="39"/>
      <c r="GI198" s="39"/>
      <c r="GJ198" s="39"/>
      <c r="GK198" s="39"/>
      <c r="GL198" s="39"/>
      <c r="GM198" s="39"/>
      <c r="GN198" s="36"/>
      <c r="GO198" s="36"/>
    </row>
    <row r="199" spans="2:197" ht="15" customHeight="1" x14ac:dyDescent="0.2">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c r="FS199" s="39"/>
      <c r="FT199" s="39"/>
      <c r="FU199" s="39"/>
      <c r="FV199" s="39"/>
      <c r="FW199" s="39"/>
      <c r="FX199" s="39"/>
      <c r="FY199" s="39"/>
      <c r="FZ199" s="39"/>
      <c r="GA199" s="39"/>
      <c r="GB199" s="39"/>
      <c r="GC199" s="39"/>
      <c r="GD199" s="39"/>
      <c r="GE199" s="39"/>
      <c r="GF199" s="39"/>
      <c r="GG199" s="39"/>
      <c r="GH199" s="39"/>
      <c r="GI199" s="39"/>
      <c r="GJ199" s="39"/>
      <c r="GK199" s="39"/>
      <c r="GL199" s="39"/>
      <c r="GM199" s="39"/>
      <c r="GN199" s="36"/>
      <c r="GO199" s="36"/>
    </row>
    <row r="200" spans="2:197" ht="15" customHeight="1" x14ac:dyDescent="0.2">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6"/>
      <c r="GO200" s="36"/>
    </row>
    <row r="201" spans="2:197" ht="15" customHeight="1" x14ac:dyDescent="0.2">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6"/>
      <c r="GO201" s="36"/>
    </row>
    <row r="202" spans="2:197" ht="15" customHeight="1" x14ac:dyDescent="0.2">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6"/>
      <c r="GO202" s="36"/>
    </row>
    <row r="203" spans="2:197" ht="15" customHeight="1" x14ac:dyDescent="0.2">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6"/>
      <c r="GO203" s="36"/>
    </row>
    <row r="204" spans="2:197" ht="15" customHeight="1" x14ac:dyDescent="0.2">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6"/>
      <c r="GO204" s="36"/>
    </row>
    <row r="205" spans="2:197" ht="15" customHeight="1" x14ac:dyDescent="0.2">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6"/>
      <c r="GO205" s="36"/>
    </row>
    <row r="206" spans="2:197" ht="15" customHeight="1" x14ac:dyDescent="0.2">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6"/>
      <c r="GO206" s="36"/>
    </row>
    <row r="207" spans="2:197" ht="15" customHeight="1" x14ac:dyDescent="0.2">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6"/>
      <c r="GO207" s="36"/>
    </row>
    <row r="208" spans="2:197" ht="15" customHeight="1" x14ac:dyDescent="0.2">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6"/>
      <c r="GO208" s="36"/>
    </row>
    <row r="209" spans="2:197" ht="15" customHeight="1" x14ac:dyDescent="0.2">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6"/>
      <c r="GO209" s="36"/>
    </row>
    <row r="210" spans="2:197" ht="15" customHeight="1" x14ac:dyDescent="0.2">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c r="FS210" s="39"/>
      <c r="FT210" s="39"/>
      <c r="FU210" s="39"/>
      <c r="FV210" s="39"/>
      <c r="FW210" s="39"/>
      <c r="FX210" s="39"/>
      <c r="FY210" s="39"/>
      <c r="FZ210" s="39"/>
      <c r="GA210" s="39"/>
      <c r="GB210" s="39"/>
      <c r="GC210" s="39"/>
      <c r="GD210" s="39"/>
      <c r="GE210" s="39"/>
      <c r="GF210" s="39"/>
      <c r="GG210" s="39"/>
      <c r="GH210" s="39"/>
      <c r="GI210" s="39"/>
      <c r="GJ210" s="39"/>
      <c r="GK210" s="39"/>
      <c r="GL210" s="39"/>
      <c r="GM210" s="39"/>
      <c r="GN210" s="36"/>
      <c r="GO210" s="36"/>
    </row>
    <row r="211" spans="2:197" ht="15" customHeight="1" x14ac:dyDescent="0.2">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6"/>
      <c r="GO211" s="36"/>
    </row>
    <row r="212" spans="2:197" ht="15" customHeight="1" x14ac:dyDescent="0.2">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6"/>
      <c r="GO212" s="36"/>
    </row>
    <row r="213" spans="2:197" ht="15" customHeight="1" x14ac:dyDescent="0.2">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39"/>
      <c r="FL213" s="39"/>
      <c r="FM213" s="39"/>
      <c r="FN213" s="39"/>
      <c r="FO213" s="39"/>
      <c r="FP213" s="39"/>
      <c r="FQ213" s="39"/>
      <c r="FR213" s="39"/>
      <c r="FS213" s="39"/>
      <c r="FT213" s="39"/>
      <c r="FU213" s="39"/>
      <c r="FV213" s="39"/>
      <c r="FW213" s="39"/>
      <c r="FX213" s="39"/>
      <c r="FY213" s="39"/>
      <c r="FZ213" s="39"/>
      <c r="GA213" s="39"/>
      <c r="GB213" s="39"/>
      <c r="GC213" s="39"/>
      <c r="GD213" s="39"/>
      <c r="GE213" s="39"/>
      <c r="GF213" s="39"/>
      <c r="GG213" s="39"/>
      <c r="GH213" s="39"/>
      <c r="GI213" s="39"/>
      <c r="GJ213" s="39"/>
      <c r="GK213" s="39"/>
      <c r="GL213" s="39"/>
      <c r="GM213" s="39"/>
      <c r="GN213" s="36"/>
      <c r="GO213" s="36"/>
    </row>
    <row r="214" spans="2:197" ht="15" customHeight="1" x14ac:dyDescent="0.2">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39"/>
      <c r="FL214" s="39"/>
      <c r="FM214" s="39"/>
      <c r="FN214" s="39"/>
      <c r="FO214" s="39"/>
      <c r="FP214" s="39"/>
      <c r="FQ214" s="39"/>
      <c r="FR214" s="39"/>
      <c r="FS214" s="39"/>
      <c r="FT214" s="39"/>
      <c r="FU214" s="39"/>
      <c r="FV214" s="39"/>
      <c r="FW214" s="39"/>
      <c r="FX214" s="39"/>
      <c r="FY214" s="39"/>
      <c r="FZ214" s="39"/>
      <c r="GA214" s="39"/>
      <c r="GB214" s="39"/>
      <c r="GC214" s="39"/>
      <c r="GD214" s="39"/>
      <c r="GE214" s="39"/>
      <c r="GF214" s="39"/>
      <c r="GG214" s="39"/>
      <c r="GH214" s="39"/>
      <c r="GI214" s="39"/>
      <c r="GJ214" s="39"/>
      <c r="GK214" s="39"/>
      <c r="GL214" s="39"/>
      <c r="GM214" s="39"/>
      <c r="GN214" s="36"/>
      <c r="GO214" s="36"/>
    </row>
    <row r="215" spans="2:197" ht="15" customHeight="1" x14ac:dyDescent="0.2">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c r="FS215" s="39"/>
      <c r="FT215" s="39"/>
      <c r="FU215" s="39"/>
      <c r="FV215" s="39"/>
      <c r="FW215" s="39"/>
      <c r="FX215" s="39"/>
      <c r="FY215" s="39"/>
      <c r="FZ215" s="39"/>
      <c r="GA215" s="39"/>
      <c r="GB215" s="39"/>
      <c r="GC215" s="39"/>
      <c r="GD215" s="39"/>
      <c r="GE215" s="39"/>
      <c r="GF215" s="39"/>
      <c r="GG215" s="39"/>
      <c r="GH215" s="39"/>
      <c r="GI215" s="39"/>
      <c r="GJ215" s="39"/>
      <c r="GK215" s="39"/>
      <c r="GL215" s="39"/>
      <c r="GM215" s="39"/>
      <c r="GN215" s="36"/>
      <c r="GO215" s="36"/>
    </row>
    <row r="216" spans="2:197" ht="15" customHeight="1" x14ac:dyDescent="0.2">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c r="EO216" s="39"/>
      <c r="EP216" s="39"/>
      <c r="EQ216" s="39"/>
      <c r="ER216" s="39"/>
      <c r="ES216" s="39"/>
      <c r="ET216" s="39"/>
      <c r="EU216" s="39"/>
      <c r="EV216" s="39"/>
      <c r="EW216" s="39"/>
      <c r="EX216" s="39"/>
      <c r="EY216" s="39"/>
      <c r="EZ216" s="39"/>
      <c r="FA216" s="39"/>
      <c r="FB216" s="39"/>
      <c r="FC216" s="39"/>
      <c r="FD216" s="39"/>
      <c r="FE216" s="39"/>
      <c r="FF216" s="39"/>
      <c r="FG216" s="39"/>
      <c r="FH216" s="39"/>
      <c r="FI216" s="39"/>
      <c r="FJ216" s="39"/>
      <c r="FK216" s="39"/>
      <c r="FL216" s="39"/>
      <c r="FM216" s="39"/>
      <c r="FN216" s="39"/>
      <c r="FO216" s="39"/>
      <c r="FP216" s="39"/>
      <c r="FQ216" s="39"/>
      <c r="FR216" s="39"/>
      <c r="FS216" s="39"/>
      <c r="FT216" s="39"/>
      <c r="FU216" s="39"/>
      <c r="FV216" s="39"/>
      <c r="FW216" s="39"/>
      <c r="FX216" s="39"/>
      <c r="FY216" s="39"/>
      <c r="FZ216" s="39"/>
      <c r="GA216" s="39"/>
      <c r="GB216" s="39"/>
      <c r="GC216" s="39"/>
      <c r="GD216" s="39"/>
      <c r="GE216" s="39"/>
      <c r="GF216" s="39"/>
      <c r="GG216" s="39"/>
      <c r="GH216" s="39"/>
      <c r="GI216" s="39"/>
      <c r="GJ216" s="39"/>
      <c r="GK216" s="39"/>
      <c r="GL216" s="39"/>
      <c r="GM216" s="39"/>
      <c r="GN216" s="36"/>
      <c r="GO216" s="36"/>
    </row>
    <row r="217" spans="2:197" ht="15" customHeight="1" x14ac:dyDescent="0.2">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c r="FS217" s="39"/>
      <c r="FT217" s="39"/>
      <c r="FU217" s="39"/>
      <c r="FV217" s="39"/>
      <c r="FW217" s="39"/>
      <c r="FX217" s="39"/>
      <c r="FY217" s="39"/>
      <c r="FZ217" s="39"/>
      <c r="GA217" s="39"/>
      <c r="GB217" s="39"/>
      <c r="GC217" s="39"/>
      <c r="GD217" s="39"/>
      <c r="GE217" s="39"/>
      <c r="GF217" s="39"/>
      <c r="GG217" s="39"/>
      <c r="GH217" s="39"/>
      <c r="GI217" s="39"/>
      <c r="GJ217" s="39"/>
      <c r="GK217" s="39"/>
      <c r="GL217" s="39"/>
      <c r="GM217" s="39"/>
      <c r="GN217" s="36"/>
      <c r="GO217" s="36"/>
    </row>
    <row r="218" spans="2:197" ht="15" customHeight="1" x14ac:dyDescent="0.2">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6"/>
      <c r="GO218" s="36"/>
    </row>
    <row r="219" spans="2:197" ht="15" customHeight="1" x14ac:dyDescent="0.2">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6"/>
      <c r="GO219" s="36"/>
    </row>
    <row r="220" spans="2:197" ht="15" customHeight="1" x14ac:dyDescent="0.2">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6"/>
      <c r="GO220" s="36"/>
    </row>
    <row r="221" spans="2:197" ht="15" customHeight="1" x14ac:dyDescent="0.2">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6"/>
      <c r="GO221" s="36"/>
    </row>
    <row r="222" spans="2:197" ht="15" customHeight="1" x14ac:dyDescent="0.2">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6"/>
      <c r="GO222" s="36"/>
    </row>
    <row r="223" spans="2:197" ht="15" customHeight="1" x14ac:dyDescent="0.2">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6"/>
      <c r="GO223" s="36"/>
    </row>
    <row r="224" spans="2:197" ht="15" customHeight="1" x14ac:dyDescent="0.2">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6"/>
      <c r="GO224" s="36"/>
    </row>
    <row r="225" spans="2:197" ht="15" customHeight="1" x14ac:dyDescent="0.2">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6"/>
      <c r="GO225" s="36"/>
    </row>
    <row r="226" spans="2:197" ht="15" customHeight="1" x14ac:dyDescent="0.2">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6"/>
      <c r="GO226" s="36"/>
    </row>
    <row r="227" spans="2:197" ht="15" customHeight="1" x14ac:dyDescent="0.2">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c r="EO227" s="39"/>
      <c r="EP227" s="39"/>
      <c r="EQ227" s="39"/>
      <c r="ER227" s="39"/>
      <c r="ES227" s="39"/>
      <c r="ET227" s="39"/>
      <c r="EU227" s="39"/>
      <c r="EV227" s="39"/>
      <c r="EW227" s="39"/>
      <c r="EX227" s="39"/>
      <c r="EY227" s="39"/>
      <c r="EZ227" s="39"/>
      <c r="FA227" s="39"/>
      <c r="FB227" s="39"/>
      <c r="FC227" s="39"/>
      <c r="FD227" s="39"/>
      <c r="FE227" s="39"/>
      <c r="FF227" s="39"/>
      <c r="FG227" s="39"/>
      <c r="FH227" s="39"/>
      <c r="FI227" s="39"/>
      <c r="FJ227" s="39"/>
      <c r="FK227" s="39"/>
      <c r="FL227" s="39"/>
      <c r="FM227" s="39"/>
      <c r="FN227" s="39"/>
      <c r="FO227" s="39"/>
      <c r="FP227" s="39"/>
      <c r="FQ227" s="39"/>
      <c r="FR227" s="39"/>
      <c r="FS227" s="39"/>
      <c r="FT227" s="39"/>
      <c r="FU227" s="39"/>
      <c r="FV227" s="39"/>
      <c r="FW227" s="39"/>
      <c r="FX227" s="39"/>
      <c r="FY227" s="39"/>
      <c r="FZ227" s="39"/>
      <c r="GA227" s="39"/>
      <c r="GB227" s="39"/>
      <c r="GC227" s="39"/>
      <c r="GD227" s="39"/>
      <c r="GE227" s="39"/>
      <c r="GF227" s="39"/>
      <c r="GG227" s="39"/>
      <c r="GH227" s="39"/>
      <c r="GI227" s="39"/>
      <c r="GJ227" s="39"/>
      <c r="GK227" s="39"/>
      <c r="GL227" s="39"/>
      <c r="GM227" s="39"/>
      <c r="GN227" s="36"/>
      <c r="GO227" s="36"/>
    </row>
    <row r="228" spans="2:197" ht="15" customHeight="1" x14ac:dyDescent="0.2">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c r="EO228" s="39"/>
      <c r="EP228" s="39"/>
      <c r="EQ228" s="39"/>
      <c r="ER228" s="39"/>
      <c r="ES228" s="39"/>
      <c r="ET228" s="39"/>
      <c r="EU228" s="39"/>
      <c r="EV228" s="39"/>
      <c r="EW228" s="39"/>
      <c r="EX228" s="39"/>
      <c r="EY228" s="39"/>
      <c r="EZ228" s="39"/>
      <c r="FA228" s="39"/>
      <c r="FB228" s="39"/>
      <c r="FC228" s="39"/>
      <c r="FD228" s="39"/>
      <c r="FE228" s="39"/>
      <c r="FF228" s="39"/>
      <c r="FG228" s="39"/>
      <c r="FH228" s="39"/>
      <c r="FI228" s="39"/>
      <c r="FJ228" s="39"/>
      <c r="FK228" s="39"/>
      <c r="FL228" s="39"/>
      <c r="FM228" s="39"/>
      <c r="FN228" s="39"/>
      <c r="FO228" s="39"/>
      <c r="FP228" s="39"/>
      <c r="FQ228" s="39"/>
      <c r="FR228" s="39"/>
      <c r="FS228" s="39"/>
      <c r="FT228" s="39"/>
      <c r="FU228" s="39"/>
      <c r="FV228" s="39"/>
      <c r="FW228" s="39"/>
      <c r="FX228" s="39"/>
      <c r="FY228" s="39"/>
      <c r="FZ228" s="39"/>
      <c r="GA228" s="39"/>
      <c r="GB228" s="39"/>
      <c r="GC228" s="39"/>
      <c r="GD228" s="39"/>
      <c r="GE228" s="39"/>
      <c r="GF228" s="39"/>
      <c r="GG228" s="39"/>
      <c r="GH228" s="39"/>
      <c r="GI228" s="39"/>
      <c r="GJ228" s="39"/>
      <c r="GK228" s="39"/>
      <c r="GL228" s="39"/>
      <c r="GM228" s="39"/>
      <c r="GN228" s="36"/>
      <c r="GO228" s="36"/>
    </row>
    <row r="229" spans="2:197" ht="15" customHeight="1" x14ac:dyDescent="0.2">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c r="EO229" s="39"/>
      <c r="EP229" s="39"/>
      <c r="EQ229" s="39"/>
      <c r="ER229" s="39"/>
      <c r="ES229" s="39"/>
      <c r="ET229" s="39"/>
      <c r="EU229" s="39"/>
      <c r="EV229" s="39"/>
      <c r="EW229" s="39"/>
      <c r="EX229" s="39"/>
      <c r="EY229" s="39"/>
      <c r="EZ229" s="39"/>
      <c r="FA229" s="39"/>
      <c r="FB229" s="39"/>
      <c r="FC229" s="39"/>
      <c r="FD229" s="39"/>
      <c r="FE229" s="39"/>
      <c r="FF229" s="39"/>
      <c r="FG229" s="39"/>
      <c r="FH229" s="39"/>
      <c r="FI229" s="39"/>
      <c r="FJ229" s="39"/>
      <c r="FK229" s="39"/>
      <c r="FL229" s="39"/>
      <c r="FM229" s="39"/>
      <c r="FN229" s="39"/>
      <c r="FO229" s="39"/>
      <c r="FP229" s="39"/>
      <c r="FQ229" s="39"/>
      <c r="FR229" s="39"/>
      <c r="FS229" s="39"/>
      <c r="FT229" s="39"/>
      <c r="FU229" s="39"/>
      <c r="FV229" s="39"/>
      <c r="FW229" s="39"/>
      <c r="FX229" s="39"/>
      <c r="FY229" s="39"/>
      <c r="FZ229" s="39"/>
      <c r="GA229" s="39"/>
      <c r="GB229" s="39"/>
      <c r="GC229" s="39"/>
      <c r="GD229" s="39"/>
      <c r="GE229" s="39"/>
      <c r="GF229" s="39"/>
      <c r="GG229" s="39"/>
      <c r="GH229" s="39"/>
      <c r="GI229" s="39"/>
      <c r="GJ229" s="39"/>
      <c r="GK229" s="39"/>
      <c r="GL229" s="39"/>
      <c r="GM229" s="39"/>
      <c r="GN229" s="36"/>
      <c r="GO229" s="36"/>
    </row>
    <row r="230" spans="2:197" ht="15" customHeight="1" x14ac:dyDescent="0.2">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c r="EO230" s="39"/>
      <c r="EP230" s="39"/>
      <c r="EQ230" s="39"/>
      <c r="ER230" s="39"/>
      <c r="ES230" s="39"/>
      <c r="ET230" s="39"/>
      <c r="EU230" s="39"/>
      <c r="EV230" s="39"/>
      <c r="EW230" s="39"/>
      <c r="EX230" s="39"/>
      <c r="EY230" s="39"/>
      <c r="EZ230" s="39"/>
      <c r="FA230" s="39"/>
      <c r="FB230" s="39"/>
      <c r="FC230" s="39"/>
      <c r="FD230" s="39"/>
      <c r="FE230" s="39"/>
      <c r="FF230" s="39"/>
      <c r="FG230" s="39"/>
      <c r="FH230" s="39"/>
      <c r="FI230" s="39"/>
      <c r="FJ230" s="39"/>
      <c r="FK230" s="39"/>
      <c r="FL230" s="39"/>
      <c r="FM230" s="39"/>
      <c r="FN230" s="39"/>
      <c r="FO230" s="39"/>
      <c r="FP230" s="39"/>
      <c r="FQ230" s="39"/>
      <c r="FR230" s="39"/>
      <c r="FS230" s="39"/>
      <c r="FT230" s="39"/>
      <c r="FU230" s="39"/>
      <c r="FV230" s="39"/>
      <c r="FW230" s="39"/>
      <c r="FX230" s="39"/>
      <c r="FY230" s="39"/>
      <c r="FZ230" s="39"/>
      <c r="GA230" s="39"/>
      <c r="GB230" s="39"/>
      <c r="GC230" s="39"/>
      <c r="GD230" s="39"/>
      <c r="GE230" s="39"/>
      <c r="GF230" s="39"/>
      <c r="GG230" s="39"/>
      <c r="GH230" s="39"/>
      <c r="GI230" s="39"/>
      <c r="GJ230" s="39"/>
      <c r="GK230" s="39"/>
      <c r="GL230" s="39"/>
      <c r="GM230" s="39"/>
      <c r="GN230" s="36"/>
      <c r="GO230" s="36"/>
    </row>
    <row r="231" spans="2:197" ht="15" customHeight="1" x14ac:dyDescent="0.2">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c r="EO231" s="39"/>
      <c r="EP231" s="39"/>
      <c r="EQ231" s="39"/>
      <c r="ER231" s="39"/>
      <c r="ES231" s="39"/>
      <c r="ET231" s="39"/>
      <c r="EU231" s="39"/>
      <c r="EV231" s="39"/>
      <c r="EW231" s="39"/>
      <c r="EX231" s="39"/>
      <c r="EY231" s="39"/>
      <c r="EZ231" s="39"/>
      <c r="FA231" s="39"/>
      <c r="FB231" s="39"/>
      <c r="FC231" s="39"/>
      <c r="FD231" s="39"/>
      <c r="FE231" s="39"/>
      <c r="FF231" s="39"/>
      <c r="FG231" s="39"/>
      <c r="FH231" s="39"/>
      <c r="FI231" s="39"/>
      <c r="FJ231" s="39"/>
      <c r="FK231" s="39"/>
      <c r="FL231" s="39"/>
      <c r="FM231" s="39"/>
      <c r="FN231" s="39"/>
      <c r="FO231" s="39"/>
      <c r="FP231" s="39"/>
      <c r="FQ231" s="39"/>
      <c r="FR231" s="39"/>
      <c r="FS231" s="39"/>
      <c r="FT231" s="39"/>
      <c r="FU231" s="39"/>
      <c r="FV231" s="39"/>
      <c r="FW231" s="39"/>
      <c r="FX231" s="39"/>
      <c r="FY231" s="39"/>
      <c r="FZ231" s="39"/>
      <c r="GA231" s="39"/>
      <c r="GB231" s="39"/>
      <c r="GC231" s="39"/>
      <c r="GD231" s="39"/>
      <c r="GE231" s="39"/>
      <c r="GF231" s="39"/>
      <c r="GG231" s="39"/>
      <c r="GH231" s="39"/>
      <c r="GI231" s="39"/>
      <c r="GJ231" s="39"/>
      <c r="GK231" s="39"/>
      <c r="GL231" s="39"/>
      <c r="GM231" s="39"/>
      <c r="GN231" s="36"/>
      <c r="GO231" s="36"/>
    </row>
    <row r="232" spans="2:197" ht="15" customHeight="1" x14ac:dyDescent="0.2">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c r="EO232" s="39"/>
      <c r="EP232" s="39"/>
      <c r="EQ232" s="39"/>
      <c r="ER232" s="39"/>
      <c r="ES232" s="39"/>
      <c r="ET232" s="39"/>
      <c r="EU232" s="39"/>
      <c r="EV232" s="39"/>
      <c r="EW232" s="39"/>
      <c r="EX232" s="39"/>
      <c r="EY232" s="39"/>
      <c r="EZ232" s="39"/>
      <c r="FA232" s="39"/>
      <c r="FB232" s="39"/>
      <c r="FC232" s="39"/>
      <c r="FD232" s="39"/>
      <c r="FE232" s="39"/>
      <c r="FF232" s="39"/>
      <c r="FG232" s="39"/>
      <c r="FH232" s="39"/>
      <c r="FI232" s="39"/>
      <c r="FJ232" s="39"/>
      <c r="FK232" s="39"/>
      <c r="FL232" s="39"/>
      <c r="FM232" s="39"/>
      <c r="FN232" s="39"/>
      <c r="FO232" s="39"/>
      <c r="FP232" s="39"/>
      <c r="FQ232" s="39"/>
      <c r="FR232" s="39"/>
      <c r="FS232" s="39"/>
      <c r="FT232" s="39"/>
      <c r="FU232" s="39"/>
      <c r="FV232" s="39"/>
      <c r="FW232" s="39"/>
      <c r="FX232" s="39"/>
      <c r="FY232" s="39"/>
      <c r="FZ232" s="39"/>
      <c r="GA232" s="39"/>
      <c r="GB232" s="39"/>
      <c r="GC232" s="39"/>
      <c r="GD232" s="39"/>
      <c r="GE232" s="39"/>
      <c r="GF232" s="39"/>
      <c r="GG232" s="39"/>
      <c r="GH232" s="39"/>
      <c r="GI232" s="39"/>
      <c r="GJ232" s="39"/>
      <c r="GK232" s="39"/>
      <c r="GL232" s="39"/>
      <c r="GM232" s="39"/>
      <c r="GN232" s="36"/>
      <c r="GO232" s="36"/>
    </row>
    <row r="233" spans="2:197" ht="15" customHeight="1" x14ac:dyDescent="0.2">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6"/>
      <c r="GO233" s="36"/>
    </row>
    <row r="234" spans="2:197" ht="15" customHeight="1" x14ac:dyDescent="0.2">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6"/>
      <c r="GO234" s="36"/>
    </row>
    <row r="235" spans="2:197" ht="15" customHeight="1" x14ac:dyDescent="0.2">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6"/>
      <c r="GO235" s="36"/>
    </row>
    <row r="236" spans="2:197" ht="15" customHeight="1" x14ac:dyDescent="0.2">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6"/>
      <c r="GO236" s="36"/>
    </row>
    <row r="237" spans="2:197" ht="15" customHeight="1" x14ac:dyDescent="0.2">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6"/>
      <c r="GO237" s="36"/>
    </row>
    <row r="238" spans="2:197" ht="15" customHeight="1" x14ac:dyDescent="0.2">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6"/>
      <c r="GO238" s="36"/>
    </row>
    <row r="239" spans="2:197" ht="15" customHeight="1" x14ac:dyDescent="0.2">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6"/>
      <c r="GO239" s="36"/>
    </row>
    <row r="240" spans="2:197" ht="15" customHeight="1" x14ac:dyDescent="0.2">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6"/>
      <c r="GO240" s="36"/>
    </row>
    <row r="241" spans="2:197" ht="15" customHeight="1" x14ac:dyDescent="0.2">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6"/>
      <c r="GO241" s="36"/>
    </row>
    <row r="242" spans="2:197" ht="15" customHeight="1" x14ac:dyDescent="0.2">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6"/>
      <c r="GO242" s="36"/>
    </row>
    <row r="243" spans="2:197" ht="15" customHeight="1" x14ac:dyDescent="0.2">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6"/>
      <c r="GO243" s="36"/>
    </row>
    <row r="244" spans="2:197" ht="15" customHeight="1" x14ac:dyDescent="0.2">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6"/>
      <c r="GO244" s="36"/>
    </row>
    <row r="245" spans="2:197" ht="15" customHeight="1" x14ac:dyDescent="0.2">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6"/>
      <c r="GO245" s="36"/>
    </row>
    <row r="246" spans="2:197" ht="15" customHeight="1" x14ac:dyDescent="0.2">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6"/>
      <c r="GO246" s="36"/>
    </row>
    <row r="247" spans="2:197" ht="15" customHeight="1" x14ac:dyDescent="0.2">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6"/>
      <c r="GO247" s="36"/>
    </row>
    <row r="248" spans="2:197" ht="15" customHeight="1" x14ac:dyDescent="0.2">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c r="EO248" s="39"/>
      <c r="EP248" s="39"/>
      <c r="EQ248" s="39"/>
      <c r="ER248" s="39"/>
      <c r="ES248" s="39"/>
      <c r="ET248" s="39"/>
      <c r="EU248" s="39"/>
      <c r="EV248" s="39"/>
      <c r="EW248" s="39"/>
      <c r="EX248" s="39"/>
      <c r="EY248" s="39"/>
      <c r="EZ248" s="39"/>
      <c r="FA248" s="39"/>
      <c r="FB248" s="39"/>
      <c r="FC248" s="39"/>
      <c r="FD248" s="39"/>
      <c r="FE248" s="39"/>
      <c r="FF248" s="39"/>
      <c r="FG248" s="39"/>
      <c r="FH248" s="39"/>
      <c r="FI248" s="39"/>
      <c r="FJ248" s="39"/>
      <c r="FK248" s="39"/>
      <c r="FL248" s="39"/>
      <c r="FM248" s="39"/>
      <c r="FN248" s="39"/>
      <c r="FO248" s="39"/>
      <c r="FP248" s="39"/>
      <c r="FQ248" s="39"/>
      <c r="FR248" s="39"/>
      <c r="FS248" s="39"/>
      <c r="FT248" s="39"/>
      <c r="FU248" s="39"/>
      <c r="FV248" s="39"/>
      <c r="FW248" s="39"/>
      <c r="FX248" s="39"/>
      <c r="FY248" s="39"/>
      <c r="FZ248" s="39"/>
      <c r="GA248" s="39"/>
      <c r="GB248" s="39"/>
      <c r="GC248" s="39"/>
      <c r="GD248" s="39"/>
      <c r="GE248" s="39"/>
      <c r="GF248" s="39"/>
      <c r="GG248" s="39"/>
      <c r="GH248" s="39"/>
      <c r="GI248" s="39"/>
      <c r="GJ248" s="39"/>
      <c r="GK248" s="39"/>
      <c r="GL248" s="39"/>
      <c r="GM248" s="39"/>
      <c r="GN248" s="36"/>
      <c r="GO248" s="36"/>
    </row>
    <row r="249" spans="2:197" ht="15" customHeight="1" x14ac:dyDescent="0.2">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39"/>
      <c r="FL249" s="39"/>
      <c r="FM249" s="39"/>
      <c r="FN249" s="39"/>
      <c r="FO249" s="39"/>
      <c r="FP249" s="39"/>
      <c r="FQ249" s="39"/>
      <c r="FR249" s="39"/>
      <c r="FS249" s="39"/>
      <c r="FT249" s="39"/>
      <c r="FU249" s="39"/>
      <c r="FV249" s="39"/>
      <c r="FW249" s="39"/>
      <c r="FX249" s="39"/>
      <c r="FY249" s="39"/>
      <c r="FZ249" s="39"/>
      <c r="GA249" s="39"/>
      <c r="GB249" s="39"/>
      <c r="GC249" s="39"/>
      <c r="GD249" s="39"/>
      <c r="GE249" s="39"/>
      <c r="GF249" s="39"/>
      <c r="GG249" s="39"/>
      <c r="GH249" s="39"/>
      <c r="GI249" s="39"/>
      <c r="GJ249" s="39"/>
      <c r="GK249" s="39"/>
      <c r="GL249" s="39"/>
      <c r="GM249" s="39"/>
      <c r="GN249" s="36"/>
      <c r="GO249" s="36"/>
    </row>
    <row r="250" spans="2:197" ht="15" customHeight="1" x14ac:dyDescent="0.2">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39"/>
      <c r="FL250" s="39"/>
      <c r="FM250" s="39"/>
      <c r="FN250" s="39"/>
      <c r="FO250" s="39"/>
      <c r="FP250" s="39"/>
      <c r="FQ250" s="39"/>
      <c r="FR250" s="39"/>
      <c r="FS250" s="39"/>
      <c r="FT250" s="39"/>
      <c r="FU250" s="39"/>
      <c r="FV250" s="39"/>
      <c r="FW250" s="39"/>
      <c r="FX250" s="39"/>
      <c r="FY250" s="39"/>
      <c r="FZ250" s="39"/>
      <c r="GA250" s="39"/>
      <c r="GB250" s="39"/>
      <c r="GC250" s="39"/>
      <c r="GD250" s="39"/>
      <c r="GE250" s="39"/>
      <c r="GF250" s="39"/>
      <c r="GG250" s="39"/>
      <c r="GH250" s="39"/>
      <c r="GI250" s="39"/>
      <c r="GJ250" s="39"/>
      <c r="GK250" s="39"/>
      <c r="GL250" s="39"/>
      <c r="GM250" s="39"/>
      <c r="GN250" s="36"/>
      <c r="GO250" s="36"/>
    </row>
    <row r="251" spans="2:197" ht="15" customHeight="1" x14ac:dyDescent="0.2">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c r="EO251" s="39"/>
      <c r="EP251" s="39"/>
      <c r="EQ251" s="39"/>
      <c r="ER251" s="39"/>
      <c r="ES251" s="39"/>
      <c r="ET251" s="39"/>
      <c r="EU251" s="39"/>
      <c r="EV251" s="39"/>
      <c r="EW251" s="39"/>
      <c r="EX251" s="39"/>
      <c r="EY251" s="39"/>
      <c r="EZ251" s="39"/>
      <c r="FA251" s="39"/>
      <c r="FB251" s="39"/>
      <c r="FC251" s="39"/>
      <c r="FD251" s="39"/>
      <c r="FE251" s="39"/>
      <c r="FF251" s="39"/>
      <c r="FG251" s="39"/>
      <c r="FH251" s="39"/>
      <c r="FI251" s="39"/>
      <c r="FJ251" s="39"/>
      <c r="FK251" s="39"/>
      <c r="FL251" s="39"/>
      <c r="FM251" s="39"/>
      <c r="FN251" s="39"/>
      <c r="FO251" s="39"/>
      <c r="FP251" s="39"/>
      <c r="FQ251" s="39"/>
      <c r="FR251" s="39"/>
      <c r="FS251" s="39"/>
      <c r="FT251" s="39"/>
      <c r="FU251" s="39"/>
      <c r="FV251" s="39"/>
      <c r="FW251" s="39"/>
      <c r="FX251" s="39"/>
      <c r="FY251" s="39"/>
      <c r="FZ251" s="39"/>
      <c r="GA251" s="39"/>
      <c r="GB251" s="39"/>
      <c r="GC251" s="39"/>
      <c r="GD251" s="39"/>
      <c r="GE251" s="39"/>
      <c r="GF251" s="39"/>
      <c r="GG251" s="39"/>
      <c r="GH251" s="39"/>
      <c r="GI251" s="39"/>
      <c r="GJ251" s="39"/>
      <c r="GK251" s="39"/>
      <c r="GL251" s="39"/>
      <c r="GM251" s="39"/>
      <c r="GN251" s="36"/>
      <c r="GO251" s="36"/>
    </row>
    <row r="252" spans="2:197" ht="15" customHeight="1" x14ac:dyDescent="0.2">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c r="EO252" s="39"/>
      <c r="EP252" s="39"/>
      <c r="EQ252" s="39"/>
      <c r="ER252" s="39"/>
      <c r="ES252" s="39"/>
      <c r="ET252" s="39"/>
      <c r="EU252" s="39"/>
      <c r="EV252" s="39"/>
      <c r="EW252" s="39"/>
      <c r="EX252" s="39"/>
      <c r="EY252" s="39"/>
      <c r="EZ252" s="39"/>
      <c r="FA252" s="39"/>
      <c r="FB252" s="39"/>
      <c r="FC252" s="39"/>
      <c r="FD252" s="39"/>
      <c r="FE252" s="39"/>
      <c r="FF252" s="39"/>
      <c r="FG252" s="39"/>
      <c r="FH252" s="39"/>
      <c r="FI252" s="39"/>
      <c r="FJ252" s="39"/>
      <c r="FK252" s="39"/>
      <c r="FL252" s="39"/>
      <c r="FM252" s="39"/>
      <c r="FN252" s="39"/>
      <c r="FO252" s="39"/>
      <c r="FP252" s="39"/>
      <c r="FQ252" s="39"/>
      <c r="FR252" s="39"/>
      <c r="FS252" s="39"/>
      <c r="FT252" s="39"/>
      <c r="FU252" s="39"/>
      <c r="FV252" s="39"/>
      <c r="FW252" s="39"/>
      <c r="FX252" s="39"/>
      <c r="FY252" s="39"/>
      <c r="FZ252" s="39"/>
      <c r="GA252" s="39"/>
      <c r="GB252" s="39"/>
      <c r="GC252" s="39"/>
      <c r="GD252" s="39"/>
      <c r="GE252" s="39"/>
      <c r="GF252" s="39"/>
      <c r="GG252" s="39"/>
      <c r="GH252" s="39"/>
      <c r="GI252" s="39"/>
      <c r="GJ252" s="39"/>
      <c r="GK252" s="39"/>
      <c r="GL252" s="39"/>
      <c r="GM252" s="39"/>
      <c r="GN252" s="36"/>
      <c r="GO252" s="36"/>
    </row>
    <row r="253" spans="2:197" ht="15" customHeight="1" x14ac:dyDescent="0.2">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c r="FS253" s="39"/>
      <c r="FT253" s="39"/>
      <c r="FU253" s="39"/>
      <c r="FV253" s="39"/>
      <c r="FW253" s="39"/>
      <c r="FX253" s="39"/>
      <c r="FY253" s="39"/>
      <c r="FZ253" s="39"/>
      <c r="GA253" s="39"/>
      <c r="GB253" s="39"/>
      <c r="GC253" s="39"/>
      <c r="GD253" s="39"/>
      <c r="GE253" s="39"/>
      <c r="GF253" s="39"/>
      <c r="GG253" s="39"/>
      <c r="GH253" s="39"/>
      <c r="GI253" s="39"/>
      <c r="GJ253" s="39"/>
      <c r="GK253" s="39"/>
      <c r="GL253" s="39"/>
      <c r="GM253" s="39"/>
      <c r="GN253" s="36"/>
      <c r="GO253" s="36"/>
    </row>
    <row r="254" spans="2:197" ht="15" customHeight="1" x14ac:dyDescent="0.2">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39"/>
      <c r="EU254" s="39"/>
      <c r="EV254" s="39"/>
      <c r="EW254" s="39"/>
      <c r="EX254" s="39"/>
      <c r="EY254" s="39"/>
      <c r="EZ254" s="39"/>
      <c r="FA254" s="39"/>
      <c r="FB254" s="39"/>
      <c r="FC254" s="39"/>
      <c r="FD254" s="39"/>
      <c r="FE254" s="39"/>
      <c r="FF254" s="39"/>
      <c r="FG254" s="39"/>
      <c r="FH254" s="39"/>
      <c r="FI254" s="39"/>
      <c r="FJ254" s="39"/>
      <c r="FK254" s="39"/>
      <c r="FL254" s="39"/>
      <c r="FM254" s="39"/>
      <c r="FN254" s="39"/>
      <c r="FO254" s="39"/>
      <c r="FP254" s="39"/>
      <c r="FQ254" s="39"/>
      <c r="FR254" s="39"/>
      <c r="FS254" s="39"/>
      <c r="FT254" s="39"/>
      <c r="FU254" s="39"/>
      <c r="FV254" s="39"/>
      <c r="FW254" s="39"/>
      <c r="FX254" s="39"/>
      <c r="FY254" s="39"/>
      <c r="FZ254" s="39"/>
      <c r="GA254" s="39"/>
      <c r="GB254" s="39"/>
      <c r="GC254" s="39"/>
      <c r="GD254" s="39"/>
      <c r="GE254" s="39"/>
      <c r="GF254" s="39"/>
      <c r="GG254" s="39"/>
      <c r="GH254" s="39"/>
      <c r="GI254" s="39"/>
      <c r="GJ254" s="39"/>
      <c r="GK254" s="39"/>
      <c r="GL254" s="39"/>
      <c r="GM254" s="39"/>
      <c r="GN254" s="36"/>
      <c r="GO254" s="36"/>
    </row>
    <row r="255" spans="2:197" ht="15" customHeight="1" x14ac:dyDescent="0.2">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c r="EO255" s="39"/>
      <c r="EP255" s="39"/>
      <c r="EQ255" s="39"/>
      <c r="ER255" s="39"/>
      <c r="ES255" s="39"/>
      <c r="ET255" s="39"/>
      <c r="EU255" s="39"/>
      <c r="EV255" s="39"/>
      <c r="EW255" s="39"/>
      <c r="EX255" s="39"/>
      <c r="EY255" s="39"/>
      <c r="EZ255" s="39"/>
      <c r="FA255" s="39"/>
      <c r="FB255" s="39"/>
      <c r="FC255" s="39"/>
      <c r="FD255" s="39"/>
      <c r="FE255" s="39"/>
      <c r="FF255" s="39"/>
      <c r="FG255" s="39"/>
      <c r="FH255" s="39"/>
      <c r="FI255" s="39"/>
      <c r="FJ255" s="39"/>
      <c r="FK255" s="39"/>
      <c r="FL255" s="39"/>
      <c r="FM255" s="39"/>
      <c r="FN255" s="39"/>
      <c r="FO255" s="39"/>
      <c r="FP255" s="39"/>
      <c r="FQ255" s="39"/>
      <c r="FR255" s="39"/>
      <c r="FS255" s="39"/>
      <c r="FT255" s="39"/>
      <c r="FU255" s="39"/>
      <c r="FV255" s="39"/>
      <c r="FW255" s="39"/>
      <c r="FX255" s="39"/>
      <c r="FY255" s="39"/>
      <c r="FZ255" s="39"/>
      <c r="GA255" s="39"/>
      <c r="GB255" s="39"/>
      <c r="GC255" s="39"/>
      <c r="GD255" s="39"/>
      <c r="GE255" s="39"/>
      <c r="GF255" s="39"/>
      <c r="GG255" s="39"/>
      <c r="GH255" s="39"/>
      <c r="GI255" s="39"/>
      <c r="GJ255" s="39"/>
      <c r="GK255" s="39"/>
      <c r="GL255" s="39"/>
      <c r="GM255" s="39"/>
      <c r="GN255" s="36"/>
      <c r="GO255" s="36"/>
    </row>
    <row r="256" spans="2:197" ht="15" customHeight="1" x14ac:dyDescent="0.2">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c r="EO256" s="39"/>
      <c r="EP256" s="39"/>
      <c r="EQ256" s="39"/>
      <c r="ER256" s="39"/>
      <c r="ES256" s="39"/>
      <c r="ET256" s="39"/>
      <c r="EU256" s="39"/>
      <c r="EV256" s="39"/>
      <c r="EW256" s="39"/>
      <c r="EX256" s="39"/>
      <c r="EY256" s="39"/>
      <c r="EZ256" s="39"/>
      <c r="FA256" s="39"/>
      <c r="FB256" s="39"/>
      <c r="FC256" s="39"/>
      <c r="FD256" s="39"/>
      <c r="FE256" s="39"/>
      <c r="FF256" s="39"/>
      <c r="FG256" s="39"/>
      <c r="FH256" s="39"/>
      <c r="FI256" s="39"/>
      <c r="FJ256" s="39"/>
      <c r="FK256" s="39"/>
      <c r="FL256" s="39"/>
      <c r="FM256" s="39"/>
      <c r="FN256" s="39"/>
      <c r="FO256" s="39"/>
      <c r="FP256" s="39"/>
      <c r="FQ256" s="39"/>
      <c r="FR256" s="39"/>
      <c r="FS256" s="39"/>
      <c r="FT256" s="39"/>
      <c r="FU256" s="39"/>
      <c r="FV256" s="39"/>
      <c r="FW256" s="39"/>
      <c r="FX256" s="39"/>
      <c r="FY256" s="39"/>
      <c r="FZ256" s="39"/>
      <c r="GA256" s="39"/>
      <c r="GB256" s="39"/>
      <c r="GC256" s="39"/>
      <c r="GD256" s="39"/>
      <c r="GE256" s="39"/>
      <c r="GF256" s="39"/>
      <c r="GG256" s="39"/>
      <c r="GH256" s="39"/>
      <c r="GI256" s="39"/>
      <c r="GJ256" s="39"/>
      <c r="GK256" s="39"/>
      <c r="GL256" s="39"/>
      <c r="GM256" s="39"/>
      <c r="GN256" s="36"/>
      <c r="GO256" s="36"/>
    </row>
    <row r="257" spans="2:197" ht="15" customHeight="1" x14ac:dyDescent="0.2">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6"/>
      <c r="GO257" s="36"/>
    </row>
    <row r="258" spans="2:197" ht="15" customHeight="1" x14ac:dyDescent="0.2">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6"/>
      <c r="GO258" s="36"/>
    </row>
    <row r="259" spans="2:197" ht="15" customHeight="1" x14ac:dyDescent="0.2">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6"/>
      <c r="GO259" s="36"/>
    </row>
    <row r="260" spans="2:197" ht="15" customHeight="1" x14ac:dyDescent="0.2">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6"/>
      <c r="GO260" s="36"/>
    </row>
    <row r="261" spans="2:197" ht="15" customHeight="1" x14ac:dyDescent="0.2">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6"/>
      <c r="GO261" s="36"/>
    </row>
    <row r="262" spans="2:197" ht="15" customHeight="1" x14ac:dyDescent="0.2">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6"/>
      <c r="GO262" s="36"/>
    </row>
    <row r="263" spans="2:197" ht="15" customHeight="1" x14ac:dyDescent="0.2">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6"/>
      <c r="GO263" s="36"/>
    </row>
    <row r="264" spans="2:197" ht="15" customHeight="1" x14ac:dyDescent="0.2">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6"/>
      <c r="GO264" s="36"/>
    </row>
    <row r="265" spans="2:197" ht="15" customHeight="1" x14ac:dyDescent="0.2">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6"/>
      <c r="GO265" s="36"/>
    </row>
    <row r="266" spans="2:197" ht="15" customHeight="1" x14ac:dyDescent="0.2">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6"/>
      <c r="GO266" s="36"/>
    </row>
    <row r="267" spans="2:197" ht="15" customHeight="1" x14ac:dyDescent="0.2">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6"/>
      <c r="GO267" s="36"/>
    </row>
    <row r="268" spans="2:197" ht="15" customHeight="1" x14ac:dyDescent="0.2">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6"/>
      <c r="GO268" s="36"/>
    </row>
    <row r="269" spans="2:197" ht="15" customHeight="1" x14ac:dyDescent="0.2">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6"/>
      <c r="GO269" s="36"/>
    </row>
    <row r="270" spans="2:197" ht="15" customHeight="1" x14ac:dyDescent="0.2">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6"/>
      <c r="GO270" s="36"/>
    </row>
    <row r="271" spans="2:197" ht="15" customHeight="1" x14ac:dyDescent="0.2">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6"/>
      <c r="GO271" s="36"/>
    </row>
    <row r="272" spans="2:197" ht="15" customHeight="1" x14ac:dyDescent="0.2">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6"/>
      <c r="GO272" s="36"/>
    </row>
    <row r="273" spans="2:197" ht="15" customHeight="1" x14ac:dyDescent="0.2">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6"/>
      <c r="GO273" s="36"/>
    </row>
    <row r="274" spans="2:197" ht="15" customHeight="1" x14ac:dyDescent="0.2">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6"/>
      <c r="GO274" s="36"/>
    </row>
    <row r="275" spans="2:197" ht="15" customHeight="1" x14ac:dyDescent="0.2">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6"/>
      <c r="GO275" s="36"/>
    </row>
    <row r="276" spans="2:197" ht="15" customHeight="1" x14ac:dyDescent="0.2">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c r="EX276" s="39"/>
      <c r="EY276" s="39"/>
      <c r="EZ276" s="39"/>
      <c r="FA276" s="39"/>
      <c r="FB276" s="39"/>
      <c r="FC276" s="39"/>
      <c r="FD276" s="39"/>
      <c r="FE276" s="39"/>
      <c r="FF276" s="39"/>
      <c r="FG276" s="39"/>
      <c r="FH276" s="39"/>
      <c r="FI276" s="39"/>
      <c r="FJ276" s="39"/>
      <c r="FK276" s="39"/>
      <c r="FL276" s="39"/>
      <c r="FM276" s="39"/>
      <c r="FN276" s="39"/>
      <c r="FO276" s="39"/>
      <c r="FP276" s="39"/>
      <c r="FQ276" s="39"/>
      <c r="FR276" s="39"/>
      <c r="FS276" s="39"/>
      <c r="FT276" s="39"/>
      <c r="FU276" s="39"/>
      <c r="FV276" s="39"/>
      <c r="FW276" s="39"/>
      <c r="FX276" s="39"/>
      <c r="FY276" s="39"/>
      <c r="FZ276" s="39"/>
      <c r="GA276" s="39"/>
      <c r="GB276" s="39"/>
      <c r="GC276" s="39"/>
      <c r="GD276" s="39"/>
      <c r="GE276" s="39"/>
      <c r="GF276" s="39"/>
      <c r="GG276" s="39"/>
      <c r="GH276" s="39"/>
      <c r="GI276" s="39"/>
      <c r="GJ276" s="39"/>
      <c r="GK276" s="39"/>
      <c r="GL276" s="39"/>
      <c r="GM276" s="39"/>
      <c r="GN276" s="36"/>
      <c r="GO276" s="36"/>
    </row>
    <row r="277" spans="2:197" ht="15" customHeight="1" x14ac:dyDescent="0.2">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c r="EX277" s="39"/>
      <c r="EY277" s="39"/>
      <c r="EZ277" s="39"/>
      <c r="FA277" s="39"/>
      <c r="FB277" s="39"/>
      <c r="FC277" s="39"/>
      <c r="FD277" s="39"/>
      <c r="FE277" s="39"/>
      <c r="FF277" s="39"/>
      <c r="FG277" s="39"/>
      <c r="FH277" s="39"/>
      <c r="FI277" s="39"/>
      <c r="FJ277" s="39"/>
      <c r="FK277" s="39"/>
      <c r="FL277" s="39"/>
      <c r="FM277" s="39"/>
      <c r="FN277" s="39"/>
      <c r="FO277" s="39"/>
      <c r="FP277" s="39"/>
      <c r="FQ277" s="39"/>
      <c r="FR277" s="39"/>
      <c r="FS277" s="39"/>
      <c r="FT277" s="39"/>
      <c r="FU277" s="39"/>
      <c r="FV277" s="39"/>
      <c r="FW277" s="39"/>
      <c r="FX277" s="39"/>
      <c r="FY277" s="39"/>
      <c r="FZ277" s="39"/>
      <c r="GA277" s="39"/>
      <c r="GB277" s="39"/>
      <c r="GC277" s="39"/>
      <c r="GD277" s="39"/>
      <c r="GE277" s="39"/>
      <c r="GF277" s="39"/>
      <c r="GG277" s="39"/>
      <c r="GH277" s="39"/>
      <c r="GI277" s="39"/>
      <c r="GJ277" s="39"/>
      <c r="GK277" s="39"/>
      <c r="GL277" s="39"/>
      <c r="GM277" s="39"/>
      <c r="GN277" s="36"/>
      <c r="GO277" s="36"/>
    </row>
    <row r="278" spans="2:197" ht="15" customHeight="1" x14ac:dyDescent="0.2">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c r="EX278" s="39"/>
      <c r="EY278" s="39"/>
      <c r="EZ278" s="39"/>
      <c r="FA278" s="39"/>
      <c r="FB278" s="39"/>
      <c r="FC278" s="39"/>
      <c r="FD278" s="39"/>
      <c r="FE278" s="39"/>
      <c r="FF278" s="39"/>
      <c r="FG278" s="39"/>
      <c r="FH278" s="39"/>
      <c r="FI278" s="39"/>
      <c r="FJ278" s="39"/>
      <c r="FK278" s="39"/>
      <c r="FL278" s="39"/>
      <c r="FM278" s="39"/>
      <c r="FN278" s="39"/>
      <c r="FO278" s="39"/>
      <c r="FP278" s="39"/>
      <c r="FQ278" s="39"/>
      <c r="FR278" s="39"/>
      <c r="FS278" s="39"/>
      <c r="FT278" s="39"/>
      <c r="FU278" s="39"/>
      <c r="FV278" s="39"/>
      <c r="FW278" s="39"/>
      <c r="FX278" s="39"/>
      <c r="FY278" s="39"/>
      <c r="FZ278" s="39"/>
      <c r="GA278" s="39"/>
      <c r="GB278" s="39"/>
      <c r="GC278" s="39"/>
      <c r="GD278" s="39"/>
      <c r="GE278" s="39"/>
      <c r="GF278" s="39"/>
      <c r="GG278" s="39"/>
      <c r="GH278" s="39"/>
      <c r="GI278" s="39"/>
      <c r="GJ278" s="39"/>
      <c r="GK278" s="39"/>
      <c r="GL278" s="39"/>
      <c r="GM278" s="39"/>
      <c r="GN278" s="36"/>
      <c r="GO278" s="36"/>
    </row>
    <row r="279" spans="2:197" ht="15" customHeight="1" x14ac:dyDescent="0.2">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6"/>
      <c r="GO279" s="36"/>
    </row>
    <row r="280" spans="2:197" ht="15" customHeight="1" x14ac:dyDescent="0.2">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c r="EX280" s="39"/>
      <c r="EY280" s="39"/>
      <c r="EZ280" s="39"/>
      <c r="FA280" s="39"/>
      <c r="FB280" s="39"/>
      <c r="FC280" s="39"/>
      <c r="FD280" s="39"/>
      <c r="FE280" s="39"/>
      <c r="FF280" s="39"/>
      <c r="FG280" s="39"/>
      <c r="FH280" s="39"/>
      <c r="FI280" s="39"/>
      <c r="FJ280" s="39"/>
      <c r="FK280" s="39"/>
      <c r="FL280" s="39"/>
      <c r="FM280" s="39"/>
      <c r="FN280" s="39"/>
      <c r="FO280" s="39"/>
      <c r="FP280" s="39"/>
      <c r="FQ280" s="39"/>
      <c r="FR280" s="39"/>
      <c r="FS280" s="39"/>
      <c r="FT280" s="39"/>
      <c r="FU280" s="39"/>
      <c r="FV280" s="39"/>
      <c r="FW280" s="39"/>
      <c r="FX280" s="39"/>
      <c r="FY280" s="39"/>
      <c r="FZ280" s="39"/>
      <c r="GA280" s="39"/>
      <c r="GB280" s="39"/>
      <c r="GC280" s="39"/>
      <c r="GD280" s="39"/>
      <c r="GE280" s="39"/>
      <c r="GF280" s="39"/>
      <c r="GG280" s="39"/>
      <c r="GH280" s="39"/>
      <c r="GI280" s="39"/>
      <c r="GJ280" s="39"/>
      <c r="GK280" s="39"/>
      <c r="GL280" s="39"/>
      <c r="GM280" s="39"/>
      <c r="GN280" s="36"/>
      <c r="GO280" s="36"/>
    </row>
    <row r="281" spans="2:197" ht="15" customHeight="1" x14ac:dyDescent="0.2">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9"/>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39"/>
      <c r="GL281" s="39"/>
      <c r="GM281" s="39"/>
      <c r="GN281" s="36"/>
      <c r="GO281" s="36"/>
    </row>
    <row r="282" spans="2:197" ht="15" customHeight="1" x14ac:dyDescent="0.2">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c r="EX282" s="39"/>
      <c r="EY282" s="39"/>
      <c r="EZ282" s="39"/>
      <c r="FA282" s="39"/>
      <c r="FB282" s="39"/>
      <c r="FC282" s="39"/>
      <c r="FD282" s="39"/>
      <c r="FE282" s="39"/>
      <c r="FF282" s="39"/>
      <c r="FG282" s="39"/>
      <c r="FH282" s="39"/>
      <c r="FI282" s="39"/>
      <c r="FJ282" s="39"/>
      <c r="FK282" s="39"/>
      <c r="FL282" s="39"/>
      <c r="FM282" s="39"/>
      <c r="FN282" s="39"/>
      <c r="FO282" s="39"/>
      <c r="FP282" s="39"/>
      <c r="FQ282" s="39"/>
      <c r="FR282" s="39"/>
      <c r="FS282" s="39"/>
      <c r="FT282" s="39"/>
      <c r="FU282" s="39"/>
      <c r="FV282" s="39"/>
      <c r="FW282" s="39"/>
      <c r="FX282" s="39"/>
      <c r="FY282" s="39"/>
      <c r="FZ282" s="39"/>
      <c r="GA282" s="39"/>
      <c r="GB282" s="39"/>
      <c r="GC282" s="39"/>
      <c r="GD282" s="39"/>
      <c r="GE282" s="39"/>
      <c r="GF282" s="39"/>
      <c r="GG282" s="39"/>
      <c r="GH282" s="39"/>
      <c r="GI282" s="39"/>
      <c r="GJ282" s="39"/>
      <c r="GK282" s="39"/>
      <c r="GL282" s="39"/>
      <c r="GM282" s="39"/>
      <c r="GN282" s="36"/>
      <c r="GO282" s="36"/>
    </row>
    <row r="283" spans="2:197" ht="15" customHeight="1" x14ac:dyDescent="0.2">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c r="EX283" s="39"/>
      <c r="EY283" s="39"/>
      <c r="EZ283" s="39"/>
      <c r="FA283" s="39"/>
      <c r="FB283" s="39"/>
      <c r="FC283" s="39"/>
      <c r="FD283" s="39"/>
      <c r="FE283" s="39"/>
      <c r="FF283" s="39"/>
      <c r="FG283" s="39"/>
      <c r="FH283" s="39"/>
      <c r="FI283" s="39"/>
      <c r="FJ283" s="39"/>
      <c r="FK283" s="39"/>
      <c r="FL283" s="39"/>
      <c r="FM283" s="39"/>
      <c r="FN283" s="39"/>
      <c r="FO283" s="39"/>
      <c r="FP283" s="39"/>
      <c r="FQ283" s="39"/>
      <c r="FR283" s="39"/>
      <c r="FS283" s="39"/>
      <c r="FT283" s="39"/>
      <c r="FU283" s="39"/>
      <c r="FV283" s="39"/>
      <c r="FW283" s="39"/>
      <c r="FX283" s="39"/>
      <c r="FY283" s="39"/>
      <c r="FZ283" s="39"/>
      <c r="GA283" s="39"/>
      <c r="GB283" s="39"/>
      <c r="GC283" s="39"/>
      <c r="GD283" s="39"/>
      <c r="GE283" s="39"/>
      <c r="GF283" s="39"/>
      <c r="GG283" s="39"/>
      <c r="GH283" s="39"/>
      <c r="GI283" s="39"/>
      <c r="GJ283" s="39"/>
      <c r="GK283" s="39"/>
      <c r="GL283" s="39"/>
      <c r="GM283" s="39"/>
      <c r="GN283" s="36"/>
      <c r="GO283" s="36"/>
    </row>
    <row r="284" spans="2:197" ht="15" customHeight="1" x14ac:dyDescent="0.2">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c r="EX284" s="39"/>
      <c r="EY284" s="39"/>
      <c r="EZ284" s="39"/>
      <c r="FA284" s="39"/>
      <c r="FB284" s="39"/>
      <c r="FC284" s="39"/>
      <c r="FD284" s="39"/>
      <c r="FE284" s="39"/>
      <c r="FF284" s="39"/>
      <c r="FG284" s="39"/>
      <c r="FH284" s="39"/>
      <c r="FI284" s="39"/>
      <c r="FJ284" s="39"/>
      <c r="FK284" s="39"/>
      <c r="FL284" s="39"/>
      <c r="FM284" s="39"/>
      <c r="FN284" s="39"/>
      <c r="FO284" s="39"/>
      <c r="FP284" s="39"/>
      <c r="FQ284" s="39"/>
      <c r="FR284" s="39"/>
      <c r="FS284" s="39"/>
      <c r="FT284" s="39"/>
      <c r="FU284" s="39"/>
      <c r="FV284" s="39"/>
      <c r="FW284" s="39"/>
      <c r="FX284" s="39"/>
      <c r="FY284" s="39"/>
      <c r="FZ284" s="39"/>
      <c r="GA284" s="39"/>
      <c r="GB284" s="39"/>
      <c r="GC284" s="39"/>
      <c r="GD284" s="39"/>
      <c r="GE284" s="39"/>
      <c r="GF284" s="39"/>
      <c r="GG284" s="39"/>
      <c r="GH284" s="39"/>
      <c r="GI284" s="39"/>
      <c r="GJ284" s="39"/>
      <c r="GK284" s="39"/>
      <c r="GL284" s="39"/>
      <c r="GM284" s="39"/>
      <c r="GN284" s="36"/>
      <c r="GO284" s="36"/>
    </row>
    <row r="285" spans="2:197" ht="15" customHeight="1" x14ac:dyDescent="0.2">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6"/>
      <c r="GO285" s="36"/>
    </row>
    <row r="286" spans="2:197" ht="15" customHeight="1" x14ac:dyDescent="0.2">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6"/>
      <c r="GO286" s="36"/>
    </row>
    <row r="287" spans="2:197" ht="15" customHeight="1" x14ac:dyDescent="0.2">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6"/>
      <c r="GO287" s="36"/>
    </row>
    <row r="288" spans="2:197" ht="15" customHeight="1" x14ac:dyDescent="0.2">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6"/>
      <c r="GO288" s="36"/>
    </row>
    <row r="289" spans="2:197" ht="15" customHeight="1" x14ac:dyDescent="0.2">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c r="EX289" s="39"/>
      <c r="EY289" s="39"/>
      <c r="EZ289" s="39"/>
      <c r="FA289" s="39"/>
      <c r="FB289" s="39"/>
      <c r="FC289" s="39"/>
      <c r="FD289" s="39"/>
      <c r="FE289" s="39"/>
      <c r="FF289" s="39"/>
      <c r="FG289" s="39"/>
      <c r="FH289" s="39"/>
      <c r="FI289" s="39"/>
      <c r="FJ289" s="39"/>
      <c r="FK289" s="39"/>
      <c r="FL289" s="39"/>
      <c r="FM289" s="39"/>
      <c r="FN289" s="39"/>
      <c r="FO289" s="39"/>
      <c r="FP289" s="39"/>
      <c r="FQ289" s="39"/>
      <c r="FR289" s="39"/>
      <c r="FS289" s="39"/>
      <c r="FT289" s="39"/>
      <c r="FU289" s="39"/>
      <c r="FV289" s="39"/>
      <c r="FW289" s="39"/>
      <c r="FX289" s="39"/>
      <c r="FY289" s="39"/>
      <c r="FZ289" s="39"/>
      <c r="GA289" s="39"/>
      <c r="GB289" s="39"/>
      <c r="GC289" s="39"/>
      <c r="GD289" s="39"/>
      <c r="GE289" s="39"/>
      <c r="GF289" s="39"/>
      <c r="GG289" s="39"/>
      <c r="GH289" s="39"/>
      <c r="GI289" s="39"/>
      <c r="GJ289" s="39"/>
      <c r="GK289" s="39"/>
      <c r="GL289" s="39"/>
      <c r="GM289" s="39"/>
      <c r="GN289" s="36"/>
      <c r="GO289" s="36"/>
    </row>
    <row r="290" spans="2:197" ht="15" customHeight="1" x14ac:dyDescent="0.2">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c r="EX290" s="39"/>
      <c r="EY290" s="39"/>
      <c r="EZ290" s="39"/>
      <c r="FA290" s="39"/>
      <c r="FB290" s="39"/>
      <c r="FC290" s="39"/>
      <c r="FD290" s="39"/>
      <c r="FE290" s="39"/>
      <c r="FF290" s="39"/>
      <c r="FG290" s="39"/>
      <c r="FH290" s="39"/>
      <c r="FI290" s="39"/>
      <c r="FJ290" s="39"/>
      <c r="FK290" s="39"/>
      <c r="FL290" s="39"/>
      <c r="FM290" s="39"/>
      <c r="FN290" s="39"/>
      <c r="FO290" s="39"/>
      <c r="FP290" s="39"/>
      <c r="FQ290" s="39"/>
      <c r="FR290" s="39"/>
      <c r="FS290" s="39"/>
      <c r="FT290" s="39"/>
      <c r="FU290" s="39"/>
      <c r="FV290" s="39"/>
      <c r="FW290" s="39"/>
      <c r="FX290" s="39"/>
      <c r="FY290" s="39"/>
      <c r="FZ290" s="39"/>
      <c r="GA290" s="39"/>
      <c r="GB290" s="39"/>
      <c r="GC290" s="39"/>
      <c r="GD290" s="39"/>
      <c r="GE290" s="39"/>
      <c r="GF290" s="39"/>
      <c r="GG290" s="39"/>
      <c r="GH290" s="39"/>
      <c r="GI290" s="39"/>
      <c r="GJ290" s="39"/>
      <c r="GK290" s="39"/>
      <c r="GL290" s="39"/>
      <c r="GM290" s="39"/>
      <c r="GN290" s="36"/>
      <c r="GO290" s="36"/>
    </row>
    <row r="291" spans="2:197" ht="15" customHeight="1" x14ac:dyDescent="0.2">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6"/>
      <c r="GO291" s="36"/>
    </row>
    <row r="292" spans="2:197" ht="15" customHeight="1" x14ac:dyDescent="0.2">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39"/>
      <c r="FL292" s="39"/>
      <c r="FM292" s="39"/>
      <c r="FN292" s="39"/>
      <c r="FO292" s="39"/>
      <c r="FP292" s="39"/>
      <c r="FQ292" s="39"/>
      <c r="FR292" s="39"/>
      <c r="FS292" s="39"/>
      <c r="FT292" s="39"/>
      <c r="FU292" s="39"/>
      <c r="FV292" s="39"/>
      <c r="FW292" s="39"/>
      <c r="FX292" s="39"/>
      <c r="FY292" s="39"/>
      <c r="FZ292" s="39"/>
      <c r="GA292" s="39"/>
      <c r="GB292" s="39"/>
      <c r="GC292" s="39"/>
      <c r="GD292" s="39"/>
      <c r="GE292" s="39"/>
      <c r="GF292" s="39"/>
      <c r="GG292" s="39"/>
      <c r="GH292" s="39"/>
      <c r="GI292" s="39"/>
      <c r="GJ292" s="39"/>
      <c r="GK292" s="39"/>
      <c r="GL292" s="39"/>
      <c r="GM292" s="39"/>
      <c r="GN292" s="36"/>
      <c r="GO292" s="36"/>
    </row>
    <row r="293" spans="2:197" ht="15" customHeight="1" x14ac:dyDescent="0.2">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6"/>
      <c r="GO293" s="36"/>
    </row>
    <row r="294" spans="2:197" ht="15" customHeight="1" x14ac:dyDescent="0.2">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c r="EX294" s="39"/>
      <c r="EY294" s="39"/>
      <c r="EZ294" s="39"/>
      <c r="FA294" s="39"/>
      <c r="FB294" s="39"/>
      <c r="FC294" s="39"/>
      <c r="FD294" s="39"/>
      <c r="FE294" s="39"/>
      <c r="FF294" s="39"/>
      <c r="FG294" s="39"/>
      <c r="FH294" s="39"/>
      <c r="FI294" s="39"/>
      <c r="FJ294" s="39"/>
      <c r="FK294" s="39"/>
      <c r="FL294" s="39"/>
      <c r="FM294" s="39"/>
      <c r="FN294" s="39"/>
      <c r="FO294" s="39"/>
      <c r="FP294" s="39"/>
      <c r="FQ294" s="39"/>
      <c r="FR294" s="39"/>
      <c r="FS294" s="39"/>
      <c r="FT294" s="39"/>
      <c r="FU294" s="39"/>
      <c r="FV294" s="39"/>
      <c r="FW294" s="39"/>
      <c r="FX294" s="39"/>
      <c r="FY294" s="39"/>
      <c r="FZ294" s="39"/>
      <c r="GA294" s="39"/>
      <c r="GB294" s="39"/>
      <c r="GC294" s="39"/>
      <c r="GD294" s="39"/>
      <c r="GE294" s="39"/>
      <c r="GF294" s="39"/>
      <c r="GG294" s="39"/>
      <c r="GH294" s="39"/>
      <c r="GI294" s="39"/>
      <c r="GJ294" s="39"/>
      <c r="GK294" s="39"/>
      <c r="GL294" s="39"/>
      <c r="GM294" s="39"/>
      <c r="GN294" s="36"/>
      <c r="GO294" s="36"/>
    </row>
    <row r="295" spans="2:197" ht="15" customHeight="1" x14ac:dyDescent="0.2">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39"/>
      <c r="FG295" s="39"/>
      <c r="FH295" s="39"/>
      <c r="FI295" s="39"/>
      <c r="FJ295" s="39"/>
      <c r="FK295" s="39"/>
      <c r="FL295" s="39"/>
      <c r="FM295" s="39"/>
      <c r="FN295" s="39"/>
      <c r="FO295" s="39"/>
      <c r="FP295" s="39"/>
      <c r="FQ295" s="39"/>
      <c r="FR295" s="39"/>
      <c r="FS295" s="39"/>
      <c r="FT295" s="39"/>
      <c r="FU295" s="39"/>
      <c r="FV295" s="39"/>
      <c r="FW295" s="39"/>
      <c r="FX295" s="39"/>
      <c r="FY295" s="39"/>
      <c r="FZ295" s="39"/>
      <c r="GA295" s="39"/>
      <c r="GB295" s="39"/>
      <c r="GC295" s="39"/>
      <c r="GD295" s="39"/>
      <c r="GE295" s="39"/>
      <c r="GF295" s="39"/>
      <c r="GG295" s="39"/>
      <c r="GH295" s="39"/>
      <c r="GI295" s="39"/>
      <c r="GJ295" s="39"/>
      <c r="GK295" s="39"/>
      <c r="GL295" s="39"/>
      <c r="GM295" s="39"/>
      <c r="GN295" s="36"/>
      <c r="GO295" s="36"/>
    </row>
    <row r="296" spans="2:197" ht="15" customHeight="1" x14ac:dyDescent="0.2">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6"/>
      <c r="GO296" s="36"/>
    </row>
    <row r="297" spans="2:197" ht="15" customHeight="1" x14ac:dyDescent="0.2">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6"/>
      <c r="GO297" s="36"/>
    </row>
    <row r="298" spans="2:197" ht="15" customHeight="1" x14ac:dyDescent="0.2">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6"/>
      <c r="GO298" s="36"/>
    </row>
    <row r="299" spans="2:197" ht="15" customHeight="1" x14ac:dyDescent="0.2">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6"/>
      <c r="GO299" s="36"/>
    </row>
    <row r="300" spans="2:197" ht="15" customHeight="1" x14ac:dyDescent="0.2">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39"/>
      <c r="FG300" s="39"/>
      <c r="FH300" s="39"/>
      <c r="FI300" s="39"/>
      <c r="FJ300" s="39"/>
      <c r="FK300" s="39"/>
      <c r="FL300" s="39"/>
      <c r="FM300" s="39"/>
      <c r="FN300" s="39"/>
      <c r="FO300" s="39"/>
      <c r="FP300" s="39"/>
      <c r="FQ300" s="39"/>
      <c r="FR300" s="39"/>
      <c r="FS300" s="39"/>
      <c r="FT300" s="39"/>
      <c r="FU300" s="39"/>
      <c r="FV300" s="39"/>
      <c r="FW300" s="39"/>
      <c r="FX300" s="39"/>
      <c r="FY300" s="39"/>
      <c r="FZ300" s="39"/>
      <c r="GA300" s="39"/>
      <c r="GB300" s="39"/>
      <c r="GC300" s="39"/>
      <c r="GD300" s="39"/>
      <c r="GE300" s="39"/>
      <c r="GF300" s="39"/>
      <c r="GG300" s="39"/>
      <c r="GH300" s="39"/>
      <c r="GI300" s="39"/>
      <c r="GJ300" s="39"/>
      <c r="GK300" s="39"/>
      <c r="GL300" s="39"/>
      <c r="GM300" s="39"/>
      <c r="GN300" s="36"/>
      <c r="GO300" s="36"/>
    </row>
    <row r="301" spans="2:197" ht="15" customHeight="1" x14ac:dyDescent="0.2">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39"/>
      <c r="FG301" s="39"/>
      <c r="FH301" s="39"/>
      <c r="FI301" s="39"/>
      <c r="FJ301" s="39"/>
      <c r="FK301" s="39"/>
      <c r="FL301" s="39"/>
      <c r="FM301" s="39"/>
      <c r="FN301" s="39"/>
      <c r="FO301" s="39"/>
      <c r="FP301" s="39"/>
      <c r="FQ301" s="39"/>
      <c r="FR301" s="39"/>
      <c r="FS301" s="39"/>
      <c r="FT301" s="39"/>
      <c r="FU301" s="39"/>
      <c r="FV301" s="39"/>
      <c r="FW301" s="39"/>
      <c r="FX301" s="39"/>
      <c r="FY301" s="39"/>
      <c r="FZ301" s="39"/>
      <c r="GA301" s="39"/>
      <c r="GB301" s="39"/>
      <c r="GC301" s="39"/>
      <c r="GD301" s="39"/>
      <c r="GE301" s="39"/>
      <c r="GF301" s="39"/>
      <c r="GG301" s="39"/>
      <c r="GH301" s="39"/>
      <c r="GI301" s="39"/>
      <c r="GJ301" s="39"/>
      <c r="GK301" s="39"/>
      <c r="GL301" s="39"/>
      <c r="GM301" s="39"/>
      <c r="GN301" s="36"/>
      <c r="GO301" s="36"/>
    </row>
    <row r="302" spans="2:197" ht="15" customHeight="1" x14ac:dyDescent="0.2">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6"/>
      <c r="GO302" s="36"/>
    </row>
    <row r="303" spans="2:197" ht="15" customHeight="1" x14ac:dyDescent="0.2">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6"/>
      <c r="GO303" s="36"/>
    </row>
    <row r="304" spans="2:197" ht="15" customHeight="1" x14ac:dyDescent="0.2">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39"/>
      <c r="FG304" s="39"/>
      <c r="FH304" s="39"/>
      <c r="FI304" s="39"/>
      <c r="FJ304" s="39"/>
      <c r="FK304" s="39"/>
      <c r="FL304" s="39"/>
      <c r="FM304" s="39"/>
      <c r="FN304" s="39"/>
      <c r="FO304" s="39"/>
      <c r="FP304" s="39"/>
      <c r="FQ304" s="39"/>
      <c r="FR304" s="39"/>
      <c r="FS304" s="39"/>
      <c r="FT304" s="39"/>
      <c r="FU304" s="39"/>
      <c r="FV304" s="39"/>
      <c r="FW304" s="39"/>
      <c r="FX304" s="39"/>
      <c r="FY304" s="39"/>
      <c r="FZ304" s="39"/>
      <c r="GA304" s="39"/>
      <c r="GB304" s="39"/>
      <c r="GC304" s="39"/>
      <c r="GD304" s="39"/>
      <c r="GE304" s="39"/>
      <c r="GF304" s="39"/>
      <c r="GG304" s="39"/>
      <c r="GH304" s="39"/>
      <c r="GI304" s="39"/>
      <c r="GJ304" s="39"/>
      <c r="GK304" s="39"/>
      <c r="GL304" s="39"/>
      <c r="GM304" s="39"/>
      <c r="GN304" s="36"/>
      <c r="GO304" s="36"/>
    </row>
    <row r="305" spans="2:197" ht="15" customHeight="1" x14ac:dyDescent="0.2">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6"/>
      <c r="GO305" s="36"/>
    </row>
    <row r="306" spans="2:197" ht="15" customHeight="1" x14ac:dyDescent="0.2">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6"/>
      <c r="GO306" s="36"/>
    </row>
    <row r="307" spans="2:197" ht="15" customHeight="1" x14ac:dyDescent="0.2">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6"/>
      <c r="GO307" s="36"/>
    </row>
    <row r="308" spans="2:197" ht="15" customHeight="1" x14ac:dyDescent="0.2">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6"/>
      <c r="GO308" s="36"/>
    </row>
    <row r="309" spans="2:197" ht="15" customHeight="1" x14ac:dyDescent="0.2">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6"/>
      <c r="GO309" s="36"/>
    </row>
    <row r="310" spans="2:197" ht="15" customHeight="1" x14ac:dyDescent="0.2">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6"/>
      <c r="GO310" s="36"/>
    </row>
    <row r="311" spans="2:197" ht="15" customHeight="1" x14ac:dyDescent="0.2">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6"/>
      <c r="GO311" s="36"/>
    </row>
    <row r="312" spans="2:197" ht="15" customHeight="1" x14ac:dyDescent="0.2">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6"/>
      <c r="GO312" s="36"/>
    </row>
    <row r="313" spans="2:197" ht="15" customHeight="1" x14ac:dyDescent="0.2">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6"/>
      <c r="GO313" s="36"/>
    </row>
    <row r="314" spans="2:197" ht="15" customHeight="1" x14ac:dyDescent="0.2">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6"/>
      <c r="GO314" s="36"/>
    </row>
    <row r="315" spans="2:197" ht="15" customHeight="1" x14ac:dyDescent="0.2">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6"/>
      <c r="GO315" s="36"/>
    </row>
    <row r="316" spans="2:197" ht="15" customHeight="1" x14ac:dyDescent="0.2">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6"/>
      <c r="GO316" s="36"/>
    </row>
    <row r="317" spans="2:197" ht="15" customHeight="1" x14ac:dyDescent="0.2">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6"/>
      <c r="GO317" s="36"/>
    </row>
    <row r="318" spans="2:197" ht="15" customHeight="1" x14ac:dyDescent="0.2">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6"/>
      <c r="GO318" s="36"/>
    </row>
    <row r="319" spans="2:197" ht="15" customHeight="1" x14ac:dyDescent="0.2">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6"/>
      <c r="GO319" s="36"/>
    </row>
    <row r="320" spans="2:197" ht="15" customHeight="1" x14ac:dyDescent="0.2">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6"/>
      <c r="GO320" s="36"/>
    </row>
    <row r="321" spans="2:197" ht="15" customHeight="1" x14ac:dyDescent="0.2">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6"/>
      <c r="GO321" s="36"/>
    </row>
    <row r="322" spans="2:197" ht="15" customHeight="1" x14ac:dyDescent="0.2">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6"/>
      <c r="GO322" s="36"/>
    </row>
    <row r="323" spans="2:197" ht="15" customHeight="1" x14ac:dyDescent="0.2">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6"/>
      <c r="GO323" s="36"/>
    </row>
    <row r="324" spans="2:197" ht="15" customHeight="1" x14ac:dyDescent="0.2">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6"/>
      <c r="GO324" s="36"/>
    </row>
    <row r="325" spans="2:197" ht="15" customHeight="1" x14ac:dyDescent="0.2">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6"/>
      <c r="GO325" s="36"/>
    </row>
    <row r="326" spans="2:197" ht="15" customHeight="1" x14ac:dyDescent="0.2">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6"/>
      <c r="GO326" s="36"/>
    </row>
    <row r="327" spans="2:197" ht="15" customHeight="1" x14ac:dyDescent="0.2">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6"/>
      <c r="GO327" s="36"/>
    </row>
    <row r="328" spans="2:197" ht="15" customHeight="1" x14ac:dyDescent="0.2">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6"/>
      <c r="GO328" s="36"/>
    </row>
    <row r="329" spans="2:197" ht="15" customHeight="1" x14ac:dyDescent="0.2">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6"/>
      <c r="GO329" s="36"/>
    </row>
    <row r="330" spans="2:197" ht="15" customHeight="1" x14ac:dyDescent="0.2">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6"/>
      <c r="GO330" s="36"/>
    </row>
    <row r="331" spans="2:197" ht="15" customHeight="1" x14ac:dyDescent="0.2">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6"/>
      <c r="GO331" s="36"/>
    </row>
    <row r="332" spans="2:197" ht="15" customHeight="1" x14ac:dyDescent="0.2">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6"/>
      <c r="GO332" s="36"/>
    </row>
    <row r="333" spans="2:197" ht="15" customHeight="1" x14ac:dyDescent="0.2">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6"/>
      <c r="GO333" s="36"/>
    </row>
    <row r="334" spans="2:197" ht="15" customHeight="1" x14ac:dyDescent="0.2">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6"/>
      <c r="GO334" s="36"/>
    </row>
    <row r="335" spans="2:197" ht="15" customHeight="1" x14ac:dyDescent="0.2">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6"/>
      <c r="GO335" s="36"/>
    </row>
    <row r="336" spans="2:197" ht="15" customHeight="1" x14ac:dyDescent="0.2">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6"/>
      <c r="GO336" s="36"/>
    </row>
    <row r="337" spans="2:197" ht="15" customHeight="1" x14ac:dyDescent="0.2">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6"/>
      <c r="GO337" s="36"/>
    </row>
    <row r="338" spans="2:197" ht="15" customHeight="1" x14ac:dyDescent="0.2">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c r="EK338" s="39"/>
      <c r="EL338" s="39"/>
      <c r="EM338" s="39"/>
      <c r="EN338" s="39"/>
      <c r="EO338" s="39"/>
      <c r="EP338" s="39"/>
      <c r="EQ338" s="39"/>
      <c r="ER338" s="39"/>
      <c r="ES338" s="39"/>
      <c r="ET338" s="39"/>
      <c r="EU338" s="39"/>
      <c r="EV338" s="39"/>
      <c r="EW338" s="39"/>
      <c r="EX338" s="39"/>
      <c r="EY338" s="39"/>
      <c r="EZ338" s="39"/>
      <c r="FA338" s="39"/>
      <c r="FB338" s="39"/>
      <c r="FC338" s="39"/>
      <c r="FD338" s="39"/>
      <c r="FE338" s="39"/>
      <c r="FF338" s="39"/>
      <c r="FG338" s="39"/>
      <c r="FH338" s="39"/>
      <c r="FI338" s="39"/>
      <c r="FJ338" s="39"/>
      <c r="FK338" s="39"/>
      <c r="FL338" s="39"/>
      <c r="FM338" s="39"/>
      <c r="FN338" s="39"/>
      <c r="FO338" s="39"/>
      <c r="FP338" s="39"/>
      <c r="FQ338" s="39"/>
      <c r="FR338" s="39"/>
      <c r="FS338" s="39"/>
      <c r="FT338" s="39"/>
      <c r="FU338" s="39"/>
      <c r="FV338" s="39"/>
      <c r="FW338" s="39"/>
      <c r="FX338" s="39"/>
      <c r="FY338" s="39"/>
      <c r="FZ338" s="39"/>
      <c r="GA338" s="39"/>
      <c r="GB338" s="39"/>
      <c r="GC338" s="39"/>
      <c r="GD338" s="39"/>
      <c r="GE338" s="39"/>
      <c r="GF338" s="39"/>
      <c r="GG338" s="39"/>
      <c r="GH338" s="39"/>
      <c r="GI338" s="39"/>
      <c r="GJ338" s="39"/>
      <c r="GK338" s="39"/>
      <c r="GL338" s="39"/>
      <c r="GM338" s="39"/>
      <c r="GN338" s="36"/>
      <c r="GO338" s="36"/>
    </row>
    <row r="339" spans="2:197" ht="15" customHeight="1" x14ac:dyDescent="0.2">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39"/>
      <c r="EL339" s="39"/>
      <c r="EM339" s="39"/>
      <c r="EN339" s="39"/>
      <c r="EO339" s="39"/>
      <c r="EP339" s="39"/>
      <c r="EQ339" s="39"/>
      <c r="ER339" s="39"/>
      <c r="ES339" s="39"/>
      <c r="ET339" s="39"/>
      <c r="EU339" s="39"/>
      <c r="EV339" s="39"/>
      <c r="EW339" s="39"/>
      <c r="EX339" s="39"/>
      <c r="EY339" s="39"/>
      <c r="EZ339" s="39"/>
      <c r="FA339" s="39"/>
      <c r="FB339" s="39"/>
      <c r="FC339" s="39"/>
      <c r="FD339" s="39"/>
      <c r="FE339" s="39"/>
      <c r="FF339" s="39"/>
      <c r="FG339" s="39"/>
      <c r="FH339" s="39"/>
      <c r="FI339" s="39"/>
      <c r="FJ339" s="39"/>
      <c r="FK339" s="39"/>
      <c r="FL339" s="39"/>
      <c r="FM339" s="39"/>
      <c r="FN339" s="39"/>
      <c r="FO339" s="39"/>
      <c r="FP339" s="39"/>
      <c r="FQ339" s="39"/>
      <c r="FR339" s="39"/>
      <c r="FS339" s="39"/>
      <c r="FT339" s="39"/>
      <c r="FU339" s="39"/>
      <c r="FV339" s="39"/>
      <c r="FW339" s="39"/>
      <c r="FX339" s="39"/>
      <c r="FY339" s="39"/>
      <c r="FZ339" s="39"/>
      <c r="GA339" s="39"/>
      <c r="GB339" s="39"/>
      <c r="GC339" s="39"/>
      <c r="GD339" s="39"/>
      <c r="GE339" s="39"/>
      <c r="GF339" s="39"/>
      <c r="GG339" s="39"/>
      <c r="GH339" s="39"/>
      <c r="GI339" s="39"/>
      <c r="GJ339" s="39"/>
      <c r="GK339" s="39"/>
      <c r="GL339" s="39"/>
      <c r="GM339" s="39"/>
      <c r="GN339" s="36"/>
      <c r="GO339" s="36"/>
    </row>
    <row r="340" spans="2:197" ht="15" customHeight="1" x14ac:dyDescent="0.2">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c r="EK340" s="39"/>
      <c r="EL340" s="39"/>
      <c r="EM340" s="39"/>
      <c r="EN340" s="39"/>
      <c r="EO340" s="39"/>
      <c r="EP340" s="39"/>
      <c r="EQ340" s="39"/>
      <c r="ER340" s="39"/>
      <c r="ES340" s="39"/>
      <c r="ET340" s="39"/>
      <c r="EU340" s="39"/>
      <c r="EV340" s="39"/>
      <c r="EW340" s="39"/>
      <c r="EX340" s="39"/>
      <c r="EY340" s="39"/>
      <c r="EZ340" s="39"/>
      <c r="FA340" s="39"/>
      <c r="FB340" s="39"/>
      <c r="FC340" s="39"/>
      <c r="FD340" s="39"/>
      <c r="FE340" s="39"/>
      <c r="FF340" s="39"/>
      <c r="FG340" s="39"/>
      <c r="FH340" s="39"/>
      <c r="FI340" s="39"/>
      <c r="FJ340" s="39"/>
      <c r="FK340" s="39"/>
      <c r="FL340" s="39"/>
      <c r="FM340" s="39"/>
      <c r="FN340" s="39"/>
      <c r="FO340" s="39"/>
      <c r="FP340" s="39"/>
      <c r="FQ340" s="39"/>
      <c r="FR340" s="39"/>
      <c r="FS340" s="39"/>
      <c r="FT340" s="39"/>
      <c r="FU340" s="39"/>
      <c r="FV340" s="39"/>
      <c r="FW340" s="39"/>
      <c r="FX340" s="39"/>
      <c r="FY340" s="39"/>
      <c r="FZ340" s="39"/>
      <c r="GA340" s="39"/>
      <c r="GB340" s="39"/>
      <c r="GC340" s="39"/>
      <c r="GD340" s="39"/>
      <c r="GE340" s="39"/>
      <c r="GF340" s="39"/>
      <c r="GG340" s="39"/>
      <c r="GH340" s="39"/>
      <c r="GI340" s="39"/>
      <c r="GJ340" s="39"/>
      <c r="GK340" s="39"/>
      <c r="GL340" s="39"/>
      <c r="GM340" s="39"/>
      <c r="GN340" s="36"/>
      <c r="GO340" s="36"/>
    </row>
    <row r="341" spans="2:197" ht="15" customHeight="1" x14ac:dyDescent="0.2">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6"/>
      <c r="GO341" s="36"/>
    </row>
    <row r="342" spans="2:197" ht="15" customHeight="1" x14ac:dyDescent="0.2">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39"/>
      <c r="EU342" s="39"/>
      <c r="EV342" s="39"/>
      <c r="EW342" s="39"/>
      <c r="EX342" s="39"/>
      <c r="EY342" s="39"/>
      <c r="EZ342" s="39"/>
      <c r="FA342" s="39"/>
      <c r="FB342" s="39"/>
      <c r="FC342" s="39"/>
      <c r="FD342" s="39"/>
      <c r="FE342" s="39"/>
      <c r="FF342" s="39"/>
      <c r="FG342" s="39"/>
      <c r="FH342" s="39"/>
      <c r="FI342" s="39"/>
      <c r="FJ342" s="39"/>
      <c r="FK342" s="39"/>
      <c r="FL342" s="39"/>
      <c r="FM342" s="39"/>
      <c r="FN342" s="39"/>
      <c r="FO342" s="39"/>
      <c r="FP342" s="39"/>
      <c r="FQ342" s="39"/>
      <c r="FR342" s="39"/>
      <c r="FS342" s="39"/>
      <c r="FT342" s="39"/>
      <c r="FU342" s="39"/>
      <c r="FV342" s="39"/>
      <c r="FW342" s="39"/>
      <c r="FX342" s="39"/>
      <c r="FY342" s="39"/>
      <c r="FZ342" s="39"/>
      <c r="GA342" s="39"/>
      <c r="GB342" s="39"/>
      <c r="GC342" s="39"/>
      <c r="GD342" s="39"/>
      <c r="GE342" s="39"/>
      <c r="GF342" s="39"/>
      <c r="GG342" s="39"/>
      <c r="GH342" s="39"/>
      <c r="GI342" s="39"/>
      <c r="GJ342" s="39"/>
      <c r="GK342" s="39"/>
      <c r="GL342" s="39"/>
      <c r="GM342" s="39"/>
      <c r="GN342" s="36"/>
      <c r="GO342" s="36"/>
    </row>
    <row r="343" spans="2:197" ht="15" customHeight="1" x14ac:dyDescent="0.2">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c r="EK343" s="39"/>
      <c r="EL343" s="39"/>
      <c r="EM343" s="39"/>
      <c r="EN343" s="39"/>
      <c r="EO343" s="39"/>
      <c r="EP343" s="39"/>
      <c r="EQ343" s="39"/>
      <c r="ER343" s="39"/>
      <c r="ES343" s="39"/>
      <c r="ET343" s="39"/>
      <c r="EU343" s="39"/>
      <c r="EV343" s="39"/>
      <c r="EW343" s="39"/>
      <c r="EX343" s="39"/>
      <c r="EY343" s="39"/>
      <c r="EZ343" s="39"/>
      <c r="FA343" s="39"/>
      <c r="FB343" s="39"/>
      <c r="FC343" s="39"/>
      <c r="FD343" s="39"/>
      <c r="FE343" s="39"/>
      <c r="FF343" s="39"/>
      <c r="FG343" s="39"/>
      <c r="FH343" s="39"/>
      <c r="FI343" s="39"/>
      <c r="FJ343" s="39"/>
      <c r="FK343" s="39"/>
      <c r="FL343" s="39"/>
      <c r="FM343" s="39"/>
      <c r="FN343" s="39"/>
      <c r="FO343" s="39"/>
      <c r="FP343" s="39"/>
      <c r="FQ343" s="39"/>
      <c r="FR343" s="39"/>
      <c r="FS343" s="39"/>
      <c r="FT343" s="39"/>
      <c r="FU343" s="39"/>
      <c r="FV343" s="39"/>
      <c r="FW343" s="39"/>
      <c r="FX343" s="39"/>
      <c r="FY343" s="39"/>
      <c r="FZ343" s="39"/>
      <c r="GA343" s="39"/>
      <c r="GB343" s="39"/>
      <c r="GC343" s="39"/>
      <c r="GD343" s="39"/>
      <c r="GE343" s="39"/>
      <c r="GF343" s="39"/>
      <c r="GG343" s="39"/>
      <c r="GH343" s="39"/>
      <c r="GI343" s="39"/>
      <c r="GJ343" s="39"/>
      <c r="GK343" s="39"/>
      <c r="GL343" s="39"/>
      <c r="GM343" s="39"/>
      <c r="GN343" s="36"/>
      <c r="GO343" s="36"/>
    </row>
    <row r="344" spans="2:197" ht="15" customHeight="1" x14ac:dyDescent="0.2">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c r="EK344" s="39"/>
      <c r="EL344" s="39"/>
      <c r="EM344" s="39"/>
      <c r="EN344" s="39"/>
      <c r="EO344" s="39"/>
      <c r="EP344" s="39"/>
      <c r="EQ344" s="39"/>
      <c r="ER344" s="39"/>
      <c r="ES344" s="39"/>
      <c r="ET344" s="39"/>
      <c r="EU344" s="39"/>
      <c r="EV344" s="39"/>
      <c r="EW344" s="39"/>
      <c r="EX344" s="39"/>
      <c r="EY344" s="39"/>
      <c r="EZ344" s="39"/>
      <c r="FA344" s="39"/>
      <c r="FB344" s="39"/>
      <c r="FC344" s="39"/>
      <c r="FD344" s="39"/>
      <c r="FE344" s="39"/>
      <c r="FF344" s="39"/>
      <c r="FG344" s="39"/>
      <c r="FH344" s="39"/>
      <c r="FI344" s="39"/>
      <c r="FJ344" s="39"/>
      <c r="FK344" s="39"/>
      <c r="FL344" s="39"/>
      <c r="FM344" s="39"/>
      <c r="FN344" s="39"/>
      <c r="FO344" s="39"/>
      <c r="FP344" s="39"/>
      <c r="FQ344" s="39"/>
      <c r="FR344" s="39"/>
      <c r="FS344" s="39"/>
      <c r="FT344" s="39"/>
      <c r="FU344" s="39"/>
      <c r="FV344" s="39"/>
      <c r="FW344" s="39"/>
      <c r="FX344" s="39"/>
      <c r="FY344" s="39"/>
      <c r="FZ344" s="39"/>
      <c r="GA344" s="39"/>
      <c r="GB344" s="39"/>
      <c r="GC344" s="39"/>
      <c r="GD344" s="39"/>
      <c r="GE344" s="39"/>
      <c r="GF344" s="39"/>
      <c r="GG344" s="39"/>
      <c r="GH344" s="39"/>
      <c r="GI344" s="39"/>
      <c r="GJ344" s="39"/>
      <c r="GK344" s="39"/>
      <c r="GL344" s="39"/>
      <c r="GM344" s="39"/>
      <c r="GN344" s="36"/>
      <c r="GO344" s="36"/>
    </row>
    <row r="345" spans="2:197" ht="15" customHeight="1" x14ac:dyDescent="0.2">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c r="EK345" s="39"/>
      <c r="EL345" s="39"/>
      <c r="EM345" s="39"/>
      <c r="EN345" s="39"/>
      <c r="EO345" s="39"/>
      <c r="EP345" s="39"/>
      <c r="EQ345" s="39"/>
      <c r="ER345" s="39"/>
      <c r="ES345" s="39"/>
      <c r="ET345" s="39"/>
      <c r="EU345" s="39"/>
      <c r="EV345" s="39"/>
      <c r="EW345" s="39"/>
      <c r="EX345" s="39"/>
      <c r="EY345" s="39"/>
      <c r="EZ345" s="39"/>
      <c r="FA345" s="39"/>
      <c r="FB345" s="39"/>
      <c r="FC345" s="39"/>
      <c r="FD345" s="39"/>
      <c r="FE345" s="39"/>
      <c r="FF345" s="39"/>
      <c r="FG345" s="39"/>
      <c r="FH345" s="39"/>
      <c r="FI345" s="39"/>
      <c r="FJ345" s="39"/>
      <c r="FK345" s="39"/>
      <c r="FL345" s="39"/>
      <c r="FM345" s="39"/>
      <c r="FN345" s="39"/>
      <c r="FO345" s="39"/>
      <c r="FP345" s="39"/>
      <c r="FQ345" s="39"/>
      <c r="FR345" s="39"/>
      <c r="FS345" s="39"/>
      <c r="FT345" s="39"/>
      <c r="FU345" s="39"/>
      <c r="FV345" s="39"/>
      <c r="FW345" s="39"/>
      <c r="FX345" s="39"/>
      <c r="FY345" s="39"/>
      <c r="FZ345" s="39"/>
      <c r="GA345" s="39"/>
      <c r="GB345" s="39"/>
      <c r="GC345" s="39"/>
      <c r="GD345" s="39"/>
      <c r="GE345" s="39"/>
      <c r="GF345" s="39"/>
      <c r="GG345" s="39"/>
      <c r="GH345" s="39"/>
      <c r="GI345" s="39"/>
      <c r="GJ345" s="39"/>
      <c r="GK345" s="39"/>
      <c r="GL345" s="39"/>
      <c r="GM345" s="39"/>
      <c r="GN345" s="36"/>
      <c r="GO345" s="36"/>
    </row>
    <row r="346" spans="2:197" ht="15" customHeight="1" x14ac:dyDescent="0.2">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c r="EK346" s="39"/>
      <c r="EL346" s="39"/>
      <c r="EM346" s="39"/>
      <c r="EN346" s="39"/>
      <c r="EO346" s="39"/>
      <c r="EP346" s="39"/>
      <c r="EQ346" s="39"/>
      <c r="ER346" s="39"/>
      <c r="ES346" s="39"/>
      <c r="ET346" s="39"/>
      <c r="EU346" s="39"/>
      <c r="EV346" s="39"/>
      <c r="EW346" s="39"/>
      <c r="EX346" s="39"/>
      <c r="EY346" s="39"/>
      <c r="EZ346" s="39"/>
      <c r="FA346" s="39"/>
      <c r="FB346" s="39"/>
      <c r="FC346" s="39"/>
      <c r="FD346" s="39"/>
      <c r="FE346" s="39"/>
      <c r="FF346" s="39"/>
      <c r="FG346" s="39"/>
      <c r="FH346" s="39"/>
      <c r="FI346" s="39"/>
      <c r="FJ346" s="39"/>
      <c r="FK346" s="39"/>
      <c r="FL346" s="39"/>
      <c r="FM346" s="39"/>
      <c r="FN346" s="39"/>
      <c r="FO346" s="39"/>
      <c r="FP346" s="39"/>
      <c r="FQ346" s="39"/>
      <c r="FR346" s="39"/>
      <c r="FS346" s="39"/>
      <c r="FT346" s="39"/>
      <c r="FU346" s="39"/>
      <c r="FV346" s="39"/>
      <c r="FW346" s="39"/>
      <c r="FX346" s="39"/>
      <c r="FY346" s="39"/>
      <c r="FZ346" s="39"/>
      <c r="GA346" s="39"/>
      <c r="GB346" s="39"/>
      <c r="GC346" s="39"/>
      <c r="GD346" s="39"/>
      <c r="GE346" s="39"/>
      <c r="GF346" s="39"/>
      <c r="GG346" s="39"/>
      <c r="GH346" s="39"/>
      <c r="GI346" s="39"/>
      <c r="GJ346" s="39"/>
      <c r="GK346" s="39"/>
      <c r="GL346" s="39"/>
      <c r="GM346" s="39"/>
      <c r="GN346" s="36"/>
      <c r="GO346" s="36"/>
    </row>
    <row r="347" spans="2:197" ht="15" customHeight="1" x14ac:dyDescent="0.2">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6"/>
      <c r="GO347" s="36"/>
    </row>
    <row r="348" spans="2:197" ht="15" customHeight="1" x14ac:dyDescent="0.2">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6"/>
      <c r="GO348" s="36"/>
    </row>
    <row r="349" spans="2:197" ht="15" customHeight="1" x14ac:dyDescent="0.2">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6"/>
      <c r="GO349" s="36"/>
    </row>
    <row r="350" spans="2:197" ht="15" customHeight="1" x14ac:dyDescent="0.2">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6"/>
      <c r="GO350" s="36"/>
    </row>
    <row r="351" spans="2:197" ht="15" customHeight="1" x14ac:dyDescent="0.2">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6"/>
      <c r="GO351" s="36"/>
    </row>
    <row r="352" spans="2:197" ht="15" customHeight="1" x14ac:dyDescent="0.2">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6"/>
      <c r="GO352" s="36"/>
    </row>
    <row r="353" spans="2:197" ht="15" customHeight="1" x14ac:dyDescent="0.2">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6"/>
      <c r="GO353" s="36"/>
    </row>
    <row r="354" spans="2:197" ht="15" customHeight="1" x14ac:dyDescent="0.2">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6"/>
      <c r="GO354" s="36"/>
    </row>
    <row r="355" spans="2:197" ht="15" customHeight="1" x14ac:dyDescent="0.2">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6"/>
      <c r="GO355" s="36"/>
    </row>
    <row r="356" spans="2:197" ht="15" customHeight="1" x14ac:dyDescent="0.2">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6"/>
      <c r="GO356" s="36"/>
    </row>
    <row r="357" spans="2:197" ht="15" customHeight="1" x14ac:dyDescent="0.2">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6"/>
      <c r="GO357" s="36"/>
    </row>
    <row r="358" spans="2:197" ht="15" customHeight="1" x14ac:dyDescent="0.2">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6"/>
      <c r="GO358" s="36"/>
    </row>
    <row r="359" spans="2:197" ht="15" customHeight="1" x14ac:dyDescent="0.2">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6"/>
      <c r="GO359" s="36"/>
    </row>
    <row r="360" spans="2:197" ht="15" customHeight="1" x14ac:dyDescent="0.2">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6"/>
      <c r="GO360" s="36"/>
    </row>
    <row r="361" spans="2:197" ht="15" customHeight="1" x14ac:dyDescent="0.2">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6"/>
      <c r="GO361" s="36"/>
    </row>
    <row r="362" spans="2:197" ht="15" customHeight="1" x14ac:dyDescent="0.2">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6"/>
      <c r="GO362" s="36"/>
    </row>
    <row r="363" spans="2:197" ht="15" customHeight="1" x14ac:dyDescent="0.2">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6"/>
      <c r="GO363" s="36"/>
    </row>
    <row r="364" spans="2:197" ht="15" customHeight="1" x14ac:dyDescent="0.2">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6"/>
      <c r="GO364" s="36"/>
    </row>
    <row r="365" spans="2:197" ht="15" customHeight="1" x14ac:dyDescent="0.2">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6"/>
      <c r="GO365" s="36"/>
    </row>
    <row r="366" spans="2:197" ht="15" customHeight="1" x14ac:dyDescent="0.2">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6"/>
      <c r="GO366" s="36"/>
    </row>
    <row r="367" spans="2:197" ht="15" customHeight="1" x14ac:dyDescent="0.2">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6"/>
      <c r="GO367" s="36"/>
    </row>
    <row r="368" spans="2:197" ht="15" customHeight="1" x14ac:dyDescent="0.2">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6"/>
      <c r="GO368" s="36"/>
    </row>
    <row r="369" spans="2:197" ht="15" customHeight="1" x14ac:dyDescent="0.2">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c r="EI369" s="39"/>
      <c r="EJ369" s="39"/>
      <c r="EK369" s="39"/>
      <c r="EL369" s="39"/>
      <c r="EM369" s="39"/>
      <c r="EN369" s="39"/>
      <c r="EO369" s="39"/>
      <c r="EP369" s="39"/>
      <c r="EQ369" s="39"/>
      <c r="ER369" s="39"/>
      <c r="ES369" s="39"/>
      <c r="ET369" s="39"/>
      <c r="EU369" s="39"/>
      <c r="EV369" s="39"/>
      <c r="EW369" s="39"/>
      <c r="EX369" s="39"/>
      <c r="EY369" s="39"/>
      <c r="EZ369" s="39"/>
      <c r="FA369" s="39"/>
      <c r="FB369" s="39"/>
      <c r="FC369" s="39"/>
      <c r="FD369" s="39"/>
      <c r="FE369" s="39"/>
      <c r="FF369" s="39"/>
      <c r="FG369" s="39"/>
      <c r="FH369" s="39"/>
      <c r="FI369" s="39"/>
      <c r="FJ369" s="39"/>
      <c r="FK369" s="39"/>
      <c r="FL369" s="39"/>
      <c r="FM369" s="39"/>
      <c r="FN369" s="39"/>
      <c r="FO369" s="39"/>
      <c r="FP369" s="39"/>
      <c r="FQ369" s="39"/>
      <c r="FR369" s="39"/>
      <c r="FS369" s="39"/>
      <c r="FT369" s="39"/>
      <c r="FU369" s="39"/>
      <c r="FV369" s="39"/>
      <c r="FW369" s="39"/>
      <c r="FX369" s="39"/>
      <c r="FY369" s="39"/>
      <c r="FZ369" s="39"/>
      <c r="GA369" s="39"/>
      <c r="GB369" s="39"/>
      <c r="GC369" s="39"/>
      <c r="GD369" s="39"/>
      <c r="GE369" s="39"/>
      <c r="GF369" s="39"/>
      <c r="GG369" s="39"/>
      <c r="GH369" s="39"/>
      <c r="GI369" s="39"/>
      <c r="GJ369" s="39"/>
      <c r="GK369" s="39"/>
      <c r="GL369" s="39"/>
      <c r="GM369" s="39"/>
      <c r="GN369" s="36"/>
      <c r="GO369" s="36"/>
    </row>
    <row r="370" spans="2:197" ht="15" customHeight="1" x14ac:dyDescent="0.2">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c r="EI370" s="39"/>
      <c r="EJ370" s="39"/>
      <c r="EK370" s="39"/>
      <c r="EL370" s="39"/>
      <c r="EM370" s="39"/>
      <c r="EN370" s="39"/>
      <c r="EO370" s="39"/>
      <c r="EP370" s="39"/>
      <c r="EQ370" s="39"/>
      <c r="ER370" s="39"/>
      <c r="ES370" s="39"/>
      <c r="ET370" s="39"/>
      <c r="EU370" s="39"/>
      <c r="EV370" s="39"/>
      <c r="EW370" s="39"/>
      <c r="EX370" s="39"/>
      <c r="EY370" s="39"/>
      <c r="EZ370" s="39"/>
      <c r="FA370" s="39"/>
      <c r="FB370" s="39"/>
      <c r="FC370" s="39"/>
      <c r="FD370" s="39"/>
      <c r="FE370" s="39"/>
      <c r="FF370" s="39"/>
      <c r="FG370" s="39"/>
      <c r="FH370" s="39"/>
      <c r="FI370" s="39"/>
      <c r="FJ370" s="39"/>
      <c r="FK370" s="39"/>
      <c r="FL370" s="39"/>
      <c r="FM370" s="39"/>
      <c r="FN370" s="39"/>
      <c r="FO370" s="39"/>
      <c r="FP370" s="39"/>
      <c r="FQ370" s="39"/>
      <c r="FR370" s="39"/>
      <c r="FS370" s="39"/>
      <c r="FT370" s="39"/>
      <c r="FU370" s="39"/>
      <c r="FV370" s="39"/>
      <c r="FW370" s="39"/>
      <c r="FX370" s="39"/>
      <c r="FY370" s="39"/>
      <c r="FZ370" s="39"/>
      <c r="GA370" s="39"/>
      <c r="GB370" s="39"/>
      <c r="GC370" s="39"/>
      <c r="GD370" s="39"/>
      <c r="GE370" s="39"/>
      <c r="GF370" s="39"/>
      <c r="GG370" s="39"/>
      <c r="GH370" s="39"/>
      <c r="GI370" s="39"/>
      <c r="GJ370" s="39"/>
      <c r="GK370" s="39"/>
      <c r="GL370" s="39"/>
      <c r="GM370" s="39"/>
      <c r="GN370" s="36"/>
      <c r="GO370" s="36"/>
    </row>
    <row r="371" spans="2:197" ht="15" customHeight="1" x14ac:dyDescent="0.2">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c r="EI371" s="39"/>
      <c r="EJ371" s="39"/>
      <c r="EK371" s="39"/>
      <c r="EL371" s="39"/>
      <c r="EM371" s="39"/>
      <c r="EN371" s="39"/>
      <c r="EO371" s="39"/>
      <c r="EP371" s="39"/>
      <c r="EQ371" s="39"/>
      <c r="ER371" s="39"/>
      <c r="ES371" s="39"/>
      <c r="ET371" s="39"/>
      <c r="EU371" s="39"/>
      <c r="EV371" s="39"/>
      <c r="EW371" s="39"/>
      <c r="EX371" s="39"/>
      <c r="EY371" s="39"/>
      <c r="EZ371" s="39"/>
      <c r="FA371" s="39"/>
      <c r="FB371" s="39"/>
      <c r="FC371" s="39"/>
      <c r="FD371" s="39"/>
      <c r="FE371" s="39"/>
      <c r="FF371" s="39"/>
      <c r="FG371" s="39"/>
      <c r="FH371" s="39"/>
      <c r="FI371" s="39"/>
      <c r="FJ371" s="39"/>
      <c r="FK371" s="39"/>
      <c r="FL371" s="39"/>
      <c r="FM371" s="39"/>
      <c r="FN371" s="39"/>
      <c r="FO371" s="39"/>
      <c r="FP371" s="39"/>
      <c r="FQ371" s="39"/>
      <c r="FR371" s="39"/>
      <c r="FS371" s="39"/>
      <c r="FT371" s="39"/>
      <c r="FU371" s="39"/>
      <c r="FV371" s="39"/>
      <c r="FW371" s="39"/>
      <c r="FX371" s="39"/>
      <c r="FY371" s="39"/>
      <c r="FZ371" s="39"/>
      <c r="GA371" s="39"/>
      <c r="GB371" s="39"/>
      <c r="GC371" s="39"/>
      <c r="GD371" s="39"/>
      <c r="GE371" s="39"/>
      <c r="GF371" s="39"/>
      <c r="GG371" s="39"/>
      <c r="GH371" s="39"/>
      <c r="GI371" s="39"/>
      <c r="GJ371" s="39"/>
      <c r="GK371" s="39"/>
      <c r="GL371" s="39"/>
      <c r="GM371" s="39"/>
      <c r="GN371" s="36"/>
      <c r="GO371" s="36"/>
    </row>
    <row r="372" spans="2:197" ht="15" customHeight="1" x14ac:dyDescent="0.2">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c r="EI372" s="39"/>
      <c r="EJ372" s="39"/>
      <c r="EK372" s="39"/>
      <c r="EL372" s="39"/>
      <c r="EM372" s="39"/>
      <c r="EN372" s="39"/>
      <c r="EO372" s="39"/>
      <c r="EP372" s="39"/>
      <c r="EQ372" s="39"/>
      <c r="ER372" s="39"/>
      <c r="ES372" s="39"/>
      <c r="ET372" s="39"/>
      <c r="EU372" s="39"/>
      <c r="EV372" s="39"/>
      <c r="EW372" s="39"/>
      <c r="EX372" s="39"/>
      <c r="EY372" s="39"/>
      <c r="EZ372" s="39"/>
      <c r="FA372" s="39"/>
      <c r="FB372" s="39"/>
      <c r="FC372" s="39"/>
      <c r="FD372" s="39"/>
      <c r="FE372" s="39"/>
      <c r="FF372" s="39"/>
      <c r="FG372" s="39"/>
      <c r="FH372" s="39"/>
      <c r="FI372" s="39"/>
      <c r="FJ372" s="39"/>
      <c r="FK372" s="39"/>
      <c r="FL372" s="39"/>
      <c r="FM372" s="39"/>
      <c r="FN372" s="39"/>
      <c r="FO372" s="39"/>
      <c r="FP372" s="39"/>
      <c r="FQ372" s="39"/>
      <c r="FR372" s="39"/>
      <c r="FS372" s="39"/>
      <c r="FT372" s="39"/>
      <c r="FU372" s="39"/>
      <c r="FV372" s="39"/>
      <c r="FW372" s="39"/>
      <c r="FX372" s="39"/>
      <c r="FY372" s="39"/>
      <c r="FZ372" s="39"/>
      <c r="GA372" s="39"/>
      <c r="GB372" s="39"/>
      <c r="GC372" s="39"/>
      <c r="GD372" s="39"/>
      <c r="GE372" s="39"/>
      <c r="GF372" s="39"/>
      <c r="GG372" s="39"/>
      <c r="GH372" s="39"/>
      <c r="GI372" s="39"/>
      <c r="GJ372" s="39"/>
      <c r="GK372" s="39"/>
      <c r="GL372" s="39"/>
      <c r="GM372" s="39"/>
      <c r="GN372" s="36"/>
      <c r="GO372" s="36"/>
    </row>
    <row r="373" spans="2:197" ht="15" customHeight="1" x14ac:dyDescent="0.2">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c r="EX373" s="39"/>
      <c r="EY373" s="39"/>
      <c r="EZ373" s="39"/>
      <c r="FA373" s="39"/>
      <c r="FB373" s="39"/>
      <c r="FC373" s="39"/>
      <c r="FD373" s="39"/>
      <c r="FE373" s="39"/>
      <c r="FF373" s="39"/>
      <c r="FG373" s="39"/>
      <c r="FH373" s="39"/>
      <c r="FI373" s="39"/>
      <c r="FJ373" s="39"/>
      <c r="FK373" s="39"/>
      <c r="FL373" s="39"/>
      <c r="FM373" s="39"/>
      <c r="FN373" s="39"/>
      <c r="FO373" s="39"/>
      <c r="FP373" s="39"/>
      <c r="FQ373" s="39"/>
      <c r="FR373" s="39"/>
      <c r="FS373" s="39"/>
      <c r="FT373" s="39"/>
      <c r="FU373" s="39"/>
      <c r="FV373" s="39"/>
      <c r="FW373" s="39"/>
      <c r="FX373" s="39"/>
      <c r="FY373" s="39"/>
      <c r="FZ373" s="39"/>
      <c r="GA373" s="39"/>
      <c r="GB373" s="39"/>
      <c r="GC373" s="39"/>
      <c r="GD373" s="39"/>
      <c r="GE373" s="39"/>
      <c r="GF373" s="39"/>
      <c r="GG373" s="39"/>
      <c r="GH373" s="39"/>
      <c r="GI373" s="39"/>
      <c r="GJ373" s="39"/>
      <c r="GK373" s="39"/>
      <c r="GL373" s="39"/>
      <c r="GM373" s="39"/>
      <c r="GN373" s="36"/>
      <c r="GO373" s="36"/>
    </row>
    <row r="374" spans="2:197" ht="15" customHeight="1" x14ac:dyDescent="0.2">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6"/>
      <c r="GO374" s="36"/>
    </row>
    <row r="375" spans="2:197" ht="15" customHeight="1" x14ac:dyDescent="0.2">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6"/>
      <c r="GO375" s="36"/>
    </row>
    <row r="376" spans="2:197" ht="15" customHeight="1" x14ac:dyDescent="0.2">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6"/>
      <c r="GO376" s="36"/>
    </row>
    <row r="377" spans="2:197" ht="15" customHeight="1" x14ac:dyDescent="0.2">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6"/>
      <c r="GO377" s="36"/>
    </row>
    <row r="378" spans="2:197" ht="15" customHeight="1" x14ac:dyDescent="0.2">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6"/>
      <c r="GO378" s="36"/>
    </row>
    <row r="379" spans="2:197" ht="15" customHeight="1" x14ac:dyDescent="0.2">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6"/>
      <c r="GO379" s="36"/>
    </row>
    <row r="380" spans="2:197" ht="15" customHeight="1" x14ac:dyDescent="0.2">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6"/>
      <c r="GO380" s="36"/>
    </row>
    <row r="381" spans="2:197" ht="15" customHeight="1" x14ac:dyDescent="0.2">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6"/>
      <c r="GO381" s="36"/>
    </row>
    <row r="382" spans="2:197" ht="15" customHeight="1" x14ac:dyDescent="0.2">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6"/>
      <c r="GO382" s="36"/>
    </row>
    <row r="383" spans="2:197" ht="15" customHeight="1" x14ac:dyDescent="0.2">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6"/>
      <c r="GO383" s="36"/>
    </row>
    <row r="384" spans="2:197" ht="15" customHeight="1" x14ac:dyDescent="0.2">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6"/>
      <c r="GO384" s="36"/>
    </row>
    <row r="385" spans="2:197" ht="15" customHeight="1" x14ac:dyDescent="0.2">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6"/>
      <c r="GO385" s="36"/>
    </row>
    <row r="386" spans="2:197" ht="15" customHeight="1" x14ac:dyDescent="0.2">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6"/>
      <c r="GO386" s="36"/>
    </row>
    <row r="387" spans="2:197" ht="15" customHeight="1" x14ac:dyDescent="0.2">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6"/>
      <c r="GO387" s="36"/>
    </row>
    <row r="388" spans="2:197" ht="15" customHeight="1" x14ac:dyDescent="0.2">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6"/>
      <c r="GO388" s="36"/>
    </row>
    <row r="389" spans="2:197" ht="15" customHeight="1" x14ac:dyDescent="0.2">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6"/>
      <c r="GO389" s="36"/>
    </row>
    <row r="390" spans="2:197" ht="15" customHeight="1" x14ac:dyDescent="0.2">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6"/>
      <c r="GO390" s="36"/>
    </row>
    <row r="391" spans="2:197" ht="15" customHeight="1" x14ac:dyDescent="0.2">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6"/>
      <c r="GO391" s="36"/>
    </row>
    <row r="392" spans="2:197" ht="15" customHeight="1" x14ac:dyDescent="0.2">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6"/>
      <c r="GO392" s="36"/>
    </row>
    <row r="393" spans="2:197" ht="15" customHeight="1" x14ac:dyDescent="0.2">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6"/>
      <c r="GO393" s="36"/>
    </row>
    <row r="394" spans="2:197" ht="15" customHeight="1" x14ac:dyDescent="0.2">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6"/>
      <c r="GO394" s="36"/>
    </row>
    <row r="395" spans="2:197" ht="15" customHeight="1" x14ac:dyDescent="0.2">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c r="FS395" s="39"/>
      <c r="FT395" s="39"/>
      <c r="FU395" s="39"/>
      <c r="FV395" s="39"/>
      <c r="FW395" s="39"/>
      <c r="FX395" s="39"/>
      <c r="FY395" s="39"/>
      <c r="FZ395" s="39"/>
      <c r="GA395" s="39"/>
      <c r="GB395" s="39"/>
      <c r="GC395" s="39"/>
      <c r="GD395" s="39"/>
      <c r="GE395" s="39"/>
      <c r="GF395" s="39"/>
      <c r="GG395" s="39"/>
      <c r="GH395" s="39"/>
      <c r="GI395" s="39"/>
      <c r="GJ395" s="39"/>
      <c r="GK395" s="39"/>
      <c r="GL395" s="39"/>
      <c r="GM395" s="39"/>
      <c r="GN395" s="36"/>
      <c r="GO395" s="36"/>
    </row>
    <row r="396" spans="2:197" ht="15" customHeight="1" x14ac:dyDescent="0.2">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c r="FS396" s="39"/>
      <c r="FT396" s="39"/>
      <c r="FU396" s="39"/>
      <c r="FV396" s="39"/>
      <c r="FW396" s="39"/>
      <c r="FX396" s="39"/>
      <c r="FY396" s="39"/>
      <c r="FZ396" s="39"/>
      <c r="GA396" s="39"/>
      <c r="GB396" s="39"/>
      <c r="GC396" s="39"/>
      <c r="GD396" s="39"/>
      <c r="GE396" s="39"/>
      <c r="GF396" s="39"/>
      <c r="GG396" s="39"/>
      <c r="GH396" s="39"/>
      <c r="GI396" s="39"/>
      <c r="GJ396" s="39"/>
      <c r="GK396" s="39"/>
      <c r="GL396" s="39"/>
      <c r="GM396" s="39"/>
      <c r="GN396" s="36"/>
      <c r="GO396" s="36"/>
    </row>
    <row r="397" spans="2:197" ht="15" customHeight="1" x14ac:dyDescent="0.2">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39"/>
      <c r="FL397" s="39"/>
      <c r="FM397" s="39"/>
      <c r="FN397" s="39"/>
      <c r="FO397" s="39"/>
      <c r="FP397" s="39"/>
      <c r="FQ397" s="39"/>
      <c r="FR397" s="39"/>
      <c r="FS397" s="39"/>
      <c r="FT397" s="39"/>
      <c r="FU397" s="39"/>
      <c r="FV397" s="39"/>
      <c r="FW397" s="39"/>
      <c r="FX397" s="39"/>
      <c r="FY397" s="39"/>
      <c r="FZ397" s="39"/>
      <c r="GA397" s="39"/>
      <c r="GB397" s="39"/>
      <c r="GC397" s="39"/>
      <c r="GD397" s="39"/>
      <c r="GE397" s="39"/>
      <c r="GF397" s="39"/>
      <c r="GG397" s="39"/>
      <c r="GH397" s="39"/>
      <c r="GI397" s="39"/>
      <c r="GJ397" s="39"/>
      <c r="GK397" s="39"/>
      <c r="GL397" s="39"/>
      <c r="GM397" s="39"/>
      <c r="GN397" s="36"/>
      <c r="GO397" s="36"/>
    </row>
    <row r="398" spans="2:197" ht="15" customHeight="1" x14ac:dyDescent="0.2">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c r="FS398" s="39"/>
      <c r="FT398" s="39"/>
      <c r="FU398" s="39"/>
      <c r="FV398" s="39"/>
      <c r="FW398" s="39"/>
      <c r="FX398" s="39"/>
      <c r="FY398" s="39"/>
      <c r="FZ398" s="39"/>
      <c r="GA398" s="39"/>
      <c r="GB398" s="39"/>
      <c r="GC398" s="39"/>
      <c r="GD398" s="39"/>
      <c r="GE398" s="39"/>
      <c r="GF398" s="39"/>
      <c r="GG398" s="39"/>
      <c r="GH398" s="39"/>
      <c r="GI398" s="39"/>
      <c r="GJ398" s="39"/>
      <c r="GK398" s="39"/>
      <c r="GL398" s="39"/>
      <c r="GM398" s="39"/>
      <c r="GN398" s="36"/>
      <c r="GO398" s="36"/>
    </row>
    <row r="399" spans="2:197" ht="15" customHeight="1" x14ac:dyDescent="0.2">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c r="EA399" s="39"/>
      <c r="EB399" s="39"/>
      <c r="EC399" s="39"/>
      <c r="ED399" s="39"/>
      <c r="EE399" s="39"/>
      <c r="EF399" s="39"/>
      <c r="EG399" s="39"/>
      <c r="EH399" s="39"/>
      <c r="EI399" s="39"/>
      <c r="EJ399" s="39"/>
      <c r="EK399" s="39"/>
      <c r="EL399" s="39"/>
      <c r="EM399" s="39"/>
      <c r="EN399" s="39"/>
      <c r="EO399" s="39"/>
      <c r="EP399" s="39"/>
      <c r="EQ399" s="39"/>
      <c r="ER399" s="39"/>
      <c r="ES399" s="39"/>
      <c r="ET399" s="39"/>
      <c r="EU399" s="39"/>
      <c r="EV399" s="39"/>
      <c r="EW399" s="39"/>
      <c r="EX399" s="39"/>
      <c r="EY399" s="39"/>
      <c r="EZ399" s="39"/>
      <c r="FA399" s="39"/>
      <c r="FB399" s="39"/>
      <c r="FC399" s="39"/>
      <c r="FD399" s="39"/>
      <c r="FE399" s="39"/>
      <c r="FF399" s="39"/>
      <c r="FG399" s="39"/>
      <c r="FH399" s="39"/>
      <c r="FI399" s="39"/>
      <c r="FJ399" s="39"/>
      <c r="FK399" s="39"/>
      <c r="FL399" s="39"/>
      <c r="FM399" s="39"/>
      <c r="FN399" s="39"/>
      <c r="FO399" s="39"/>
      <c r="FP399" s="39"/>
      <c r="FQ399" s="39"/>
      <c r="FR399" s="39"/>
      <c r="FS399" s="39"/>
      <c r="FT399" s="39"/>
      <c r="FU399" s="39"/>
      <c r="FV399" s="39"/>
      <c r="FW399" s="39"/>
      <c r="FX399" s="39"/>
      <c r="FY399" s="39"/>
      <c r="FZ399" s="39"/>
      <c r="GA399" s="39"/>
      <c r="GB399" s="39"/>
      <c r="GC399" s="39"/>
      <c r="GD399" s="39"/>
      <c r="GE399" s="39"/>
      <c r="GF399" s="39"/>
      <c r="GG399" s="39"/>
      <c r="GH399" s="39"/>
      <c r="GI399" s="39"/>
      <c r="GJ399" s="39"/>
      <c r="GK399" s="39"/>
      <c r="GL399" s="39"/>
      <c r="GM399" s="39"/>
      <c r="GN399" s="36"/>
      <c r="GO399" s="36"/>
    </row>
    <row r="400" spans="2:197" ht="15" customHeight="1" x14ac:dyDescent="0.2">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c r="EA400" s="39"/>
      <c r="EB400" s="39"/>
      <c r="EC400" s="39"/>
      <c r="ED400" s="39"/>
      <c r="EE400" s="39"/>
      <c r="EF400" s="39"/>
      <c r="EG400" s="39"/>
      <c r="EH400" s="39"/>
      <c r="EI400" s="39"/>
      <c r="EJ400" s="39"/>
      <c r="EK400" s="39"/>
      <c r="EL400" s="39"/>
      <c r="EM400" s="39"/>
      <c r="EN400" s="39"/>
      <c r="EO400" s="39"/>
      <c r="EP400" s="39"/>
      <c r="EQ400" s="39"/>
      <c r="ER400" s="39"/>
      <c r="ES400" s="39"/>
      <c r="ET400" s="39"/>
      <c r="EU400" s="39"/>
      <c r="EV400" s="39"/>
      <c r="EW400" s="39"/>
      <c r="EX400" s="39"/>
      <c r="EY400" s="39"/>
      <c r="EZ400" s="39"/>
      <c r="FA400" s="39"/>
      <c r="FB400" s="39"/>
      <c r="FC400" s="39"/>
      <c r="FD400" s="39"/>
      <c r="FE400" s="39"/>
      <c r="FF400" s="39"/>
      <c r="FG400" s="39"/>
      <c r="FH400" s="39"/>
      <c r="FI400" s="39"/>
      <c r="FJ400" s="39"/>
      <c r="FK400" s="39"/>
      <c r="FL400" s="39"/>
      <c r="FM400" s="39"/>
      <c r="FN400" s="39"/>
      <c r="FO400" s="39"/>
      <c r="FP400" s="39"/>
      <c r="FQ400" s="39"/>
      <c r="FR400" s="39"/>
      <c r="FS400" s="39"/>
      <c r="FT400" s="39"/>
      <c r="FU400" s="39"/>
      <c r="FV400" s="39"/>
      <c r="FW400" s="39"/>
      <c r="FX400" s="39"/>
      <c r="FY400" s="39"/>
      <c r="FZ400" s="39"/>
      <c r="GA400" s="39"/>
      <c r="GB400" s="39"/>
      <c r="GC400" s="39"/>
      <c r="GD400" s="39"/>
      <c r="GE400" s="39"/>
      <c r="GF400" s="39"/>
      <c r="GG400" s="39"/>
      <c r="GH400" s="39"/>
      <c r="GI400" s="39"/>
      <c r="GJ400" s="39"/>
      <c r="GK400" s="39"/>
      <c r="GL400" s="39"/>
      <c r="GM400" s="39"/>
      <c r="GN400" s="36"/>
      <c r="GO400" s="36"/>
    </row>
    <row r="401" spans="2:197" ht="15" customHeight="1" x14ac:dyDescent="0.2">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c r="EN401" s="39"/>
      <c r="EO401" s="39"/>
      <c r="EP401" s="39"/>
      <c r="EQ401" s="39"/>
      <c r="ER401" s="39"/>
      <c r="ES401" s="39"/>
      <c r="ET401" s="39"/>
      <c r="EU401" s="39"/>
      <c r="EV401" s="39"/>
      <c r="EW401" s="39"/>
      <c r="EX401" s="39"/>
      <c r="EY401" s="39"/>
      <c r="EZ401" s="39"/>
      <c r="FA401" s="39"/>
      <c r="FB401" s="39"/>
      <c r="FC401" s="39"/>
      <c r="FD401" s="39"/>
      <c r="FE401" s="39"/>
      <c r="FF401" s="39"/>
      <c r="FG401" s="39"/>
      <c r="FH401" s="39"/>
      <c r="FI401" s="39"/>
      <c r="FJ401" s="39"/>
      <c r="FK401" s="39"/>
      <c r="FL401" s="39"/>
      <c r="FM401" s="39"/>
      <c r="FN401" s="39"/>
      <c r="FO401" s="39"/>
      <c r="FP401" s="39"/>
      <c r="FQ401" s="39"/>
      <c r="FR401" s="39"/>
      <c r="FS401" s="39"/>
      <c r="FT401" s="39"/>
      <c r="FU401" s="39"/>
      <c r="FV401" s="39"/>
      <c r="FW401" s="39"/>
      <c r="FX401" s="39"/>
      <c r="FY401" s="39"/>
      <c r="FZ401" s="39"/>
      <c r="GA401" s="39"/>
      <c r="GB401" s="39"/>
      <c r="GC401" s="39"/>
      <c r="GD401" s="39"/>
      <c r="GE401" s="39"/>
      <c r="GF401" s="39"/>
      <c r="GG401" s="39"/>
      <c r="GH401" s="39"/>
      <c r="GI401" s="39"/>
      <c r="GJ401" s="39"/>
      <c r="GK401" s="39"/>
      <c r="GL401" s="39"/>
      <c r="GM401" s="39"/>
      <c r="GN401" s="36"/>
      <c r="GO401" s="36"/>
    </row>
    <row r="402" spans="2:197" ht="15" customHeight="1" x14ac:dyDescent="0.2">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c r="FS402" s="39"/>
      <c r="FT402" s="39"/>
      <c r="FU402" s="39"/>
      <c r="FV402" s="39"/>
      <c r="FW402" s="39"/>
      <c r="FX402" s="39"/>
      <c r="FY402" s="39"/>
      <c r="FZ402" s="39"/>
      <c r="GA402" s="39"/>
      <c r="GB402" s="39"/>
      <c r="GC402" s="39"/>
      <c r="GD402" s="39"/>
      <c r="GE402" s="39"/>
      <c r="GF402" s="39"/>
      <c r="GG402" s="39"/>
      <c r="GH402" s="39"/>
      <c r="GI402" s="39"/>
      <c r="GJ402" s="39"/>
      <c r="GK402" s="39"/>
      <c r="GL402" s="39"/>
      <c r="GM402" s="39"/>
      <c r="GN402" s="36"/>
      <c r="GO402" s="36"/>
    </row>
    <row r="403" spans="2:197" ht="15" customHeight="1" x14ac:dyDescent="0.2">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c r="FS403" s="39"/>
      <c r="FT403" s="39"/>
      <c r="FU403" s="39"/>
      <c r="FV403" s="39"/>
      <c r="FW403" s="39"/>
      <c r="FX403" s="39"/>
      <c r="FY403" s="39"/>
      <c r="FZ403" s="39"/>
      <c r="GA403" s="39"/>
      <c r="GB403" s="39"/>
      <c r="GC403" s="39"/>
      <c r="GD403" s="39"/>
      <c r="GE403" s="39"/>
      <c r="GF403" s="39"/>
      <c r="GG403" s="39"/>
      <c r="GH403" s="39"/>
      <c r="GI403" s="39"/>
      <c r="GJ403" s="39"/>
      <c r="GK403" s="39"/>
      <c r="GL403" s="39"/>
      <c r="GM403" s="39"/>
      <c r="GN403" s="36"/>
      <c r="GO403" s="36"/>
    </row>
    <row r="404" spans="2:197" ht="15" customHeight="1" x14ac:dyDescent="0.2">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c r="FS404" s="39"/>
      <c r="FT404" s="39"/>
      <c r="FU404" s="39"/>
      <c r="FV404" s="39"/>
      <c r="FW404" s="39"/>
      <c r="FX404" s="39"/>
      <c r="FY404" s="39"/>
      <c r="FZ404" s="39"/>
      <c r="GA404" s="39"/>
      <c r="GB404" s="39"/>
      <c r="GC404" s="39"/>
      <c r="GD404" s="39"/>
      <c r="GE404" s="39"/>
      <c r="GF404" s="39"/>
      <c r="GG404" s="39"/>
      <c r="GH404" s="39"/>
      <c r="GI404" s="39"/>
      <c r="GJ404" s="39"/>
      <c r="GK404" s="39"/>
      <c r="GL404" s="39"/>
      <c r="GM404" s="39"/>
      <c r="GN404" s="36"/>
      <c r="GO404" s="36"/>
    </row>
    <row r="405" spans="2:197" ht="15" customHeight="1" x14ac:dyDescent="0.2">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c r="EA405" s="39"/>
      <c r="EB405" s="39"/>
      <c r="EC405" s="39"/>
      <c r="ED405" s="39"/>
      <c r="EE405" s="39"/>
      <c r="EF405" s="39"/>
      <c r="EG405" s="39"/>
      <c r="EH405" s="39"/>
      <c r="EI405" s="39"/>
      <c r="EJ405" s="39"/>
      <c r="EK405" s="39"/>
      <c r="EL405" s="39"/>
      <c r="EM405" s="39"/>
      <c r="EN405" s="39"/>
      <c r="EO405" s="39"/>
      <c r="EP405" s="39"/>
      <c r="EQ405" s="39"/>
      <c r="ER405" s="39"/>
      <c r="ES405" s="39"/>
      <c r="ET405" s="39"/>
      <c r="EU405" s="39"/>
      <c r="EV405" s="39"/>
      <c r="EW405" s="39"/>
      <c r="EX405" s="39"/>
      <c r="EY405" s="39"/>
      <c r="EZ405" s="39"/>
      <c r="FA405" s="39"/>
      <c r="FB405" s="39"/>
      <c r="FC405" s="39"/>
      <c r="FD405" s="39"/>
      <c r="FE405" s="39"/>
      <c r="FF405" s="39"/>
      <c r="FG405" s="39"/>
      <c r="FH405" s="39"/>
      <c r="FI405" s="39"/>
      <c r="FJ405" s="39"/>
      <c r="FK405" s="39"/>
      <c r="FL405" s="39"/>
      <c r="FM405" s="39"/>
      <c r="FN405" s="39"/>
      <c r="FO405" s="39"/>
      <c r="FP405" s="39"/>
      <c r="FQ405" s="39"/>
      <c r="FR405" s="39"/>
      <c r="FS405" s="39"/>
      <c r="FT405" s="39"/>
      <c r="FU405" s="39"/>
      <c r="FV405" s="39"/>
      <c r="FW405" s="39"/>
      <c r="FX405" s="39"/>
      <c r="FY405" s="39"/>
      <c r="FZ405" s="39"/>
      <c r="GA405" s="39"/>
      <c r="GB405" s="39"/>
      <c r="GC405" s="39"/>
      <c r="GD405" s="39"/>
      <c r="GE405" s="39"/>
      <c r="GF405" s="39"/>
      <c r="GG405" s="39"/>
      <c r="GH405" s="39"/>
      <c r="GI405" s="39"/>
      <c r="GJ405" s="39"/>
      <c r="GK405" s="39"/>
      <c r="GL405" s="39"/>
      <c r="GM405" s="39"/>
      <c r="GN405" s="36"/>
      <c r="GO405" s="36"/>
    </row>
    <row r="406" spans="2:197" ht="15" customHeight="1" x14ac:dyDescent="0.2">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39"/>
      <c r="EU406" s="39"/>
      <c r="EV406" s="39"/>
      <c r="EW406" s="39"/>
      <c r="EX406" s="39"/>
      <c r="EY406" s="39"/>
      <c r="EZ406" s="39"/>
      <c r="FA406" s="39"/>
      <c r="FB406" s="39"/>
      <c r="FC406" s="39"/>
      <c r="FD406" s="39"/>
      <c r="FE406" s="39"/>
      <c r="FF406" s="39"/>
      <c r="FG406" s="39"/>
      <c r="FH406" s="39"/>
      <c r="FI406" s="39"/>
      <c r="FJ406" s="39"/>
      <c r="FK406" s="39"/>
      <c r="FL406" s="39"/>
      <c r="FM406" s="39"/>
      <c r="FN406" s="39"/>
      <c r="FO406" s="39"/>
      <c r="FP406" s="39"/>
      <c r="FQ406" s="39"/>
      <c r="FR406" s="39"/>
      <c r="FS406" s="39"/>
      <c r="FT406" s="39"/>
      <c r="FU406" s="39"/>
      <c r="FV406" s="39"/>
      <c r="FW406" s="39"/>
      <c r="FX406" s="39"/>
      <c r="FY406" s="39"/>
      <c r="FZ406" s="39"/>
      <c r="GA406" s="39"/>
      <c r="GB406" s="39"/>
      <c r="GC406" s="39"/>
      <c r="GD406" s="39"/>
      <c r="GE406" s="39"/>
      <c r="GF406" s="39"/>
      <c r="GG406" s="39"/>
      <c r="GH406" s="39"/>
      <c r="GI406" s="39"/>
      <c r="GJ406" s="39"/>
      <c r="GK406" s="39"/>
      <c r="GL406" s="39"/>
      <c r="GM406" s="39"/>
      <c r="GN406" s="36"/>
      <c r="GO406" s="36"/>
    </row>
    <row r="407" spans="2:197" ht="15" customHeight="1" x14ac:dyDescent="0.2">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6"/>
      <c r="GO407" s="36"/>
    </row>
    <row r="408" spans="2:197" ht="15" customHeight="1" x14ac:dyDescent="0.2">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6"/>
      <c r="GO408" s="36"/>
    </row>
    <row r="409" spans="2:197" ht="15" customHeight="1" x14ac:dyDescent="0.2">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6"/>
      <c r="GO409" s="36"/>
    </row>
    <row r="410" spans="2:197" ht="15" customHeight="1" x14ac:dyDescent="0.2">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6"/>
      <c r="GO410" s="36"/>
    </row>
    <row r="411" spans="2:197" ht="15" customHeight="1" x14ac:dyDescent="0.2">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6"/>
      <c r="GO411" s="36"/>
    </row>
    <row r="412" spans="2:197" ht="15" customHeight="1" x14ac:dyDescent="0.2">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6"/>
      <c r="GO412" s="36"/>
    </row>
    <row r="413" spans="2:197" ht="15" customHeight="1" x14ac:dyDescent="0.2">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6"/>
      <c r="GO413" s="36"/>
    </row>
    <row r="414" spans="2:197" ht="15" customHeight="1" x14ac:dyDescent="0.2">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6"/>
      <c r="GO414" s="36"/>
    </row>
    <row r="415" spans="2:197" ht="15" customHeight="1" x14ac:dyDescent="0.2">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6"/>
      <c r="GO415" s="36"/>
    </row>
    <row r="416" spans="2:197" ht="15" customHeight="1" x14ac:dyDescent="0.2">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6"/>
      <c r="GO416" s="36"/>
    </row>
    <row r="417" spans="2:197" ht="15" customHeight="1" x14ac:dyDescent="0.2">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6"/>
      <c r="GO417" s="36"/>
    </row>
    <row r="418" spans="2:197" ht="15" customHeight="1" x14ac:dyDescent="0.2">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6"/>
      <c r="GO418" s="36"/>
    </row>
    <row r="419" spans="2:197" ht="15" customHeight="1" x14ac:dyDescent="0.2">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6"/>
      <c r="GO419" s="36"/>
    </row>
    <row r="420" spans="2:197" ht="15" customHeight="1" x14ac:dyDescent="0.2">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6"/>
      <c r="GO420" s="36"/>
    </row>
    <row r="421" spans="2:197" ht="15" customHeight="1" x14ac:dyDescent="0.2">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6"/>
      <c r="GO421" s="36"/>
    </row>
    <row r="422" spans="2:197" ht="15" customHeight="1" x14ac:dyDescent="0.2">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6"/>
      <c r="GO422" s="36"/>
    </row>
    <row r="423" spans="2:197" ht="15" customHeight="1" x14ac:dyDescent="0.2">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6"/>
      <c r="GO423" s="36"/>
    </row>
    <row r="424" spans="2:197" ht="15" customHeight="1" x14ac:dyDescent="0.2">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c r="CR424" s="39"/>
      <c r="CS424" s="39"/>
      <c r="CT424" s="39"/>
      <c r="CU424" s="39"/>
      <c r="CV424" s="39"/>
      <c r="CW424" s="39"/>
      <c r="CX424" s="39"/>
      <c r="CY424" s="39"/>
      <c r="CZ424" s="39"/>
      <c r="DA424" s="39"/>
      <c r="DB424" s="39"/>
      <c r="DC424" s="39"/>
      <c r="DD424" s="39"/>
      <c r="DE424" s="39"/>
      <c r="DF424" s="39"/>
      <c r="DG424" s="39"/>
      <c r="DH424" s="39"/>
      <c r="DI424" s="39"/>
      <c r="DJ424" s="39"/>
      <c r="DK424" s="39"/>
      <c r="DL424" s="39"/>
      <c r="DM424" s="39"/>
      <c r="DN424" s="39"/>
      <c r="DO424" s="39"/>
      <c r="DP424" s="39"/>
      <c r="DQ424" s="39"/>
      <c r="DR424" s="39"/>
      <c r="DS424" s="39"/>
      <c r="DT424" s="39"/>
      <c r="DU424" s="39"/>
      <c r="DV424" s="39"/>
      <c r="DW424" s="39"/>
      <c r="DX424" s="39"/>
      <c r="DY424" s="39"/>
      <c r="DZ424" s="39"/>
      <c r="EA424" s="39"/>
      <c r="EB424" s="39"/>
      <c r="EC424" s="39"/>
      <c r="ED424" s="39"/>
      <c r="EE424" s="39"/>
      <c r="EF424" s="39"/>
      <c r="EG424" s="39"/>
      <c r="EH424" s="39"/>
      <c r="EI424" s="39"/>
      <c r="EJ424" s="39"/>
      <c r="EK424" s="39"/>
      <c r="EL424" s="39"/>
      <c r="EM424" s="39"/>
      <c r="EN424" s="39"/>
      <c r="EO424" s="39"/>
      <c r="EP424" s="39"/>
      <c r="EQ424" s="39"/>
      <c r="ER424" s="39"/>
      <c r="ES424" s="39"/>
      <c r="ET424" s="39"/>
      <c r="EU424" s="39"/>
      <c r="EV424" s="39"/>
      <c r="EW424" s="39"/>
      <c r="EX424" s="39"/>
      <c r="EY424" s="39"/>
      <c r="EZ424" s="39"/>
      <c r="FA424" s="39"/>
      <c r="FB424" s="39"/>
      <c r="FC424" s="39"/>
      <c r="FD424" s="39"/>
      <c r="FE424" s="39"/>
      <c r="FF424" s="39"/>
      <c r="FG424" s="39"/>
      <c r="FH424" s="39"/>
      <c r="FI424" s="39"/>
      <c r="FJ424" s="39"/>
      <c r="FK424" s="39"/>
      <c r="FL424" s="39"/>
      <c r="FM424" s="39"/>
      <c r="FN424" s="39"/>
      <c r="FO424" s="39"/>
      <c r="FP424" s="39"/>
      <c r="FQ424" s="39"/>
      <c r="FR424" s="39"/>
      <c r="FS424" s="39"/>
      <c r="FT424" s="39"/>
      <c r="FU424" s="39"/>
      <c r="FV424" s="39"/>
      <c r="FW424" s="39"/>
      <c r="FX424" s="39"/>
      <c r="FY424" s="39"/>
      <c r="FZ424" s="39"/>
      <c r="GA424" s="39"/>
      <c r="GB424" s="39"/>
      <c r="GC424" s="39"/>
      <c r="GD424" s="39"/>
      <c r="GE424" s="39"/>
      <c r="GF424" s="39"/>
      <c r="GG424" s="39"/>
      <c r="GH424" s="39"/>
      <c r="GI424" s="39"/>
      <c r="GJ424" s="39"/>
      <c r="GK424" s="39"/>
      <c r="GL424" s="39"/>
      <c r="GM424" s="39"/>
      <c r="GN424" s="36"/>
      <c r="GO424" s="36"/>
    </row>
    <row r="425" spans="2:197" ht="15" customHeight="1" x14ac:dyDescent="0.2">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c r="CR425" s="39"/>
      <c r="CS425" s="39"/>
      <c r="CT425" s="39"/>
      <c r="CU425" s="39"/>
      <c r="CV425" s="39"/>
      <c r="CW425" s="39"/>
      <c r="CX425" s="39"/>
      <c r="CY425" s="39"/>
      <c r="CZ425" s="39"/>
      <c r="DA425" s="39"/>
      <c r="DB425" s="39"/>
      <c r="DC425" s="39"/>
      <c r="DD425" s="39"/>
      <c r="DE425" s="39"/>
      <c r="DF425" s="39"/>
      <c r="DG425" s="39"/>
      <c r="DH425" s="39"/>
      <c r="DI425" s="39"/>
      <c r="DJ425" s="39"/>
      <c r="DK425" s="39"/>
      <c r="DL425" s="39"/>
      <c r="DM425" s="39"/>
      <c r="DN425" s="39"/>
      <c r="DO425" s="39"/>
      <c r="DP425" s="39"/>
      <c r="DQ425" s="39"/>
      <c r="DR425" s="39"/>
      <c r="DS425" s="39"/>
      <c r="DT425" s="39"/>
      <c r="DU425" s="39"/>
      <c r="DV425" s="39"/>
      <c r="DW425" s="39"/>
      <c r="DX425" s="39"/>
      <c r="DY425" s="39"/>
      <c r="DZ425" s="39"/>
      <c r="EA425" s="39"/>
      <c r="EB425" s="39"/>
      <c r="EC425" s="39"/>
      <c r="ED425" s="39"/>
      <c r="EE425" s="39"/>
      <c r="EF425" s="39"/>
      <c r="EG425" s="39"/>
      <c r="EH425" s="39"/>
      <c r="EI425" s="39"/>
      <c r="EJ425" s="39"/>
      <c r="EK425" s="39"/>
      <c r="EL425" s="39"/>
      <c r="EM425" s="39"/>
      <c r="EN425" s="39"/>
      <c r="EO425" s="39"/>
      <c r="EP425" s="39"/>
      <c r="EQ425" s="39"/>
      <c r="ER425" s="39"/>
      <c r="ES425" s="39"/>
      <c r="ET425" s="39"/>
      <c r="EU425" s="39"/>
      <c r="EV425" s="39"/>
      <c r="EW425" s="39"/>
      <c r="EX425" s="39"/>
      <c r="EY425" s="39"/>
      <c r="EZ425" s="39"/>
      <c r="FA425" s="39"/>
      <c r="FB425" s="39"/>
      <c r="FC425" s="39"/>
      <c r="FD425" s="39"/>
      <c r="FE425" s="39"/>
      <c r="FF425" s="39"/>
      <c r="FG425" s="39"/>
      <c r="FH425" s="39"/>
      <c r="FI425" s="39"/>
      <c r="FJ425" s="39"/>
      <c r="FK425" s="39"/>
      <c r="FL425" s="39"/>
      <c r="FM425" s="39"/>
      <c r="FN425" s="39"/>
      <c r="FO425" s="39"/>
      <c r="FP425" s="39"/>
      <c r="FQ425" s="39"/>
      <c r="FR425" s="39"/>
      <c r="FS425" s="39"/>
      <c r="FT425" s="39"/>
      <c r="FU425" s="39"/>
      <c r="FV425" s="39"/>
      <c r="FW425" s="39"/>
      <c r="FX425" s="39"/>
      <c r="FY425" s="39"/>
      <c r="FZ425" s="39"/>
      <c r="GA425" s="39"/>
      <c r="GB425" s="39"/>
      <c r="GC425" s="39"/>
      <c r="GD425" s="39"/>
      <c r="GE425" s="39"/>
      <c r="GF425" s="39"/>
      <c r="GG425" s="39"/>
      <c r="GH425" s="39"/>
      <c r="GI425" s="39"/>
      <c r="GJ425" s="39"/>
      <c r="GK425" s="39"/>
      <c r="GL425" s="39"/>
      <c r="GM425" s="39"/>
      <c r="GN425" s="36"/>
      <c r="GO425" s="36"/>
    </row>
    <row r="426" spans="2:197" ht="15" customHeight="1" x14ac:dyDescent="0.2">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c r="FS426" s="39"/>
      <c r="FT426" s="39"/>
      <c r="FU426" s="39"/>
      <c r="FV426" s="39"/>
      <c r="FW426" s="39"/>
      <c r="FX426" s="39"/>
      <c r="FY426" s="39"/>
      <c r="FZ426" s="39"/>
      <c r="GA426" s="39"/>
      <c r="GB426" s="39"/>
      <c r="GC426" s="39"/>
      <c r="GD426" s="39"/>
      <c r="GE426" s="39"/>
      <c r="GF426" s="39"/>
      <c r="GG426" s="39"/>
      <c r="GH426" s="39"/>
      <c r="GI426" s="39"/>
      <c r="GJ426" s="39"/>
      <c r="GK426" s="39"/>
      <c r="GL426" s="39"/>
      <c r="GM426" s="39"/>
      <c r="GN426" s="36"/>
      <c r="GO426" s="36"/>
    </row>
    <row r="427" spans="2:197" ht="15" customHeight="1" x14ac:dyDescent="0.2">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c r="FS427" s="39"/>
      <c r="FT427" s="39"/>
      <c r="FU427" s="39"/>
      <c r="FV427" s="39"/>
      <c r="FW427" s="39"/>
      <c r="FX427" s="39"/>
      <c r="FY427" s="39"/>
      <c r="FZ427" s="39"/>
      <c r="GA427" s="39"/>
      <c r="GB427" s="39"/>
      <c r="GC427" s="39"/>
      <c r="GD427" s="39"/>
      <c r="GE427" s="39"/>
      <c r="GF427" s="39"/>
      <c r="GG427" s="39"/>
      <c r="GH427" s="39"/>
      <c r="GI427" s="39"/>
      <c r="GJ427" s="39"/>
      <c r="GK427" s="39"/>
      <c r="GL427" s="39"/>
      <c r="GM427" s="39"/>
      <c r="GN427" s="36"/>
      <c r="GO427" s="36"/>
    </row>
    <row r="428" spans="2:197" ht="15" customHeight="1" x14ac:dyDescent="0.2">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c r="FS428" s="39"/>
      <c r="FT428" s="39"/>
      <c r="FU428" s="39"/>
      <c r="FV428" s="39"/>
      <c r="FW428" s="39"/>
      <c r="FX428" s="39"/>
      <c r="FY428" s="39"/>
      <c r="FZ428" s="39"/>
      <c r="GA428" s="39"/>
      <c r="GB428" s="39"/>
      <c r="GC428" s="39"/>
      <c r="GD428" s="39"/>
      <c r="GE428" s="39"/>
      <c r="GF428" s="39"/>
      <c r="GG428" s="39"/>
      <c r="GH428" s="39"/>
      <c r="GI428" s="39"/>
      <c r="GJ428" s="39"/>
      <c r="GK428" s="39"/>
      <c r="GL428" s="39"/>
      <c r="GM428" s="39"/>
      <c r="GN428" s="36"/>
      <c r="GO428" s="36"/>
    </row>
    <row r="429" spans="2:197" ht="15" customHeight="1" x14ac:dyDescent="0.2">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c r="CR429" s="39"/>
      <c r="CS429" s="39"/>
      <c r="CT429" s="39"/>
      <c r="CU429" s="39"/>
      <c r="CV429" s="39"/>
      <c r="CW429" s="39"/>
      <c r="CX429" s="39"/>
      <c r="CY429" s="39"/>
      <c r="CZ429" s="39"/>
      <c r="DA429" s="39"/>
      <c r="DB429" s="39"/>
      <c r="DC429" s="39"/>
      <c r="DD429" s="39"/>
      <c r="DE429" s="39"/>
      <c r="DF429" s="39"/>
      <c r="DG429" s="39"/>
      <c r="DH429" s="39"/>
      <c r="DI429" s="39"/>
      <c r="DJ429" s="39"/>
      <c r="DK429" s="39"/>
      <c r="DL429" s="39"/>
      <c r="DM429" s="39"/>
      <c r="DN429" s="39"/>
      <c r="DO429" s="39"/>
      <c r="DP429" s="39"/>
      <c r="DQ429" s="39"/>
      <c r="DR429" s="39"/>
      <c r="DS429" s="39"/>
      <c r="DT429" s="39"/>
      <c r="DU429" s="39"/>
      <c r="DV429" s="39"/>
      <c r="DW429" s="39"/>
      <c r="DX429" s="39"/>
      <c r="DY429" s="39"/>
      <c r="DZ429" s="39"/>
      <c r="EA429" s="39"/>
      <c r="EB429" s="39"/>
      <c r="EC429" s="39"/>
      <c r="ED429" s="39"/>
      <c r="EE429" s="39"/>
      <c r="EF429" s="39"/>
      <c r="EG429" s="39"/>
      <c r="EH429" s="39"/>
      <c r="EI429" s="39"/>
      <c r="EJ429" s="39"/>
      <c r="EK429" s="39"/>
      <c r="EL429" s="39"/>
      <c r="EM429" s="39"/>
      <c r="EN429" s="39"/>
      <c r="EO429" s="39"/>
      <c r="EP429" s="39"/>
      <c r="EQ429" s="39"/>
      <c r="ER429" s="39"/>
      <c r="ES429" s="39"/>
      <c r="ET429" s="39"/>
      <c r="EU429" s="39"/>
      <c r="EV429" s="39"/>
      <c r="EW429" s="39"/>
      <c r="EX429" s="39"/>
      <c r="EY429" s="39"/>
      <c r="EZ429" s="39"/>
      <c r="FA429" s="39"/>
      <c r="FB429" s="39"/>
      <c r="FC429" s="39"/>
      <c r="FD429" s="39"/>
      <c r="FE429" s="39"/>
      <c r="FF429" s="39"/>
      <c r="FG429" s="39"/>
      <c r="FH429" s="39"/>
      <c r="FI429" s="39"/>
      <c r="FJ429" s="39"/>
      <c r="FK429" s="39"/>
      <c r="FL429" s="39"/>
      <c r="FM429" s="39"/>
      <c r="FN429" s="39"/>
      <c r="FO429" s="39"/>
      <c r="FP429" s="39"/>
      <c r="FQ429" s="39"/>
      <c r="FR429" s="39"/>
      <c r="FS429" s="39"/>
      <c r="FT429" s="39"/>
      <c r="FU429" s="39"/>
      <c r="FV429" s="39"/>
      <c r="FW429" s="39"/>
      <c r="FX429" s="39"/>
      <c r="FY429" s="39"/>
      <c r="FZ429" s="39"/>
      <c r="GA429" s="39"/>
      <c r="GB429" s="39"/>
      <c r="GC429" s="39"/>
      <c r="GD429" s="39"/>
      <c r="GE429" s="39"/>
      <c r="GF429" s="39"/>
      <c r="GG429" s="39"/>
      <c r="GH429" s="39"/>
      <c r="GI429" s="39"/>
      <c r="GJ429" s="39"/>
      <c r="GK429" s="39"/>
      <c r="GL429" s="39"/>
      <c r="GM429" s="39"/>
      <c r="GN429" s="36"/>
      <c r="GO429" s="36"/>
    </row>
    <row r="430" spans="2:197" ht="15" customHeight="1" x14ac:dyDescent="0.2">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6"/>
      <c r="GO430" s="36"/>
    </row>
    <row r="431" spans="2:197" ht="15" customHeight="1" x14ac:dyDescent="0.2">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9"/>
      <c r="CZ431" s="39"/>
      <c r="DA431" s="39"/>
      <c r="DB431" s="39"/>
      <c r="DC431" s="39"/>
      <c r="DD431" s="39"/>
      <c r="DE431" s="39"/>
      <c r="DF431" s="39"/>
      <c r="DG431" s="39"/>
      <c r="DH431" s="39"/>
      <c r="DI431" s="39"/>
      <c r="DJ431" s="39"/>
      <c r="DK431" s="39"/>
      <c r="DL431" s="39"/>
      <c r="DM431" s="39"/>
      <c r="DN431" s="39"/>
      <c r="DO431" s="39"/>
      <c r="DP431" s="39"/>
      <c r="DQ431" s="39"/>
      <c r="DR431" s="39"/>
      <c r="DS431" s="39"/>
      <c r="DT431" s="39"/>
      <c r="DU431" s="39"/>
      <c r="DV431" s="39"/>
      <c r="DW431" s="39"/>
      <c r="DX431" s="39"/>
      <c r="DY431" s="39"/>
      <c r="DZ431" s="39"/>
      <c r="EA431" s="39"/>
      <c r="EB431" s="39"/>
      <c r="EC431" s="39"/>
      <c r="ED431" s="39"/>
      <c r="EE431" s="39"/>
      <c r="EF431" s="39"/>
      <c r="EG431" s="39"/>
      <c r="EH431" s="39"/>
      <c r="EI431" s="39"/>
      <c r="EJ431" s="39"/>
      <c r="EK431" s="39"/>
      <c r="EL431" s="39"/>
      <c r="EM431" s="39"/>
      <c r="EN431" s="39"/>
      <c r="EO431" s="39"/>
      <c r="EP431" s="39"/>
      <c r="EQ431" s="39"/>
      <c r="ER431" s="39"/>
      <c r="ES431" s="39"/>
      <c r="ET431" s="39"/>
      <c r="EU431" s="39"/>
      <c r="EV431" s="39"/>
      <c r="EW431" s="39"/>
      <c r="EX431" s="39"/>
      <c r="EY431" s="39"/>
      <c r="EZ431" s="39"/>
      <c r="FA431" s="39"/>
      <c r="FB431" s="39"/>
      <c r="FC431" s="39"/>
      <c r="FD431" s="39"/>
      <c r="FE431" s="39"/>
      <c r="FF431" s="39"/>
      <c r="FG431" s="39"/>
      <c r="FH431" s="39"/>
      <c r="FI431" s="39"/>
      <c r="FJ431" s="39"/>
      <c r="FK431" s="39"/>
      <c r="FL431" s="39"/>
      <c r="FM431" s="39"/>
      <c r="FN431" s="39"/>
      <c r="FO431" s="39"/>
      <c r="FP431" s="39"/>
      <c r="FQ431" s="39"/>
      <c r="FR431" s="39"/>
      <c r="FS431" s="39"/>
      <c r="FT431" s="39"/>
      <c r="FU431" s="39"/>
      <c r="FV431" s="39"/>
      <c r="FW431" s="39"/>
      <c r="FX431" s="39"/>
      <c r="FY431" s="39"/>
      <c r="FZ431" s="39"/>
      <c r="GA431" s="39"/>
      <c r="GB431" s="39"/>
      <c r="GC431" s="39"/>
      <c r="GD431" s="39"/>
      <c r="GE431" s="39"/>
      <c r="GF431" s="39"/>
      <c r="GG431" s="39"/>
      <c r="GH431" s="39"/>
      <c r="GI431" s="39"/>
      <c r="GJ431" s="39"/>
      <c r="GK431" s="39"/>
      <c r="GL431" s="39"/>
      <c r="GM431" s="39"/>
      <c r="GN431" s="36"/>
      <c r="GO431" s="36"/>
    </row>
    <row r="432" spans="2:197" ht="15" customHeight="1" x14ac:dyDescent="0.2">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9"/>
      <c r="CZ432" s="39"/>
      <c r="DA432" s="39"/>
      <c r="DB432" s="39"/>
      <c r="DC432" s="39"/>
      <c r="DD432" s="39"/>
      <c r="DE432" s="39"/>
      <c r="DF432" s="39"/>
      <c r="DG432" s="39"/>
      <c r="DH432" s="39"/>
      <c r="DI432" s="39"/>
      <c r="DJ432" s="39"/>
      <c r="DK432" s="39"/>
      <c r="DL432" s="39"/>
      <c r="DM432" s="39"/>
      <c r="DN432" s="39"/>
      <c r="DO432" s="39"/>
      <c r="DP432" s="39"/>
      <c r="DQ432" s="39"/>
      <c r="DR432" s="39"/>
      <c r="DS432" s="39"/>
      <c r="DT432" s="39"/>
      <c r="DU432" s="39"/>
      <c r="DV432" s="39"/>
      <c r="DW432" s="39"/>
      <c r="DX432" s="39"/>
      <c r="DY432" s="39"/>
      <c r="DZ432" s="39"/>
      <c r="EA432" s="39"/>
      <c r="EB432" s="39"/>
      <c r="EC432" s="39"/>
      <c r="ED432" s="39"/>
      <c r="EE432" s="39"/>
      <c r="EF432" s="39"/>
      <c r="EG432" s="39"/>
      <c r="EH432" s="39"/>
      <c r="EI432" s="39"/>
      <c r="EJ432" s="39"/>
      <c r="EK432" s="39"/>
      <c r="EL432" s="39"/>
      <c r="EM432" s="39"/>
      <c r="EN432" s="39"/>
      <c r="EO432" s="39"/>
      <c r="EP432" s="39"/>
      <c r="EQ432" s="39"/>
      <c r="ER432" s="39"/>
      <c r="ES432" s="39"/>
      <c r="ET432" s="39"/>
      <c r="EU432" s="39"/>
      <c r="EV432" s="39"/>
      <c r="EW432" s="39"/>
      <c r="EX432" s="39"/>
      <c r="EY432" s="39"/>
      <c r="EZ432" s="39"/>
      <c r="FA432" s="39"/>
      <c r="FB432" s="39"/>
      <c r="FC432" s="39"/>
      <c r="FD432" s="39"/>
      <c r="FE432" s="39"/>
      <c r="FF432" s="39"/>
      <c r="FG432" s="39"/>
      <c r="FH432" s="39"/>
      <c r="FI432" s="39"/>
      <c r="FJ432" s="39"/>
      <c r="FK432" s="39"/>
      <c r="FL432" s="39"/>
      <c r="FM432" s="39"/>
      <c r="FN432" s="39"/>
      <c r="FO432" s="39"/>
      <c r="FP432" s="39"/>
      <c r="FQ432" s="39"/>
      <c r="FR432" s="39"/>
      <c r="FS432" s="39"/>
      <c r="FT432" s="39"/>
      <c r="FU432" s="39"/>
      <c r="FV432" s="39"/>
      <c r="FW432" s="39"/>
      <c r="FX432" s="39"/>
      <c r="FY432" s="39"/>
      <c r="FZ432" s="39"/>
      <c r="GA432" s="39"/>
      <c r="GB432" s="39"/>
      <c r="GC432" s="39"/>
      <c r="GD432" s="39"/>
      <c r="GE432" s="39"/>
      <c r="GF432" s="39"/>
      <c r="GG432" s="39"/>
      <c r="GH432" s="39"/>
      <c r="GI432" s="39"/>
      <c r="GJ432" s="39"/>
      <c r="GK432" s="39"/>
      <c r="GL432" s="39"/>
      <c r="GM432" s="39"/>
      <c r="GN432" s="36"/>
      <c r="GO432" s="36"/>
    </row>
    <row r="433" spans="2:197" ht="15" customHeight="1" x14ac:dyDescent="0.2">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39"/>
      <c r="FL433" s="39"/>
      <c r="FM433" s="39"/>
      <c r="FN433" s="39"/>
      <c r="FO433" s="39"/>
      <c r="FP433" s="39"/>
      <c r="FQ433" s="39"/>
      <c r="FR433" s="39"/>
      <c r="FS433" s="39"/>
      <c r="FT433" s="39"/>
      <c r="FU433" s="39"/>
      <c r="FV433" s="39"/>
      <c r="FW433" s="39"/>
      <c r="FX433" s="39"/>
      <c r="FY433" s="39"/>
      <c r="FZ433" s="39"/>
      <c r="GA433" s="39"/>
      <c r="GB433" s="39"/>
      <c r="GC433" s="39"/>
      <c r="GD433" s="39"/>
      <c r="GE433" s="39"/>
      <c r="GF433" s="39"/>
      <c r="GG433" s="39"/>
      <c r="GH433" s="39"/>
      <c r="GI433" s="39"/>
      <c r="GJ433" s="39"/>
      <c r="GK433" s="39"/>
      <c r="GL433" s="39"/>
      <c r="GM433" s="39"/>
      <c r="GN433" s="36"/>
      <c r="GO433" s="36"/>
    </row>
    <row r="434" spans="2:197" ht="15" customHeight="1" x14ac:dyDescent="0.2">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39"/>
      <c r="FL434" s="39"/>
      <c r="FM434" s="39"/>
      <c r="FN434" s="39"/>
      <c r="FO434" s="39"/>
      <c r="FP434" s="39"/>
      <c r="FQ434" s="39"/>
      <c r="FR434" s="39"/>
      <c r="FS434" s="39"/>
      <c r="FT434" s="39"/>
      <c r="FU434" s="39"/>
      <c r="FV434" s="39"/>
      <c r="FW434" s="39"/>
      <c r="FX434" s="39"/>
      <c r="FY434" s="39"/>
      <c r="FZ434" s="39"/>
      <c r="GA434" s="39"/>
      <c r="GB434" s="39"/>
      <c r="GC434" s="39"/>
      <c r="GD434" s="39"/>
      <c r="GE434" s="39"/>
      <c r="GF434" s="39"/>
      <c r="GG434" s="39"/>
      <c r="GH434" s="39"/>
      <c r="GI434" s="39"/>
      <c r="GJ434" s="39"/>
      <c r="GK434" s="39"/>
      <c r="GL434" s="39"/>
      <c r="GM434" s="39"/>
      <c r="GN434" s="36"/>
      <c r="GO434" s="36"/>
    </row>
    <row r="435" spans="2:197" ht="15" customHeight="1" x14ac:dyDescent="0.2">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c r="DZ435" s="39"/>
      <c r="EA435" s="39"/>
      <c r="EB435" s="39"/>
      <c r="EC435" s="39"/>
      <c r="ED435" s="39"/>
      <c r="EE435" s="39"/>
      <c r="EF435" s="39"/>
      <c r="EG435" s="39"/>
      <c r="EH435" s="39"/>
      <c r="EI435" s="39"/>
      <c r="EJ435" s="39"/>
      <c r="EK435" s="39"/>
      <c r="EL435" s="39"/>
      <c r="EM435" s="39"/>
      <c r="EN435" s="39"/>
      <c r="EO435" s="39"/>
      <c r="EP435" s="39"/>
      <c r="EQ435" s="39"/>
      <c r="ER435" s="39"/>
      <c r="ES435" s="39"/>
      <c r="ET435" s="39"/>
      <c r="EU435" s="39"/>
      <c r="EV435" s="39"/>
      <c r="EW435" s="39"/>
      <c r="EX435" s="39"/>
      <c r="EY435" s="39"/>
      <c r="EZ435" s="39"/>
      <c r="FA435" s="39"/>
      <c r="FB435" s="39"/>
      <c r="FC435" s="39"/>
      <c r="FD435" s="39"/>
      <c r="FE435" s="39"/>
      <c r="FF435" s="39"/>
      <c r="FG435" s="39"/>
      <c r="FH435" s="39"/>
      <c r="FI435" s="39"/>
      <c r="FJ435" s="39"/>
      <c r="FK435" s="39"/>
      <c r="FL435" s="39"/>
      <c r="FM435" s="39"/>
      <c r="FN435" s="39"/>
      <c r="FO435" s="39"/>
      <c r="FP435" s="39"/>
      <c r="FQ435" s="39"/>
      <c r="FR435" s="39"/>
      <c r="FS435" s="39"/>
      <c r="FT435" s="39"/>
      <c r="FU435" s="39"/>
      <c r="FV435" s="39"/>
      <c r="FW435" s="39"/>
      <c r="FX435" s="39"/>
      <c r="FY435" s="39"/>
      <c r="FZ435" s="39"/>
      <c r="GA435" s="39"/>
      <c r="GB435" s="39"/>
      <c r="GC435" s="39"/>
      <c r="GD435" s="39"/>
      <c r="GE435" s="39"/>
      <c r="GF435" s="39"/>
      <c r="GG435" s="39"/>
      <c r="GH435" s="39"/>
      <c r="GI435" s="39"/>
      <c r="GJ435" s="39"/>
      <c r="GK435" s="39"/>
      <c r="GL435" s="39"/>
      <c r="GM435" s="39"/>
      <c r="GN435" s="36"/>
      <c r="GO435" s="36"/>
    </row>
    <row r="436" spans="2:197" ht="15" customHeight="1" x14ac:dyDescent="0.2">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c r="CR436" s="39"/>
      <c r="CS436" s="39"/>
      <c r="CT436" s="39"/>
      <c r="CU436" s="39"/>
      <c r="CV436" s="39"/>
      <c r="CW436" s="39"/>
      <c r="CX436" s="39"/>
      <c r="CY436" s="39"/>
      <c r="CZ436" s="39"/>
      <c r="DA436" s="39"/>
      <c r="DB436" s="39"/>
      <c r="DC436" s="39"/>
      <c r="DD436" s="39"/>
      <c r="DE436" s="39"/>
      <c r="DF436" s="39"/>
      <c r="DG436" s="39"/>
      <c r="DH436" s="39"/>
      <c r="DI436" s="39"/>
      <c r="DJ436" s="39"/>
      <c r="DK436" s="39"/>
      <c r="DL436" s="39"/>
      <c r="DM436" s="39"/>
      <c r="DN436" s="39"/>
      <c r="DO436" s="39"/>
      <c r="DP436" s="39"/>
      <c r="DQ436" s="39"/>
      <c r="DR436" s="39"/>
      <c r="DS436" s="39"/>
      <c r="DT436" s="39"/>
      <c r="DU436" s="39"/>
      <c r="DV436" s="39"/>
      <c r="DW436" s="39"/>
      <c r="DX436" s="39"/>
      <c r="DY436" s="39"/>
      <c r="DZ436" s="39"/>
      <c r="EA436" s="39"/>
      <c r="EB436" s="39"/>
      <c r="EC436" s="39"/>
      <c r="ED436" s="39"/>
      <c r="EE436" s="39"/>
      <c r="EF436" s="39"/>
      <c r="EG436" s="39"/>
      <c r="EH436" s="39"/>
      <c r="EI436" s="39"/>
      <c r="EJ436" s="39"/>
      <c r="EK436" s="39"/>
      <c r="EL436" s="39"/>
      <c r="EM436" s="39"/>
      <c r="EN436" s="39"/>
      <c r="EO436" s="39"/>
      <c r="EP436" s="39"/>
      <c r="EQ436" s="39"/>
      <c r="ER436" s="39"/>
      <c r="ES436" s="39"/>
      <c r="ET436" s="39"/>
      <c r="EU436" s="39"/>
      <c r="EV436" s="39"/>
      <c r="EW436" s="39"/>
      <c r="EX436" s="39"/>
      <c r="EY436" s="39"/>
      <c r="EZ436" s="39"/>
      <c r="FA436" s="39"/>
      <c r="FB436" s="39"/>
      <c r="FC436" s="39"/>
      <c r="FD436" s="39"/>
      <c r="FE436" s="39"/>
      <c r="FF436" s="39"/>
      <c r="FG436" s="39"/>
      <c r="FH436" s="39"/>
      <c r="FI436" s="39"/>
      <c r="FJ436" s="39"/>
      <c r="FK436" s="39"/>
      <c r="FL436" s="39"/>
      <c r="FM436" s="39"/>
      <c r="FN436" s="39"/>
      <c r="FO436" s="39"/>
      <c r="FP436" s="39"/>
      <c r="FQ436" s="39"/>
      <c r="FR436" s="39"/>
      <c r="FS436" s="39"/>
      <c r="FT436" s="39"/>
      <c r="FU436" s="39"/>
      <c r="FV436" s="39"/>
      <c r="FW436" s="39"/>
      <c r="FX436" s="39"/>
      <c r="FY436" s="39"/>
      <c r="FZ436" s="39"/>
      <c r="GA436" s="39"/>
      <c r="GB436" s="39"/>
      <c r="GC436" s="39"/>
      <c r="GD436" s="39"/>
      <c r="GE436" s="39"/>
      <c r="GF436" s="39"/>
      <c r="GG436" s="39"/>
      <c r="GH436" s="39"/>
      <c r="GI436" s="39"/>
      <c r="GJ436" s="39"/>
      <c r="GK436" s="39"/>
      <c r="GL436" s="39"/>
      <c r="GM436" s="39"/>
      <c r="GN436" s="36"/>
      <c r="GO436" s="36"/>
    </row>
    <row r="437" spans="2:197" ht="15" customHeight="1" x14ac:dyDescent="0.2">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c r="CR437" s="39"/>
      <c r="CS437" s="39"/>
      <c r="CT437" s="39"/>
      <c r="CU437" s="39"/>
      <c r="CV437" s="39"/>
      <c r="CW437" s="39"/>
      <c r="CX437" s="39"/>
      <c r="CY437" s="39"/>
      <c r="CZ437" s="39"/>
      <c r="DA437" s="39"/>
      <c r="DB437" s="39"/>
      <c r="DC437" s="39"/>
      <c r="DD437" s="39"/>
      <c r="DE437" s="39"/>
      <c r="DF437" s="39"/>
      <c r="DG437" s="39"/>
      <c r="DH437" s="39"/>
      <c r="DI437" s="39"/>
      <c r="DJ437" s="39"/>
      <c r="DK437" s="39"/>
      <c r="DL437" s="39"/>
      <c r="DM437" s="39"/>
      <c r="DN437" s="39"/>
      <c r="DO437" s="39"/>
      <c r="DP437" s="39"/>
      <c r="DQ437" s="39"/>
      <c r="DR437" s="39"/>
      <c r="DS437" s="39"/>
      <c r="DT437" s="39"/>
      <c r="DU437" s="39"/>
      <c r="DV437" s="39"/>
      <c r="DW437" s="39"/>
      <c r="DX437" s="39"/>
      <c r="DY437" s="39"/>
      <c r="DZ437" s="39"/>
      <c r="EA437" s="39"/>
      <c r="EB437" s="39"/>
      <c r="EC437" s="39"/>
      <c r="ED437" s="39"/>
      <c r="EE437" s="39"/>
      <c r="EF437" s="39"/>
      <c r="EG437" s="39"/>
      <c r="EH437" s="39"/>
      <c r="EI437" s="39"/>
      <c r="EJ437" s="39"/>
      <c r="EK437" s="39"/>
      <c r="EL437" s="39"/>
      <c r="EM437" s="39"/>
      <c r="EN437" s="39"/>
      <c r="EO437" s="39"/>
      <c r="EP437" s="39"/>
      <c r="EQ437" s="39"/>
      <c r="ER437" s="39"/>
      <c r="ES437" s="39"/>
      <c r="ET437" s="39"/>
      <c r="EU437" s="39"/>
      <c r="EV437" s="39"/>
      <c r="EW437" s="39"/>
      <c r="EX437" s="39"/>
      <c r="EY437" s="39"/>
      <c r="EZ437" s="39"/>
      <c r="FA437" s="39"/>
      <c r="FB437" s="39"/>
      <c r="FC437" s="39"/>
      <c r="FD437" s="39"/>
      <c r="FE437" s="39"/>
      <c r="FF437" s="39"/>
      <c r="FG437" s="39"/>
      <c r="FH437" s="39"/>
      <c r="FI437" s="39"/>
      <c r="FJ437" s="39"/>
      <c r="FK437" s="39"/>
      <c r="FL437" s="39"/>
      <c r="FM437" s="39"/>
      <c r="FN437" s="39"/>
      <c r="FO437" s="39"/>
      <c r="FP437" s="39"/>
      <c r="FQ437" s="39"/>
      <c r="FR437" s="39"/>
      <c r="FS437" s="39"/>
      <c r="FT437" s="39"/>
      <c r="FU437" s="39"/>
      <c r="FV437" s="39"/>
      <c r="FW437" s="39"/>
      <c r="FX437" s="39"/>
      <c r="FY437" s="39"/>
      <c r="FZ437" s="39"/>
      <c r="GA437" s="39"/>
      <c r="GB437" s="39"/>
      <c r="GC437" s="39"/>
      <c r="GD437" s="39"/>
      <c r="GE437" s="39"/>
      <c r="GF437" s="39"/>
      <c r="GG437" s="39"/>
      <c r="GH437" s="39"/>
      <c r="GI437" s="39"/>
      <c r="GJ437" s="39"/>
      <c r="GK437" s="39"/>
      <c r="GL437" s="39"/>
      <c r="GM437" s="39"/>
      <c r="GN437" s="36"/>
      <c r="GO437" s="36"/>
    </row>
    <row r="438" spans="2:197" ht="15" customHeight="1" x14ac:dyDescent="0.2">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39"/>
      <c r="EU438" s="39"/>
      <c r="EV438" s="39"/>
      <c r="EW438" s="39"/>
      <c r="EX438" s="39"/>
      <c r="EY438" s="39"/>
      <c r="EZ438" s="39"/>
      <c r="FA438" s="39"/>
      <c r="FB438" s="39"/>
      <c r="FC438" s="39"/>
      <c r="FD438" s="39"/>
      <c r="FE438" s="39"/>
      <c r="FF438" s="39"/>
      <c r="FG438" s="39"/>
      <c r="FH438" s="39"/>
      <c r="FI438" s="39"/>
      <c r="FJ438" s="39"/>
      <c r="FK438" s="39"/>
      <c r="FL438" s="39"/>
      <c r="FM438" s="39"/>
      <c r="FN438" s="39"/>
      <c r="FO438" s="39"/>
      <c r="FP438" s="39"/>
      <c r="FQ438" s="39"/>
      <c r="FR438" s="39"/>
      <c r="FS438" s="39"/>
      <c r="FT438" s="39"/>
      <c r="FU438" s="39"/>
      <c r="FV438" s="39"/>
      <c r="FW438" s="39"/>
      <c r="FX438" s="39"/>
      <c r="FY438" s="39"/>
      <c r="FZ438" s="39"/>
      <c r="GA438" s="39"/>
      <c r="GB438" s="39"/>
      <c r="GC438" s="39"/>
      <c r="GD438" s="39"/>
      <c r="GE438" s="39"/>
      <c r="GF438" s="39"/>
      <c r="GG438" s="39"/>
      <c r="GH438" s="39"/>
      <c r="GI438" s="39"/>
      <c r="GJ438" s="39"/>
      <c r="GK438" s="39"/>
      <c r="GL438" s="39"/>
      <c r="GM438" s="39"/>
      <c r="GN438" s="36"/>
      <c r="GO438" s="36"/>
    </row>
    <row r="439" spans="2:197" ht="15" customHeight="1" x14ac:dyDescent="0.2">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c r="DO439" s="39"/>
      <c r="DP439" s="39"/>
      <c r="DQ439" s="39"/>
      <c r="DR439" s="39"/>
      <c r="DS439" s="39"/>
      <c r="DT439" s="39"/>
      <c r="DU439" s="39"/>
      <c r="DV439" s="39"/>
      <c r="DW439" s="39"/>
      <c r="DX439" s="39"/>
      <c r="DY439" s="39"/>
      <c r="DZ439" s="39"/>
      <c r="EA439" s="39"/>
      <c r="EB439" s="39"/>
      <c r="EC439" s="39"/>
      <c r="ED439" s="39"/>
      <c r="EE439" s="39"/>
      <c r="EF439" s="39"/>
      <c r="EG439" s="39"/>
      <c r="EH439" s="39"/>
      <c r="EI439" s="39"/>
      <c r="EJ439" s="39"/>
      <c r="EK439" s="39"/>
      <c r="EL439" s="39"/>
      <c r="EM439" s="39"/>
      <c r="EN439" s="39"/>
      <c r="EO439" s="39"/>
      <c r="EP439" s="39"/>
      <c r="EQ439" s="39"/>
      <c r="ER439" s="39"/>
      <c r="ES439" s="39"/>
      <c r="ET439" s="39"/>
      <c r="EU439" s="39"/>
      <c r="EV439" s="39"/>
      <c r="EW439" s="39"/>
      <c r="EX439" s="39"/>
      <c r="EY439" s="39"/>
      <c r="EZ439" s="39"/>
      <c r="FA439" s="39"/>
      <c r="FB439" s="39"/>
      <c r="FC439" s="39"/>
      <c r="FD439" s="39"/>
      <c r="FE439" s="39"/>
      <c r="FF439" s="39"/>
      <c r="FG439" s="39"/>
      <c r="FH439" s="39"/>
      <c r="FI439" s="39"/>
      <c r="FJ439" s="39"/>
      <c r="FK439" s="39"/>
      <c r="FL439" s="39"/>
      <c r="FM439" s="39"/>
      <c r="FN439" s="39"/>
      <c r="FO439" s="39"/>
      <c r="FP439" s="39"/>
      <c r="FQ439" s="39"/>
      <c r="FR439" s="39"/>
      <c r="FS439" s="39"/>
      <c r="FT439" s="39"/>
      <c r="FU439" s="39"/>
      <c r="FV439" s="39"/>
      <c r="FW439" s="39"/>
      <c r="FX439" s="39"/>
      <c r="FY439" s="39"/>
      <c r="FZ439" s="39"/>
      <c r="GA439" s="39"/>
      <c r="GB439" s="39"/>
      <c r="GC439" s="39"/>
      <c r="GD439" s="39"/>
      <c r="GE439" s="39"/>
      <c r="GF439" s="39"/>
      <c r="GG439" s="39"/>
      <c r="GH439" s="39"/>
      <c r="GI439" s="39"/>
      <c r="GJ439" s="39"/>
      <c r="GK439" s="39"/>
      <c r="GL439" s="39"/>
      <c r="GM439" s="39"/>
      <c r="GN439" s="36"/>
      <c r="GO439" s="36"/>
    </row>
    <row r="440" spans="2:197" ht="15" customHeight="1" x14ac:dyDescent="0.2">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39"/>
      <c r="DF440" s="39"/>
      <c r="DG440" s="39"/>
      <c r="DH440" s="39"/>
      <c r="DI440" s="39"/>
      <c r="DJ440" s="39"/>
      <c r="DK440" s="39"/>
      <c r="DL440" s="39"/>
      <c r="DM440" s="39"/>
      <c r="DN440" s="39"/>
      <c r="DO440" s="39"/>
      <c r="DP440" s="39"/>
      <c r="DQ440" s="39"/>
      <c r="DR440" s="39"/>
      <c r="DS440" s="39"/>
      <c r="DT440" s="39"/>
      <c r="DU440" s="39"/>
      <c r="DV440" s="39"/>
      <c r="DW440" s="39"/>
      <c r="DX440" s="39"/>
      <c r="DY440" s="39"/>
      <c r="DZ440" s="39"/>
      <c r="EA440" s="39"/>
      <c r="EB440" s="39"/>
      <c r="EC440" s="39"/>
      <c r="ED440" s="39"/>
      <c r="EE440" s="39"/>
      <c r="EF440" s="39"/>
      <c r="EG440" s="39"/>
      <c r="EH440" s="39"/>
      <c r="EI440" s="39"/>
      <c r="EJ440" s="39"/>
      <c r="EK440" s="39"/>
      <c r="EL440" s="39"/>
      <c r="EM440" s="39"/>
      <c r="EN440" s="39"/>
      <c r="EO440" s="39"/>
      <c r="EP440" s="39"/>
      <c r="EQ440" s="39"/>
      <c r="ER440" s="39"/>
      <c r="ES440" s="39"/>
      <c r="ET440" s="39"/>
      <c r="EU440" s="39"/>
      <c r="EV440" s="39"/>
      <c r="EW440" s="39"/>
      <c r="EX440" s="39"/>
      <c r="EY440" s="39"/>
      <c r="EZ440" s="39"/>
      <c r="FA440" s="39"/>
      <c r="FB440" s="39"/>
      <c r="FC440" s="39"/>
      <c r="FD440" s="39"/>
      <c r="FE440" s="39"/>
      <c r="FF440" s="39"/>
      <c r="FG440" s="39"/>
      <c r="FH440" s="39"/>
      <c r="FI440" s="39"/>
      <c r="FJ440" s="39"/>
      <c r="FK440" s="39"/>
      <c r="FL440" s="39"/>
      <c r="FM440" s="39"/>
      <c r="FN440" s="39"/>
      <c r="FO440" s="39"/>
      <c r="FP440" s="39"/>
      <c r="FQ440" s="39"/>
      <c r="FR440" s="39"/>
      <c r="FS440" s="39"/>
      <c r="FT440" s="39"/>
      <c r="FU440" s="39"/>
      <c r="FV440" s="39"/>
      <c r="FW440" s="39"/>
      <c r="FX440" s="39"/>
      <c r="FY440" s="39"/>
      <c r="FZ440" s="39"/>
      <c r="GA440" s="39"/>
      <c r="GB440" s="39"/>
      <c r="GC440" s="39"/>
      <c r="GD440" s="39"/>
      <c r="GE440" s="39"/>
      <c r="GF440" s="39"/>
      <c r="GG440" s="39"/>
      <c r="GH440" s="39"/>
      <c r="GI440" s="39"/>
      <c r="GJ440" s="39"/>
      <c r="GK440" s="39"/>
      <c r="GL440" s="39"/>
      <c r="GM440" s="39"/>
      <c r="GN440" s="36"/>
      <c r="GO440" s="36"/>
    </row>
    <row r="441" spans="2:197" ht="15" customHeight="1" x14ac:dyDescent="0.2">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c r="EN441" s="39"/>
      <c r="EO441" s="39"/>
      <c r="EP441" s="39"/>
      <c r="EQ441" s="39"/>
      <c r="ER441" s="39"/>
      <c r="ES441" s="39"/>
      <c r="ET441" s="39"/>
      <c r="EU441" s="39"/>
      <c r="EV441" s="39"/>
      <c r="EW441" s="39"/>
      <c r="EX441" s="39"/>
      <c r="EY441" s="39"/>
      <c r="EZ441" s="39"/>
      <c r="FA441" s="39"/>
      <c r="FB441" s="39"/>
      <c r="FC441" s="39"/>
      <c r="FD441" s="39"/>
      <c r="FE441" s="39"/>
      <c r="FF441" s="39"/>
      <c r="FG441" s="39"/>
      <c r="FH441" s="39"/>
      <c r="FI441" s="39"/>
      <c r="FJ441" s="39"/>
      <c r="FK441" s="39"/>
      <c r="FL441" s="39"/>
      <c r="FM441" s="39"/>
      <c r="FN441" s="39"/>
      <c r="FO441" s="39"/>
      <c r="FP441" s="39"/>
      <c r="FQ441" s="39"/>
      <c r="FR441" s="39"/>
      <c r="FS441" s="39"/>
      <c r="FT441" s="39"/>
      <c r="FU441" s="39"/>
      <c r="FV441" s="39"/>
      <c r="FW441" s="39"/>
      <c r="FX441" s="39"/>
      <c r="FY441" s="39"/>
      <c r="FZ441" s="39"/>
      <c r="GA441" s="39"/>
      <c r="GB441" s="39"/>
      <c r="GC441" s="39"/>
      <c r="GD441" s="39"/>
      <c r="GE441" s="39"/>
      <c r="GF441" s="39"/>
      <c r="GG441" s="39"/>
      <c r="GH441" s="39"/>
      <c r="GI441" s="39"/>
      <c r="GJ441" s="39"/>
      <c r="GK441" s="39"/>
      <c r="GL441" s="39"/>
      <c r="GM441" s="39"/>
      <c r="GN441" s="36"/>
      <c r="GO441" s="36"/>
    </row>
    <row r="442" spans="2:197" ht="15" customHeight="1" x14ac:dyDescent="0.2">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c r="CR442" s="39"/>
      <c r="CS442" s="39"/>
      <c r="CT442" s="39"/>
      <c r="CU442" s="39"/>
      <c r="CV442" s="39"/>
      <c r="CW442" s="39"/>
      <c r="CX442" s="39"/>
      <c r="CY442" s="39"/>
      <c r="CZ442" s="39"/>
      <c r="DA442" s="39"/>
      <c r="DB442" s="39"/>
      <c r="DC442" s="39"/>
      <c r="DD442" s="39"/>
      <c r="DE442" s="39"/>
      <c r="DF442" s="39"/>
      <c r="DG442" s="39"/>
      <c r="DH442" s="39"/>
      <c r="DI442" s="39"/>
      <c r="DJ442" s="39"/>
      <c r="DK442" s="39"/>
      <c r="DL442" s="39"/>
      <c r="DM442" s="39"/>
      <c r="DN442" s="39"/>
      <c r="DO442" s="39"/>
      <c r="DP442" s="39"/>
      <c r="DQ442" s="39"/>
      <c r="DR442" s="39"/>
      <c r="DS442" s="39"/>
      <c r="DT442" s="39"/>
      <c r="DU442" s="39"/>
      <c r="DV442" s="39"/>
      <c r="DW442" s="39"/>
      <c r="DX442" s="39"/>
      <c r="DY442" s="39"/>
      <c r="DZ442" s="39"/>
      <c r="EA442" s="39"/>
      <c r="EB442" s="39"/>
      <c r="EC442" s="39"/>
      <c r="ED442" s="39"/>
      <c r="EE442" s="39"/>
      <c r="EF442" s="39"/>
      <c r="EG442" s="39"/>
      <c r="EH442" s="39"/>
      <c r="EI442" s="39"/>
      <c r="EJ442" s="39"/>
      <c r="EK442" s="39"/>
      <c r="EL442" s="39"/>
      <c r="EM442" s="39"/>
      <c r="EN442" s="39"/>
      <c r="EO442" s="39"/>
      <c r="EP442" s="39"/>
      <c r="EQ442" s="39"/>
      <c r="ER442" s="39"/>
      <c r="ES442" s="39"/>
      <c r="ET442" s="39"/>
      <c r="EU442" s="39"/>
      <c r="EV442" s="39"/>
      <c r="EW442" s="39"/>
      <c r="EX442" s="39"/>
      <c r="EY442" s="39"/>
      <c r="EZ442" s="39"/>
      <c r="FA442" s="39"/>
      <c r="FB442" s="39"/>
      <c r="FC442" s="39"/>
      <c r="FD442" s="39"/>
      <c r="FE442" s="39"/>
      <c r="FF442" s="39"/>
      <c r="FG442" s="39"/>
      <c r="FH442" s="39"/>
      <c r="FI442" s="39"/>
      <c r="FJ442" s="39"/>
      <c r="FK442" s="39"/>
      <c r="FL442" s="39"/>
      <c r="FM442" s="39"/>
      <c r="FN442" s="39"/>
      <c r="FO442" s="39"/>
      <c r="FP442" s="39"/>
      <c r="FQ442" s="39"/>
      <c r="FR442" s="39"/>
      <c r="FS442" s="39"/>
      <c r="FT442" s="39"/>
      <c r="FU442" s="39"/>
      <c r="FV442" s="39"/>
      <c r="FW442" s="39"/>
      <c r="FX442" s="39"/>
      <c r="FY442" s="39"/>
      <c r="FZ442" s="39"/>
      <c r="GA442" s="39"/>
      <c r="GB442" s="39"/>
      <c r="GC442" s="39"/>
      <c r="GD442" s="39"/>
      <c r="GE442" s="39"/>
      <c r="GF442" s="39"/>
      <c r="GG442" s="39"/>
      <c r="GH442" s="39"/>
      <c r="GI442" s="39"/>
      <c r="GJ442" s="39"/>
      <c r="GK442" s="39"/>
      <c r="GL442" s="39"/>
      <c r="GM442" s="39"/>
      <c r="GN442" s="36"/>
      <c r="GO442" s="36"/>
    </row>
    <row r="443" spans="2:197" ht="15" customHeight="1" x14ac:dyDescent="0.2">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6"/>
      <c r="GO443" s="36"/>
    </row>
    <row r="444" spans="2:197" ht="15" customHeight="1" x14ac:dyDescent="0.2">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6"/>
      <c r="GO444" s="36"/>
    </row>
    <row r="445" spans="2:197" ht="15" customHeight="1" x14ac:dyDescent="0.2">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6"/>
      <c r="GO445" s="36"/>
    </row>
    <row r="446" spans="2:197" ht="15" customHeight="1" x14ac:dyDescent="0.2">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6"/>
      <c r="GO446" s="36"/>
    </row>
    <row r="447" spans="2:197" ht="15" customHeight="1" x14ac:dyDescent="0.2">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6"/>
      <c r="GO447" s="36"/>
    </row>
    <row r="448" spans="2:197" ht="15" customHeight="1" x14ac:dyDescent="0.2">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6"/>
      <c r="GO448" s="36"/>
    </row>
    <row r="449" spans="2:197" ht="15" customHeight="1" x14ac:dyDescent="0.2">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6"/>
      <c r="GO449" s="36"/>
    </row>
    <row r="450" spans="2:197" ht="15" customHeight="1" x14ac:dyDescent="0.2">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6"/>
      <c r="GO450" s="36"/>
    </row>
    <row r="451" spans="2:197" ht="15" customHeight="1" x14ac:dyDescent="0.2">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6"/>
      <c r="GO451" s="36"/>
    </row>
    <row r="452" spans="2:197" ht="15" customHeight="1" x14ac:dyDescent="0.2">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6"/>
      <c r="GO452" s="36"/>
    </row>
    <row r="453" spans="2:197" ht="15" customHeight="1" x14ac:dyDescent="0.2">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c r="CR453" s="39"/>
      <c r="CS453" s="39"/>
      <c r="CT453" s="39"/>
      <c r="CU453" s="39"/>
      <c r="CV453" s="39"/>
      <c r="CW453" s="39"/>
      <c r="CX453" s="39"/>
      <c r="CY453" s="39"/>
      <c r="CZ453" s="39"/>
      <c r="DA453" s="39"/>
      <c r="DB453" s="39"/>
      <c r="DC453" s="39"/>
      <c r="DD453" s="39"/>
      <c r="DE453" s="39"/>
      <c r="DF453" s="39"/>
      <c r="DG453" s="39"/>
      <c r="DH453" s="39"/>
      <c r="DI453" s="39"/>
      <c r="DJ453" s="39"/>
      <c r="DK453" s="39"/>
      <c r="DL453" s="39"/>
      <c r="DM453" s="39"/>
      <c r="DN453" s="39"/>
      <c r="DO453" s="39"/>
      <c r="DP453" s="39"/>
      <c r="DQ453" s="39"/>
      <c r="DR453" s="39"/>
      <c r="DS453" s="39"/>
      <c r="DT453" s="39"/>
      <c r="DU453" s="39"/>
      <c r="DV453" s="39"/>
      <c r="DW453" s="39"/>
      <c r="DX453" s="39"/>
      <c r="DY453" s="39"/>
      <c r="DZ453" s="39"/>
      <c r="EA453" s="39"/>
      <c r="EB453" s="39"/>
      <c r="EC453" s="39"/>
      <c r="ED453" s="39"/>
      <c r="EE453" s="39"/>
      <c r="EF453" s="39"/>
      <c r="EG453" s="39"/>
      <c r="EH453" s="39"/>
      <c r="EI453" s="39"/>
      <c r="EJ453" s="39"/>
      <c r="EK453" s="39"/>
      <c r="EL453" s="39"/>
      <c r="EM453" s="39"/>
      <c r="EN453" s="39"/>
      <c r="EO453" s="39"/>
      <c r="EP453" s="39"/>
      <c r="EQ453" s="39"/>
      <c r="ER453" s="39"/>
      <c r="ES453" s="39"/>
      <c r="ET453" s="39"/>
      <c r="EU453" s="39"/>
      <c r="EV453" s="39"/>
      <c r="EW453" s="39"/>
      <c r="EX453" s="39"/>
      <c r="EY453" s="39"/>
      <c r="EZ453" s="39"/>
      <c r="FA453" s="39"/>
      <c r="FB453" s="39"/>
      <c r="FC453" s="39"/>
      <c r="FD453" s="39"/>
      <c r="FE453" s="39"/>
      <c r="FF453" s="39"/>
      <c r="FG453" s="39"/>
      <c r="FH453" s="39"/>
      <c r="FI453" s="39"/>
      <c r="FJ453" s="39"/>
      <c r="FK453" s="39"/>
      <c r="FL453" s="39"/>
      <c r="FM453" s="39"/>
      <c r="FN453" s="39"/>
      <c r="FO453" s="39"/>
      <c r="FP453" s="39"/>
      <c r="FQ453" s="39"/>
      <c r="FR453" s="39"/>
      <c r="FS453" s="39"/>
      <c r="FT453" s="39"/>
      <c r="FU453" s="39"/>
      <c r="FV453" s="39"/>
      <c r="FW453" s="39"/>
      <c r="FX453" s="39"/>
      <c r="FY453" s="39"/>
      <c r="FZ453" s="39"/>
      <c r="GA453" s="39"/>
      <c r="GB453" s="39"/>
      <c r="GC453" s="39"/>
      <c r="GD453" s="39"/>
      <c r="GE453" s="39"/>
      <c r="GF453" s="39"/>
      <c r="GG453" s="39"/>
      <c r="GH453" s="39"/>
      <c r="GI453" s="39"/>
      <c r="GJ453" s="39"/>
      <c r="GK453" s="39"/>
      <c r="GL453" s="39"/>
      <c r="GM453" s="39"/>
      <c r="GN453" s="36"/>
      <c r="GO453" s="36"/>
    </row>
    <row r="454" spans="2:197" ht="15" customHeight="1" x14ac:dyDescent="0.2">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39"/>
      <c r="EU454" s="39"/>
      <c r="EV454" s="39"/>
      <c r="EW454" s="39"/>
      <c r="EX454" s="39"/>
      <c r="EY454" s="39"/>
      <c r="EZ454" s="39"/>
      <c r="FA454" s="39"/>
      <c r="FB454" s="39"/>
      <c r="FC454" s="39"/>
      <c r="FD454" s="39"/>
      <c r="FE454" s="39"/>
      <c r="FF454" s="39"/>
      <c r="FG454" s="39"/>
      <c r="FH454" s="39"/>
      <c r="FI454" s="39"/>
      <c r="FJ454" s="39"/>
      <c r="FK454" s="39"/>
      <c r="FL454" s="39"/>
      <c r="FM454" s="39"/>
      <c r="FN454" s="39"/>
      <c r="FO454" s="39"/>
      <c r="FP454" s="39"/>
      <c r="FQ454" s="39"/>
      <c r="FR454" s="39"/>
      <c r="FS454" s="39"/>
      <c r="FT454" s="39"/>
      <c r="FU454" s="39"/>
      <c r="FV454" s="39"/>
      <c r="FW454" s="39"/>
      <c r="FX454" s="39"/>
      <c r="FY454" s="39"/>
      <c r="FZ454" s="39"/>
      <c r="GA454" s="39"/>
      <c r="GB454" s="39"/>
      <c r="GC454" s="39"/>
      <c r="GD454" s="39"/>
      <c r="GE454" s="39"/>
      <c r="GF454" s="39"/>
      <c r="GG454" s="39"/>
      <c r="GH454" s="39"/>
      <c r="GI454" s="39"/>
      <c r="GJ454" s="39"/>
      <c r="GK454" s="39"/>
      <c r="GL454" s="39"/>
      <c r="GM454" s="39"/>
      <c r="GN454" s="36"/>
      <c r="GO454" s="36"/>
    </row>
    <row r="455" spans="2:197" ht="15" customHeight="1" x14ac:dyDescent="0.2">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c r="DJ455" s="39"/>
      <c r="DK455" s="39"/>
      <c r="DL455" s="39"/>
      <c r="DM455" s="39"/>
      <c r="DN455" s="39"/>
      <c r="DO455" s="39"/>
      <c r="DP455" s="39"/>
      <c r="DQ455" s="39"/>
      <c r="DR455" s="39"/>
      <c r="DS455" s="39"/>
      <c r="DT455" s="39"/>
      <c r="DU455" s="39"/>
      <c r="DV455" s="39"/>
      <c r="DW455" s="39"/>
      <c r="DX455" s="39"/>
      <c r="DY455" s="39"/>
      <c r="DZ455" s="39"/>
      <c r="EA455" s="39"/>
      <c r="EB455" s="39"/>
      <c r="EC455" s="39"/>
      <c r="ED455" s="39"/>
      <c r="EE455" s="39"/>
      <c r="EF455" s="39"/>
      <c r="EG455" s="39"/>
      <c r="EH455" s="39"/>
      <c r="EI455" s="39"/>
      <c r="EJ455" s="39"/>
      <c r="EK455" s="39"/>
      <c r="EL455" s="39"/>
      <c r="EM455" s="39"/>
      <c r="EN455" s="39"/>
      <c r="EO455" s="39"/>
      <c r="EP455" s="39"/>
      <c r="EQ455" s="39"/>
      <c r="ER455" s="39"/>
      <c r="ES455" s="39"/>
      <c r="ET455" s="39"/>
      <c r="EU455" s="39"/>
      <c r="EV455" s="39"/>
      <c r="EW455" s="39"/>
      <c r="EX455" s="39"/>
      <c r="EY455" s="39"/>
      <c r="EZ455" s="39"/>
      <c r="FA455" s="39"/>
      <c r="FB455" s="39"/>
      <c r="FC455" s="39"/>
      <c r="FD455" s="39"/>
      <c r="FE455" s="39"/>
      <c r="FF455" s="39"/>
      <c r="FG455" s="39"/>
      <c r="FH455" s="39"/>
      <c r="FI455" s="39"/>
      <c r="FJ455" s="39"/>
      <c r="FK455" s="39"/>
      <c r="FL455" s="39"/>
      <c r="FM455" s="39"/>
      <c r="FN455" s="39"/>
      <c r="FO455" s="39"/>
      <c r="FP455" s="39"/>
      <c r="FQ455" s="39"/>
      <c r="FR455" s="39"/>
      <c r="FS455" s="39"/>
      <c r="FT455" s="39"/>
      <c r="FU455" s="39"/>
      <c r="FV455" s="39"/>
      <c r="FW455" s="39"/>
      <c r="FX455" s="39"/>
      <c r="FY455" s="39"/>
      <c r="FZ455" s="39"/>
      <c r="GA455" s="39"/>
      <c r="GB455" s="39"/>
      <c r="GC455" s="39"/>
      <c r="GD455" s="39"/>
      <c r="GE455" s="39"/>
      <c r="GF455" s="39"/>
      <c r="GG455" s="39"/>
      <c r="GH455" s="39"/>
      <c r="GI455" s="39"/>
      <c r="GJ455" s="39"/>
      <c r="GK455" s="39"/>
      <c r="GL455" s="39"/>
      <c r="GM455" s="39"/>
      <c r="GN455" s="36"/>
      <c r="GO455" s="36"/>
    </row>
    <row r="456" spans="2:197" ht="15" customHeight="1" x14ac:dyDescent="0.2">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c r="EN456" s="39"/>
      <c r="EO456" s="39"/>
      <c r="EP456" s="39"/>
      <c r="EQ456" s="39"/>
      <c r="ER456" s="39"/>
      <c r="ES456" s="39"/>
      <c r="ET456" s="39"/>
      <c r="EU456" s="39"/>
      <c r="EV456" s="39"/>
      <c r="EW456" s="39"/>
      <c r="EX456" s="39"/>
      <c r="EY456" s="39"/>
      <c r="EZ456" s="39"/>
      <c r="FA456" s="39"/>
      <c r="FB456" s="39"/>
      <c r="FC456" s="39"/>
      <c r="FD456" s="39"/>
      <c r="FE456" s="39"/>
      <c r="FF456" s="39"/>
      <c r="FG456" s="39"/>
      <c r="FH456" s="39"/>
      <c r="FI456" s="39"/>
      <c r="FJ456" s="39"/>
      <c r="FK456" s="39"/>
      <c r="FL456" s="39"/>
      <c r="FM456" s="39"/>
      <c r="FN456" s="39"/>
      <c r="FO456" s="39"/>
      <c r="FP456" s="39"/>
      <c r="FQ456" s="39"/>
      <c r="FR456" s="39"/>
      <c r="FS456" s="39"/>
      <c r="FT456" s="39"/>
      <c r="FU456" s="39"/>
      <c r="FV456" s="39"/>
      <c r="FW456" s="39"/>
      <c r="FX456" s="39"/>
      <c r="FY456" s="39"/>
      <c r="FZ456" s="39"/>
      <c r="GA456" s="39"/>
      <c r="GB456" s="39"/>
      <c r="GC456" s="39"/>
      <c r="GD456" s="39"/>
      <c r="GE456" s="39"/>
      <c r="GF456" s="39"/>
      <c r="GG456" s="39"/>
      <c r="GH456" s="39"/>
      <c r="GI456" s="39"/>
      <c r="GJ456" s="39"/>
      <c r="GK456" s="39"/>
      <c r="GL456" s="39"/>
      <c r="GM456" s="39"/>
      <c r="GN456" s="36"/>
      <c r="GO456" s="36"/>
    </row>
    <row r="457" spans="2:197" ht="15" customHeight="1" x14ac:dyDescent="0.2">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c r="DJ457" s="39"/>
      <c r="DK457" s="39"/>
      <c r="DL457" s="39"/>
      <c r="DM457" s="39"/>
      <c r="DN457" s="39"/>
      <c r="DO457" s="39"/>
      <c r="DP457" s="39"/>
      <c r="DQ457" s="39"/>
      <c r="DR457" s="39"/>
      <c r="DS457" s="39"/>
      <c r="DT457" s="39"/>
      <c r="DU457" s="39"/>
      <c r="DV457" s="39"/>
      <c r="DW457" s="39"/>
      <c r="DX457" s="39"/>
      <c r="DY457" s="39"/>
      <c r="DZ457" s="39"/>
      <c r="EA457" s="39"/>
      <c r="EB457" s="39"/>
      <c r="EC457" s="39"/>
      <c r="ED457" s="39"/>
      <c r="EE457" s="39"/>
      <c r="EF457" s="39"/>
      <c r="EG457" s="39"/>
      <c r="EH457" s="39"/>
      <c r="EI457" s="39"/>
      <c r="EJ457" s="39"/>
      <c r="EK457" s="39"/>
      <c r="EL457" s="39"/>
      <c r="EM457" s="39"/>
      <c r="EN457" s="39"/>
      <c r="EO457" s="39"/>
      <c r="EP457" s="39"/>
      <c r="EQ457" s="39"/>
      <c r="ER457" s="39"/>
      <c r="ES457" s="39"/>
      <c r="ET457" s="39"/>
      <c r="EU457" s="39"/>
      <c r="EV457" s="39"/>
      <c r="EW457" s="39"/>
      <c r="EX457" s="39"/>
      <c r="EY457" s="39"/>
      <c r="EZ457" s="39"/>
      <c r="FA457" s="39"/>
      <c r="FB457" s="39"/>
      <c r="FC457" s="39"/>
      <c r="FD457" s="39"/>
      <c r="FE457" s="39"/>
      <c r="FF457" s="39"/>
      <c r="FG457" s="39"/>
      <c r="FH457" s="39"/>
      <c r="FI457" s="39"/>
      <c r="FJ457" s="39"/>
      <c r="FK457" s="39"/>
      <c r="FL457" s="39"/>
      <c r="FM457" s="39"/>
      <c r="FN457" s="39"/>
      <c r="FO457" s="39"/>
      <c r="FP457" s="39"/>
      <c r="FQ457" s="39"/>
      <c r="FR457" s="39"/>
      <c r="FS457" s="39"/>
      <c r="FT457" s="39"/>
      <c r="FU457" s="39"/>
      <c r="FV457" s="39"/>
      <c r="FW457" s="39"/>
      <c r="FX457" s="39"/>
      <c r="FY457" s="39"/>
      <c r="FZ457" s="39"/>
      <c r="GA457" s="39"/>
      <c r="GB457" s="39"/>
      <c r="GC457" s="39"/>
      <c r="GD457" s="39"/>
      <c r="GE457" s="39"/>
      <c r="GF457" s="39"/>
      <c r="GG457" s="39"/>
      <c r="GH457" s="39"/>
      <c r="GI457" s="39"/>
      <c r="GJ457" s="39"/>
      <c r="GK457" s="39"/>
      <c r="GL457" s="39"/>
      <c r="GM457" s="39"/>
      <c r="GN457" s="36"/>
      <c r="GO457" s="36"/>
    </row>
    <row r="458" spans="2:197" ht="15" customHeight="1" x14ac:dyDescent="0.2">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c r="DJ458" s="39"/>
      <c r="DK458" s="39"/>
      <c r="DL458" s="39"/>
      <c r="DM458" s="39"/>
      <c r="DN458" s="39"/>
      <c r="DO458" s="39"/>
      <c r="DP458" s="39"/>
      <c r="DQ458" s="39"/>
      <c r="DR458" s="39"/>
      <c r="DS458" s="39"/>
      <c r="DT458" s="39"/>
      <c r="DU458" s="39"/>
      <c r="DV458" s="39"/>
      <c r="DW458" s="39"/>
      <c r="DX458" s="39"/>
      <c r="DY458" s="39"/>
      <c r="DZ458" s="39"/>
      <c r="EA458" s="39"/>
      <c r="EB458" s="39"/>
      <c r="EC458" s="39"/>
      <c r="ED458" s="39"/>
      <c r="EE458" s="39"/>
      <c r="EF458" s="39"/>
      <c r="EG458" s="39"/>
      <c r="EH458" s="39"/>
      <c r="EI458" s="39"/>
      <c r="EJ458" s="39"/>
      <c r="EK458" s="39"/>
      <c r="EL458" s="39"/>
      <c r="EM458" s="39"/>
      <c r="EN458" s="39"/>
      <c r="EO458" s="39"/>
      <c r="EP458" s="39"/>
      <c r="EQ458" s="39"/>
      <c r="ER458" s="39"/>
      <c r="ES458" s="39"/>
      <c r="ET458" s="39"/>
      <c r="EU458" s="39"/>
      <c r="EV458" s="39"/>
      <c r="EW458" s="39"/>
      <c r="EX458" s="39"/>
      <c r="EY458" s="39"/>
      <c r="EZ458" s="39"/>
      <c r="FA458" s="39"/>
      <c r="FB458" s="39"/>
      <c r="FC458" s="39"/>
      <c r="FD458" s="39"/>
      <c r="FE458" s="39"/>
      <c r="FF458" s="39"/>
      <c r="FG458" s="39"/>
      <c r="FH458" s="39"/>
      <c r="FI458" s="39"/>
      <c r="FJ458" s="39"/>
      <c r="FK458" s="39"/>
      <c r="FL458" s="39"/>
      <c r="FM458" s="39"/>
      <c r="FN458" s="39"/>
      <c r="FO458" s="39"/>
      <c r="FP458" s="39"/>
      <c r="FQ458" s="39"/>
      <c r="FR458" s="39"/>
      <c r="FS458" s="39"/>
      <c r="FT458" s="39"/>
      <c r="FU458" s="39"/>
      <c r="FV458" s="39"/>
      <c r="FW458" s="39"/>
      <c r="FX458" s="39"/>
      <c r="FY458" s="39"/>
      <c r="FZ458" s="39"/>
      <c r="GA458" s="39"/>
      <c r="GB458" s="39"/>
      <c r="GC458" s="39"/>
      <c r="GD458" s="39"/>
      <c r="GE458" s="39"/>
      <c r="GF458" s="39"/>
      <c r="GG458" s="39"/>
      <c r="GH458" s="39"/>
      <c r="GI458" s="39"/>
      <c r="GJ458" s="39"/>
      <c r="GK458" s="39"/>
      <c r="GL458" s="39"/>
      <c r="GM458" s="39"/>
      <c r="GN458" s="36"/>
      <c r="GO458" s="36"/>
    </row>
    <row r="459" spans="2:197" ht="15" customHeight="1" x14ac:dyDescent="0.2">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c r="FS459" s="39"/>
      <c r="FT459" s="39"/>
      <c r="FU459" s="39"/>
      <c r="FV459" s="39"/>
      <c r="FW459" s="39"/>
      <c r="FX459" s="39"/>
      <c r="FY459" s="39"/>
      <c r="FZ459" s="39"/>
      <c r="GA459" s="39"/>
      <c r="GB459" s="39"/>
      <c r="GC459" s="39"/>
      <c r="GD459" s="39"/>
      <c r="GE459" s="39"/>
      <c r="GF459" s="39"/>
      <c r="GG459" s="39"/>
      <c r="GH459" s="39"/>
      <c r="GI459" s="39"/>
      <c r="GJ459" s="39"/>
      <c r="GK459" s="39"/>
      <c r="GL459" s="39"/>
      <c r="GM459" s="39"/>
      <c r="GN459" s="36"/>
      <c r="GO459" s="36"/>
    </row>
    <row r="460" spans="2:197" ht="15" customHeight="1" x14ac:dyDescent="0.2">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39"/>
      <c r="DS460" s="39"/>
      <c r="DT460" s="39"/>
      <c r="DU460" s="39"/>
      <c r="DV460" s="39"/>
      <c r="DW460" s="39"/>
      <c r="DX460" s="39"/>
      <c r="DY460" s="39"/>
      <c r="DZ460" s="39"/>
      <c r="EA460" s="39"/>
      <c r="EB460" s="39"/>
      <c r="EC460" s="39"/>
      <c r="ED460" s="39"/>
      <c r="EE460" s="39"/>
      <c r="EF460" s="39"/>
      <c r="EG460" s="39"/>
      <c r="EH460" s="39"/>
      <c r="EI460" s="39"/>
      <c r="EJ460" s="39"/>
      <c r="EK460" s="39"/>
      <c r="EL460" s="39"/>
      <c r="EM460" s="39"/>
      <c r="EN460" s="39"/>
      <c r="EO460" s="39"/>
      <c r="EP460" s="39"/>
      <c r="EQ460" s="39"/>
      <c r="ER460" s="39"/>
      <c r="ES460" s="39"/>
      <c r="ET460" s="39"/>
      <c r="EU460" s="39"/>
      <c r="EV460" s="39"/>
      <c r="EW460" s="39"/>
      <c r="EX460" s="39"/>
      <c r="EY460" s="39"/>
      <c r="EZ460" s="39"/>
      <c r="FA460" s="39"/>
      <c r="FB460" s="39"/>
      <c r="FC460" s="39"/>
      <c r="FD460" s="39"/>
      <c r="FE460" s="39"/>
      <c r="FF460" s="39"/>
      <c r="FG460" s="39"/>
      <c r="FH460" s="39"/>
      <c r="FI460" s="39"/>
      <c r="FJ460" s="39"/>
      <c r="FK460" s="39"/>
      <c r="FL460" s="39"/>
      <c r="FM460" s="39"/>
      <c r="FN460" s="39"/>
      <c r="FO460" s="39"/>
      <c r="FP460" s="39"/>
      <c r="FQ460" s="39"/>
      <c r="FR460" s="39"/>
      <c r="FS460" s="39"/>
      <c r="FT460" s="39"/>
      <c r="FU460" s="39"/>
      <c r="FV460" s="39"/>
      <c r="FW460" s="39"/>
      <c r="FX460" s="39"/>
      <c r="FY460" s="39"/>
      <c r="FZ460" s="39"/>
      <c r="GA460" s="39"/>
      <c r="GB460" s="39"/>
      <c r="GC460" s="39"/>
      <c r="GD460" s="39"/>
      <c r="GE460" s="39"/>
      <c r="GF460" s="39"/>
      <c r="GG460" s="39"/>
      <c r="GH460" s="39"/>
      <c r="GI460" s="39"/>
      <c r="GJ460" s="39"/>
      <c r="GK460" s="39"/>
      <c r="GL460" s="39"/>
      <c r="GM460" s="39"/>
      <c r="GN460" s="36"/>
      <c r="GO460" s="36"/>
    </row>
    <row r="461" spans="2:197" ht="15" customHeight="1" x14ac:dyDescent="0.2">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c r="DJ461" s="39"/>
      <c r="DK461" s="39"/>
      <c r="DL461" s="39"/>
      <c r="DM461" s="39"/>
      <c r="DN461" s="39"/>
      <c r="DO461" s="39"/>
      <c r="DP461" s="39"/>
      <c r="DQ461" s="39"/>
      <c r="DR461" s="39"/>
      <c r="DS461" s="39"/>
      <c r="DT461" s="39"/>
      <c r="DU461" s="39"/>
      <c r="DV461" s="39"/>
      <c r="DW461" s="39"/>
      <c r="DX461" s="39"/>
      <c r="DY461" s="39"/>
      <c r="DZ461" s="39"/>
      <c r="EA461" s="39"/>
      <c r="EB461" s="39"/>
      <c r="EC461" s="39"/>
      <c r="ED461" s="39"/>
      <c r="EE461" s="39"/>
      <c r="EF461" s="39"/>
      <c r="EG461" s="39"/>
      <c r="EH461" s="39"/>
      <c r="EI461" s="39"/>
      <c r="EJ461" s="39"/>
      <c r="EK461" s="39"/>
      <c r="EL461" s="39"/>
      <c r="EM461" s="39"/>
      <c r="EN461" s="39"/>
      <c r="EO461" s="39"/>
      <c r="EP461" s="39"/>
      <c r="EQ461" s="39"/>
      <c r="ER461" s="39"/>
      <c r="ES461" s="39"/>
      <c r="ET461" s="39"/>
      <c r="EU461" s="39"/>
      <c r="EV461" s="39"/>
      <c r="EW461" s="39"/>
      <c r="EX461" s="39"/>
      <c r="EY461" s="39"/>
      <c r="EZ461" s="39"/>
      <c r="FA461" s="39"/>
      <c r="FB461" s="39"/>
      <c r="FC461" s="39"/>
      <c r="FD461" s="39"/>
      <c r="FE461" s="39"/>
      <c r="FF461" s="39"/>
      <c r="FG461" s="39"/>
      <c r="FH461" s="39"/>
      <c r="FI461" s="39"/>
      <c r="FJ461" s="39"/>
      <c r="FK461" s="39"/>
      <c r="FL461" s="39"/>
      <c r="FM461" s="39"/>
      <c r="FN461" s="39"/>
      <c r="FO461" s="39"/>
      <c r="FP461" s="39"/>
      <c r="FQ461" s="39"/>
      <c r="FR461" s="39"/>
      <c r="FS461" s="39"/>
      <c r="FT461" s="39"/>
      <c r="FU461" s="39"/>
      <c r="FV461" s="39"/>
      <c r="FW461" s="39"/>
      <c r="FX461" s="39"/>
      <c r="FY461" s="39"/>
      <c r="FZ461" s="39"/>
      <c r="GA461" s="39"/>
      <c r="GB461" s="39"/>
      <c r="GC461" s="39"/>
      <c r="GD461" s="39"/>
      <c r="GE461" s="39"/>
      <c r="GF461" s="39"/>
      <c r="GG461" s="39"/>
      <c r="GH461" s="39"/>
      <c r="GI461" s="39"/>
      <c r="GJ461" s="39"/>
      <c r="GK461" s="39"/>
      <c r="GL461" s="39"/>
      <c r="GM461" s="39"/>
      <c r="GN461" s="36"/>
      <c r="GO461" s="36"/>
    </row>
    <row r="462" spans="2:197" ht="15" customHeight="1" x14ac:dyDescent="0.2">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39"/>
      <c r="EU462" s="39"/>
      <c r="EV462" s="39"/>
      <c r="EW462" s="39"/>
      <c r="EX462" s="39"/>
      <c r="EY462" s="39"/>
      <c r="EZ462" s="39"/>
      <c r="FA462" s="39"/>
      <c r="FB462" s="39"/>
      <c r="FC462" s="39"/>
      <c r="FD462" s="39"/>
      <c r="FE462" s="39"/>
      <c r="FF462" s="39"/>
      <c r="FG462" s="39"/>
      <c r="FH462" s="39"/>
      <c r="FI462" s="39"/>
      <c r="FJ462" s="39"/>
      <c r="FK462" s="39"/>
      <c r="FL462" s="39"/>
      <c r="FM462" s="39"/>
      <c r="FN462" s="39"/>
      <c r="FO462" s="39"/>
      <c r="FP462" s="39"/>
      <c r="FQ462" s="39"/>
      <c r="FR462" s="39"/>
      <c r="FS462" s="39"/>
      <c r="FT462" s="39"/>
      <c r="FU462" s="39"/>
      <c r="FV462" s="39"/>
      <c r="FW462" s="39"/>
      <c r="FX462" s="39"/>
      <c r="FY462" s="39"/>
      <c r="FZ462" s="39"/>
      <c r="GA462" s="39"/>
      <c r="GB462" s="39"/>
      <c r="GC462" s="39"/>
      <c r="GD462" s="39"/>
      <c r="GE462" s="39"/>
      <c r="GF462" s="39"/>
      <c r="GG462" s="39"/>
      <c r="GH462" s="39"/>
      <c r="GI462" s="39"/>
      <c r="GJ462" s="39"/>
      <c r="GK462" s="39"/>
      <c r="GL462" s="39"/>
      <c r="GM462" s="39"/>
      <c r="GN462" s="36"/>
      <c r="GO462" s="36"/>
    </row>
    <row r="463" spans="2:197" ht="15" customHeight="1" x14ac:dyDescent="0.2">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c r="DJ463" s="39"/>
      <c r="DK463" s="39"/>
      <c r="DL463" s="39"/>
      <c r="DM463" s="39"/>
      <c r="DN463" s="39"/>
      <c r="DO463" s="39"/>
      <c r="DP463" s="39"/>
      <c r="DQ463" s="39"/>
      <c r="DR463" s="39"/>
      <c r="DS463" s="39"/>
      <c r="DT463" s="39"/>
      <c r="DU463" s="39"/>
      <c r="DV463" s="39"/>
      <c r="DW463" s="39"/>
      <c r="DX463" s="39"/>
      <c r="DY463" s="39"/>
      <c r="DZ463" s="39"/>
      <c r="EA463" s="39"/>
      <c r="EB463" s="39"/>
      <c r="EC463" s="39"/>
      <c r="ED463" s="39"/>
      <c r="EE463" s="39"/>
      <c r="EF463" s="39"/>
      <c r="EG463" s="39"/>
      <c r="EH463" s="39"/>
      <c r="EI463" s="39"/>
      <c r="EJ463" s="39"/>
      <c r="EK463" s="39"/>
      <c r="EL463" s="39"/>
      <c r="EM463" s="39"/>
      <c r="EN463" s="39"/>
      <c r="EO463" s="39"/>
      <c r="EP463" s="39"/>
      <c r="EQ463" s="39"/>
      <c r="ER463" s="39"/>
      <c r="ES463" s="39"/>
      <c r="ET463" s="39"/>
      <c r="EU463" s="39"/>
      <c r="EV463" s="39"/>
      <c r="EW463" s="39"/>
      <c r="EX463" s="39"/>
      <c r="EY463" s="39"/>
      <c r="EZ463" s="39"/>
      <c r="FA463" s="39"/>
      <c r="FB463" s="39"/>
      <c r="FC463" s="39"/>
      <c r="FD463" s="39"/>
      <c r="FE463" s="39"/>
      <c r="FF463" s="39"/>
      <c r="FG463" s="39"/>
      <c r="FH463" s="39"/>
      <c r="FI463" s="39"/>
      <c r="FJ463" s="39"/>
      <c r="FK463" s="39"/>
      <c r="FL463" s="39"/>
      <c r="FM463" s="39"/>
      <c r="FN463" s="39"/>
      <c r="FO463" s="39"/>
      <c r="FP463" s="39"/>
      <c r="FQ463" s="39"/>
      <c r="FR463" s="39"/>
      <c r="FS463" s="39"/>
      <c r="FT463" s="39"/>
      <c r="FU463" s="39"/>
      <c r="FV463" s="39"/>
      <c r="FW463" s="39"/>
      <c r="FX463" s="39"/>
      <c r="FY463" s="39"/>
      <c r="FZ463" s="39"/>
      <c r="GA463" s="39"/>
      <c r="GB463" s="39"/>
      <c r="GC463" s="39"/>
      <c r="GD463" s="39"/>
      <c r="GE463" s="39"/>
      <c r="GF463" s="39"/>
      <c r="GG463" s="39"/>
      <c r="GH463" s="39"/>
      <c r="GI463" s="39"/>
      <c r="GJ463" s="39"/>
      <c r="GK463" s="39"/>
      <c r="GL463" s="39"/>
      <c r="GM463" s="39"/>
      <c r="GN463" s="36"/>
      <c r="GO463" s="36"/>
    </row>
    <row r="464" spans="2:197" ht="15" customHeight="1" x14ac:dyDescent="0.2">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c r="DO464" s="39"/>
      <c r="DP464" s="39"/>
      <c r="DQ464" s="39"/>
      <c r="DR464" s="39"/>
      <c r="DS464" s="39"/>
      <c r="DT464" s="39"/>
      <c r="DU464" s="39"/>
      <c r="DV464" s="39"/>
      <c r="DW464" s="39"/>
      <c r="DX464" s="39"/>
      <c r="DY464" s="39"/>
      <c r="DZ464" s="39"/>
      <c r="EA464" s="39"/>
      <c r="EB464" s="39"/>
      <c r="EC464" s="39"/>
      <c r="ED464" s="39"/>
      <c r="EE464" s="39"/>
      <c r="EF464" s="39"/>
      <c r="EG464" s="39"/>
      <c r="EH464" s="39"/>
      <c r="EI464" s="39"/>
      <c r="EJ464" s="39"/>
      <c r="EK464" s="39"/>
      <c r="EL464" s="39"/>
      <c r="EM464" s="39"/>
      <c r="EN464" s="39"/>
      <c r="EO464" s="39"/>
      <c r="EP464" s="39"/>
      <c r="EQ464" s="39"/>
      <c r="ER464" s="39"/>
      <c r="ES464" s="39"/>
      <c r="ET464" s="39"/>
      <c r="EU464" s="39"/>
      <c r="EV464" s="39"/>
      <c r="EW464" s="39"/>
      <c r="EX464" s="39"/>
      <c r="EY464" s="39"/>
      <c r="EZ464" s="39"/>
      <c r="FA464" s="39"/>
      <c r="FB464" s="39"/>
      <c r="FC464" s="39"/>
      <c r="FD464" s="39"/>
      <c r="FE464" s="39"/>
      <c r="FF464" s="39"/>
      <c r="FG464" s="39"/>
      <c r="FH464" s="39"/>
      <c r="FI464" s="39"/>
      <c r="FJ464" s="39"/>
      <c r="FK464" s="39"/>
      <c r="FL464" s="39"/>
      <c r="FM464" s="39"/>
      <c r="FN464" s="39"/>
      <c r="FO464" s="39"/>
      <c r="FP464" s="39"/>
      <c r="FQ464" s="39"/>
      <c r="FR464" s="39"/>
      <c r="FS464" s="39"/>
      <c r="FT464" s="39"/>
      <c r="FU464" s="39"/>
      <c r="FV464" s="39"/>
      <c r="FW464" s="39"/>
      <c r="FX464" s="39"/>
      <c r="FY464" s="39"/>
      <c r="FZ464" s="39"/>
      <c r="GA464" s="39"/>
      <c r="GB464" s="39"/>
      <c r="GC464" s="39"/>
      <c r="GD464" s="39"/>
      <c r="GE464" s="39"/>
      <c r="GF464" s="39"/>
      <c r="GG464" s="39"/>
      <c r="GH464" s="39"/>
      <c r="GI464" s="39"/>
      <c r="GJ464" s="39"/>
      <c r="GK464" s="39"/>
      <c r="GL464" s="39"/>
      <c r="GM464" s="39"/>
      <c r="GN464" s="36"/>
      <c r="GO464" s="36"/>
    </row>
    <row r="465" spans="2:197" ht="15" customHeight="1" x14ac:dyDescent="0.2">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c r="EN465" s="39"/>
      <c r="EO465" s="39"/>
      <c r="EP465" s="39"/>
      <c r="EQ465" s="39"/>
      <c r="ER465" s="39"/>
      <c r="ES465" s="39"/>
      <c r="ET465" s="39"/>
      <c r="EU465" s="39"/>
      <c r="EV465" s="39"/>
      <c r="EW465" s="39"/>
      <c r="EX465" s="39"/>
      <c r="EY465" s="39"/>
      <c r="EZ465" s="39"/>
      <c r="FA465" s="39"/>
      <c r="FB465" s="39"/>
      <c r="FC465" s="39"/>
      <c r="FD465" s="39"/>
      <c r="FE465" s="39"/>
      <c r="FF465" s="39"/>
      <c r="FG465" s="39"/>
      <c r="FH465" s="39"/>
      <c r="FI465" s="39"/>
      <c r="FJ465" s="39"/>
      <c r="FK465" s="39"/>
      <c r="FL465" s="39"/>
      <c r="FM465" s="39"/>
      <c r="FN465" s="39"/>
      <c r="FO465" s="39"/>
      <c r="FP465" s="39"/>
      <c r="FQ465" s="39"/>
      <c r="FR465" s="39"/>
      <c r="FS465" s="39"/>
      <c r="FT465" s="39"/>
      <c r="FU465" s="39"/>
      <c r="FV465" s="39"/>
      <c r="FW465" s="39"/>
      <c r="FX465" s="39"/>
      <c r="FY465" s="39"/>
      <c r="FZ465" s="39"/>
      <c r="GA465" s="39"/>
      <c r="GB465" s="39"/>
      <c r="GC465" s="39"/>
      <c r="GD465" s="39"/>
      <c r="GE465" s="39"/>
      <c r="GF465" s="39"/>
      <c r="GG465" s="39"/>
      <c r="GH465" s="39"/>
      <c r="GI465" s="39"/>
      <c r="GJ465" s="39"/>
      <c r="GK465" s="39"/>
      <c r="GL465" s="39"/>
      <c r="GM465" s="39"/>
      <c r="GN465" s="36"/>
      <c r="GO465" s="36"/>
    </row>
    <row r="466" spans="2:197" ht="15" customHeight="1" x14ac:dyDescent="0.2">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c r="CR466" s="39"/>
      <c r="CS466" s="39"/>
      <c r="CT466" s="39"/>
      <c r="CU466" s="39"/>
      <c r="CV466" s="39"/>
      <c r="CW466" s="39"/>
      <c r="CX466" s="39"/>
      <c r="CY466" s="39"/>
      <c r="CZ466" s="39"/>
      <c r="DA466" s="39"/>
      <c r="DB466" s="39"/>
      <c r="DC466" s="39"/>
      <c r="DD466" s="39"/>
      <c r="DE466" s="39"/>
      <c r="DF466" s="39"/>
      <c r="DG466" s="39"/>
      <c r="DH466" s="39"/>
      <c r="DI466" s="39"/>
      <c r="DJ466" s="39"/>
      <c r="DK466" s="39"/>
      <c r="DL466" s="39"/>
      <c r="DM466" s="39"/>
      <c r="DN466" s="39"/>
      <c r="DO466" s="39"/>
      <c r="DP466" s="39"/>
      <c r="DQ466" s="39"/>
      <c r="DR466" s="39"/>
      <c r="DS466" s="39"/>
      <c r="DT466" s="39"/>
      <c r="DU466" s="39"/>
      <c r="DV466" s="39"/>
      <c r="DW466" s="39"/>
      <c r="DX466" s="39"/>
      <c r="DY466" s="39"/>
      <c r="DZ466" s="39"/>
      <c r="EA466" s="39"/>
      <c r="EB466" s="39"/>
      <c r="EC466" s="39"/>
      <c r="ED466" s="39"/>
      <c r="EE466" s="39"/>
      <c r="EF466" s="39"/>
      <c r="EG466" s="39"/>
      <c r="EH466" s="39"/>
      <c r="EI466" s="39"/>
      <c r="EJ466" s="39"/>
      <c r="EK466" s="39"/>
      <c r="EL466" s="39"/>
      <c r="EM466" s="39"/>
      <c r="EN466" s="39"/>
      <c r="EO466" s="39"/>
      <c r="EP466" s="39"/>
      <c r="EQ466" s="39"/>
      <c r="ER466" s="39"/>
      <c r="ES466" s="39"/>
      <c r="ET466" s="39"/>
      <c r="EU466" s="39"/>
      <c r="EV466" s="39"/>
      <c r="EW466" s="39"/>
      <c r="EX466" s="39"/>
      <c r="EY466" s="39"/>
      <c r="EZ466" s="39"/>
      <c r="FA466" s="39"/>
      <c r="FB466" s="39"/>
      <c r="FC466" s="39"/>
      <c r="FD466" s="39"/>
      <c r="FE466" s="39"/>
      <c r="FF466" s="39"/>
      <c r="FG466" s="39"/>
      <c r="FH466" s="39"/>
      <c r="FI466" s="39"/>
      <c r="FJ466" s="39"/>
      <c r="FK466" s="39"/>
      <c r="FL466" s="39"/>
      <c r="FM466" s="39"/>
      <c r="FN466" s="39"/>
      <c r="FO466" s="39"/>
      <c r="FP466" s="39"/>
      <c r="FQ466" s="39"/>
      <c r="FR466" s="39"/>
      <c r="FS466" s="39"/>
      <c r="FT466" s="39"/>
      <c r="FU466" s="39"/>
      <c r="FV466" s="39"/>
      <c r="FW466" s="39"/>
      <c r="FX466" s="39"/>
      <c r="FY466" s="39"/>
      <c r="FZ466" s="39"/>
      <c r="GA466" s="39"/>
      <c r="GB466" s="39"/>
      <c r="GC466" s="39"/>
      <c r="GD466" s="39"/>
      <c r="GE466" s="39"/>
      <c r="GF466" s="39"/>
      <c r="GG466" s="39"/>
      <c r="GH466" s="39"/>
      <c r="GI466" s="39"/>
      <c r="GJ466" s="39"/>
      <c r="GK466" s="39"/>
      <c r="GL466" s="39"/>
      <c r="GM466" s="39"/>
      <c r="GN466" s="36"/>
      <c r="GO466" s="36"/>
    </row>
    <row r="467" spans="2:197" ht="15" customHeight="1" x14ac:dyDescent="0.2">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c r="DJ467" s="39"/>
      <c r="DK467" s="39"/>
      <c r="DL467" s="39"/>
      <c r="DM467" s="39"/>
      <c r="DN467" s="39"/>
      <c r="DO467" s="39"/>
      <c r="DP467" s="39"/>
      <c r="DQ467" s="39"/>
      <c r="DR467" s="39"/>
      <c r="DS467" s="39"/>
      <c r="DT467" s="39"/>
      <c r="DU467" s="39"/>
      <c r="DV467" s="39"/>
      <c r="DW467" s="39"/>
      <c r="DX467" s="39"/>
      <c r="DY467" s="39"/>
      <c r="DZ467" s="39"/>
      <c r="EA467" s="39"/>
      <c r="EB467" s="39"/>
      <c r="EC467" s="39"/>
      <c r="ED467" s="39"/>
      <c r="EE467" s="39"/>
      <c r="EF467" s="39"/>
      <c r="EG467" s="39"/>
      <c r="EH467" s="39"/>
      <c r="EI467" s="39"/>
      <c r="EJ467" s="39"/>
      <c r="EK467" s="39"/>
      <c r="EL467" s="39"/>
      <c r="EM467" s="39"/>
      <c r="EN467" s="39"/>
      <c r="EO467" s="39"/>
      <c r="EP467" s="39"/>
      <c r="EQ467" s="39"/>
      <c r="ER467" s="39"/>
      <c r="ES467" s="39"/>
      <c r="ET467" s="39"/>
      <c r="EU467" s="39"/>
      <c r="EV467" s="39"/>
      <c r="EW467" s="39"/>
      <c r="EX467" s="39"/>
      <c r="EY467" s="39"/>
      <c r="EZ467" s="39"/>
      <c r="FA467" s="39"/>
      <c r="FB467" s="39"/>
      <c r="FC467" s="39"/>
      <c r="FD467" s="39"/>
      <c r="FE467" s="39"/>
      <c r="FF467" s="39"/>
      <c r="FG467" s="39"/>
      <c r="FH467" s="39"/>
      <c r="FI467" s="39"/>
      <c r="FJ467" s="39"/>
      <c r="FK467" s="39"/>
      <c r="FL467" s="39"/>
      <c r="FM467" s="39"/>
      <c r="FN467" s="39"/>
      <c r="FO467" s="39"/>
      <c r="FP467" s="39"/>
      <c r="FQ467" s="39"/>
      <c r="FR467" s="39"/>
      <c r="FS467" s="39"/>
      <c r="FT467" s="39"/>
      <c r="FU467" s="39"/>
      <c r="FV467" s="39"/>
      <c r="FW467" s="39"/>
      <c r="FX467" s="39"/>
      <c r="FY467" s="39"/>
      <c r="FZ467" s="39"/>
      <c r="GA467" s="39"/>
      <c r="GB467" s="39"/>
      <c r="GC467" s="39"/>
      <c r="GD467" s="39"/>
      <c r="GE467" s="39"/>
      <c r="GF467" s="39"/>
      <c r="GG467" s="39"/>
      <c r="GH467" s="39"/>
      <c r="GI467" s="39"/>
      <c r="GJ467" s="39"/>
      <c r="GK467" s="39"/>
      <c r="GL467" s="39"/>
      <c r="GM467" s="39"/>
      <c r="GN467" s="36"/>
      <c r="GO467" s="36"/>
    </row>
    <row r="468" spans="2:197" ht="15" customHeight="1" x14ac:dyDescent="0.2">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c r="DJ468" s="39"/>
      <c r="DK468" s="39"/>
      <c r="DL468" s="39"/>
      <c r="DM468" s="39"/>
      <c r="DN468" s="39"/>
      <c r="DO468" s="39"/>
      <c r="DP468" s="39"/>
      <c r="DQ468" s="39"/>
      <c r="DR468" s="39"/>
      <c r="DS468" s="39"/>
      <c r="DT468" s="39"/>
      <c r="DU468" s="39"/>
      <c r="DV468" s="39"/>
      <c r="DW468" s="39"/>
      <c r="DX468" s="39"/>
      <c r="DY468" s="39"/>
      <c r="DZ468" s="39"/>
      <c r="EA468" s="39"/>
      <c r="EB468" s="39"/>
      <c r="EC468" s="39"/>
      <c r="ED468" s="39"/>
      <c r="EE468" s="39"/>
      <c r="EF468" s="39"/>
      <c r="EG468" s="39"/>
      <c r="EH468" s="39"/>
      <c r="EI468" s="39"/>
      <c r="EJ468" s="39"/>
      <c r="EK468" s="39"/>
      <c r="EL468" s="39"/>
      <c r="EM468" s="39"/>
      <c r="EN468" s="39"/>
      <c r="EO468" s="39"/>
      <c r="EP468" s="39"/>
      <c r="EQ468" s="39"/>
      <c r="ER468" s="39"/>
      <c r="ES468" s="39"/>
      <c r="ET468" s="39"/>
      <c r="EU468" s="39"/>
      <c r="EV468" s="39"/>
      <c r="EW468" s="39"/>
      <c r="EX468" s="39"/>
      <c r="EY468" s="39"/>
      <c r="EZ468" s="39"/>
      <c r="FA468" s="39"/>
      <c r="FB468" s="39"/>
      <c r="FC468" s="39"/>
      <c r="FD468" s="39"/>
      <c r="FE468" s="39"/>
      <c r="FF468" s="39"/>
      <c r="FG468" s="39"/>
      <c r="FH468" s="39"/>
      <c r="FI468" s="39"/>
      <c r="FJ468" s="39"/>
      <c r="FK468" s="39"/>
      <c r="FL468" s="39"/>
      <c r="FM468" s="39"/>
      <c r="FN468" s="39"/>
      <c r="FO468" s="39"/>
      <c r="FP468" s="39"/>
      <c r="FQ468" s="39"/>
      <c r="FR468" s="39"/>
      <c r="FS468" s="39"/>
      <c r="FT468" s="39"/>
      <c r="FU468" s="39"/>
      <c r="FV468" s="39"/>
      <c r="FW468" s="39"/>
      <c r="FX468" s="39"/>
      <c r="FY468" s="39"/>
      <c r="FZ468" s="39"/>
      <c r="GA468" s="39"/>
      <c r="GB468" s="39"/>
      <c r="GC468" s="39"/>
      <c r="GD468" s="39"/>
      <c r="GE468" s="39"/>
      <c r="GF468" s="39"/>
      <c r="GG468" s="39"/>
      <c r="GH468" s="39"/>
      <c r="GI468" s="39"/>
      <c r="GJ468" s="39"/>
      <c r="GK468" s="39"/>
      <c r="GL468" s="39"/>
      <c r="GM468" s="39"/>
      <c r="GN468" s="36"/>
      <c r="GO468" s="36"/>
    </row>
    <row r="469" spans="2:197" ht="15" customHeight="1" x14ac:dyDescent="0.2">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6"/>
      <c r="GO469" s="36"/>
    </row>
    <row r="470" spans="2:197" ht="15" customHeight="1" x14ac:dyDescent="0.2">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39"/>
      <c r="EU470" s="39"/>
      <c r="EV470" s="39"/>
      <c r="EW470" s="39"/>
      <c r="EX470" s="39"/>
      <c r="EY470" s="39"/>
      <c r="EZ470" s="39"/>
      <c r="FA470" s="39"/>
      <c r="FB470" s="39"/>
      <c r="FC470" s="39"/>
      <c r="FD470" s="39"/>
      <c r="FE470" s="39"/>
      <c r="FF470" s="39"/>
      <c r="FG470" s="39"/>
      <c r="FH470" s="39"/>
      <c r="FI470" s="39"/>
      <c r="FJ470" s="39"/>
      <c r="FK470" s="39"/>
      <c r="FL470" s="39"/>
      <c r="FM470" s="39"/>
      <c r="FN470" s="39"/>
      <c r="FO470" s="39"/>
      <c r="FP470" s="39"/>
      <c r="FQ470" s="39"/>
      <c r="FR470" s="39"/>
      <c r="FS470" s="39"/>
      <c r="FT470" s="39"/>
      <c r="FU470" s="39"/>
      <c r="FV470" s="39"/>
      <c r="FW470" s="39"/>
      <c r="FX470" s="39"/>
      <c r="FY470" s="39"/>
      <c r="FZ470" s="39"/>
      <c r="GA470" s="39"/>
      <c r="GB470" s="39"/>
      <c r="GC470" s="39"/>
      <c r="GD470" s="39"/>
      <c r="GE470" s="39"/>
      <c r="GF470" s="39"/>
      <c r="GG470" s="39"/>
      <c r="GH470" s="39"/>
      <c r="GI470" s="39"/>
      <c r="GJ470" s="39"/>
      <c r="GK470" s="39"/>
      <c r="GL470" s="39"/>
      <c r="GM470" s="39"/>
      <c r="GN470" s="36"/>
      <c r="GO470" s="36"/>
    </row>
    <row r="471" spans="2:197" ht="15" customHeight="1" x14ac:dyDescent="0.2">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6"/>
      <c r="GO471" s="36"/>
    </row>
    <row r="472" spans="2:197" ht="15" customHeight="1" x14ac:dyDescent="0.2">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c r="FS472" s="39"/>
      <c r="FT472" s="39"/>
      <c r="FU472" s="39"/>
      <c r="FV472" s="39"/>
      <c r="FW472" s="39"/>
      <c r="FX472" s="39"/>
      <c r="FY472" s="39"/>
      <c r="FZ472" s="39"/>
      <c r="GA472" s="39"/>
      <c r="GB472" s="39"/>
      <c r="GC472" s="39"/>
      <c r="GD472" s="39"/>
      <c r="GE472" s="39"/>
      <c r="GF472" s="39"/>
      <c r="GG472" s="39"/>
      <c r="GH472" s="39"/>
      <c r="GI472" s="39"/>
      <c r="GJ472" s="39"/>
      <c r="GK472" s="39"/>
      <c r="GL472" s="39"/>
      <c r="GM472" s="39"/>
      <c r="GN472" s="36"/>
      <c r="GO472" s="36"/>
    </row>
    <row r="473" spans="2:197" ht="15" customHeight="1" x14ac:dyDescent="0.2">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c r="DJ473" s="39"/>
      <c r="DK473" s="39"/>
      <c r="DL473" s="39"/>
      <c r="DM473" s="39"/>
      <c r="DN473" s="39"/>
      <c r="DO473" s="39"/>
      <c r="DP473" s="39"/>
      <c r="DQ473" s="39"/>
      <c r="DR473" s="39"/>
      <c r="DS473" s="39"/>
      <c r="DT473" s="39"/>
      <c r="DU473" s="39"/>
      <c r="DV473" s="39"/>
      <c r="DW473" s="39"/>
      <c r="DX473" s="39"/>
      <c r="DY473" s="39"/>
      <c r="DZ473" s="39"/>
      <c r="EA473" s="39"/>
      <c r="EB473" s="39"/>
      <c r="EC473" s="39"/>
      <c r="ED473" s="39"/>
      <c r="EE473" s="39"/>
      <c r="EF473" s="39"/>
      <c r="EG473" s="39"/>
      <c r="EH473" s="39"/>
      <c r="EI473" s="39"/>
      <c r="EJ473" s="39"/>
      <c r="EK473" s="39"/>
      <c r="EL473" s="39"/>
      <c r="EM473" s="39"/>
      <c r="EN473" s="39"/>
      <c r="EO473" s="39"/>
      <c r="EP473" s="39"/>
      <c r="EQ473" s="39"/>
      <c r="ER473" s="39"/>
      <c r="ES473" s="39"/>
      <c r="ET473" s="39"/>
      <c r="EU473" s="39"/>
      <c r="EV473" s="39"/>
      <c r="EW473" s="39"/>
      <c r="EX473" s="39"/>
      <c r="EY473" s="39"/>
      <c r="EZ473" s="39"/>
      <c r="FA473" s="39"/>
      <c r="FB473" s="39"/>
      <c r="FC473" s="39"/>
      <c r="FD473" s="39"/>
      <c r="FE473" s="39"/>
      <c r="FF473" s="39"/>
      <c r="FG473" s="39"/>
      <c r="FH473" s="39"/>
      <c r="FI473" s="39"/>
      <c r="FJ473" s="39"/>
      <c r="FK473" s="39"/>
      <c r="FL473" s="39"/>
      <c r="FM473" s="39"/>
      <c r="FN473" s="39"/>
      <c r="FO473" s="39"/>
      <c r="FP473" s="39"/>
      <c r="FQ473" s="39"/>
      <c r="FR473" s="39"/>
      <c r="FS473" s="39"/>
      <c r="FT473" s="39"/>
      <c r="FU473" s="39"/>
      <c r="FV473" s="39"/>
      <c r="FW473" s="39"/>
      <c r="FX473" s="39"/>
      <c r="FY473" s="39"/>
      <c r="FZ473" s="39"/>
      <c r="GA473" s="39"/>
      <c r="GB473" s="39"/>
      <c r="GC473" s="39"/>
      <c r="GD473" s="39"/>
      <c r="GE473" s="39"/>
      <c r="GF473" s="39"/>
      <c r="GG473" s="39"/>
      <c r="GH473" s="39"/>
      <c r="GI473" s="39"/>
      <c r="GJ473" s="39"/>
      <c r="GK473" s="39"/>
      <c r="GL473" s="39"/>
      <c r="GM473" s="39"/>
      <c r="GN473" s="36"/>
      <c r="GO473" s="36"/>
    </row>
    <row r="474" spans="2:197" ht="15" customHeight="1" x14ac:dyDescent="0.2">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c r="DJ474" s="39"/>
      <c r="DK474" s="39"/>
      <c r="DL474" s="39"/>
      <c r="DM474" s="39"/>
      <c r="DN474" s="39"/>
      <c r="DO474" s="39"/>
      <c r="DP474" s="39"/>
      <c r="DQ474" s="39"/>
      <c r="DR474" s="39"/>
      <c r="DS474" s="39"/>
      <c r="DT474" s="39"/>
      <c r="DU474" s="39"/>
      <c r="DV474" s="39"/>
      <c r="DW474" s="39"/>
      <c r="DX474" s="39"/>
      <c r="DY474" s="39"/>
      <c r="DZ474" s="39"/>
      <c r="EA474" s="39"/>
      <c r="EB474" s="39"/>
      <c r="EC474" s="39"/>
      <c r="ED474" s="39"/>
      <c r="EE474" s="39"/>
      <c r="EF474" s="39"/>
      <c r="EG474" s="39"/>
      <c r="EH474" s="39"/>
      <c r="EI474" s="39"/>
      <c r="EJ474" s="39"/>
      <c r="EK474" s="39"/>
      <c r="EL474" s="39"/>
      <c r="EM474" s="39"/>
      <c r="EN474" s="39"/>
      <c r="EO474" s="39"/>
      <c r="EP474" s="39"/>
      <c r="EQ474" s="39"/>
      <c r="ER474" s="39"/>
      <c r="ES474" s="39"/>
      <c r="ET474" s="39"/>
      <c r="EU474" s="39"/>
      <c r="EV474" s="39"/>
      <c r="EW474" s="39"/>
      <c r="EX474" s="39"/>
      <c r="EY474" s="39"/>
      <c r="EZ474" s="39"/>
      <c r="FA474" s="39"/>
      <c r="FB474" s="39"/>
      <c r="FC474" s="39"/>
      <c r="FD474" s="39"/>
      <c r="FE474" s="39"/>
      <c r="FF474" s="39"/>
      <c r="FG474" s="39"/>
      <c r="FH474" s="39"/>
      <c r="FI474" s="39"/>
      <c r="FJ474" s="39"/>
      <c r="FK474" s="39"/>
      <c r="FL474" s="39"/>
      <c r="FM474" s="39"/>
      <c r="FN474" s="39"/>
      <c r="FO474" s="39"/>
      <c r="FP474" s="39"/>
      <c r="FQ474" s="39"/>
      <c r="FR474" s="39"/>
      <c r="FS474" s="39"/>
      <c r="FT474" s="39"/>
      <c r="FU474" s="39"/>
      <c r="FV474" s="39"/>
      <c r="FW474" s="39"/>
      <c r="FX474" s="39"/>
      <c r="FY474" s="39"/>
      <c r="FZ474" s="39"/>
      <c r="GA474" s="39"/>
      <c r="GB474" s="39"/>
      <c r="GC474" s="39"/>
      <c r="GD474" s="39"/>
      <c r="GE474" s="39"/>
      <c r="GF474" s="39"/>
      <c r="GG474" s="39"/>
      <c r="GH474" s="39"/>
      <c r="GI474" s="39"/>
      <c r="GJ474" s="39"/>
      <c r="GK474" s="39"/>
      <c r="GL474" s="39"/>
      <c r="GM474" s="39"/>
      <c r="GN474" s="36"/>
      <c r="GO474" s="36"/>
    </row>
    <row r="475" spans="2:197" ht="15" customHeight="1" x14ac:dyDescent="0.2">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c r="EN475" s="39"/>
      <c r="EO475" s="39"/>
      <c r="EP475" s="39"/>
      <c r="EQ475" s="39"/>
      <c r="ER475" s="39"/>
      <c r="ES475" s="39"/>
      <c r="ET475" s="39"/>
      <c r="EU475" s="39"/>
      <c r="EV475" s="39"/>
      <c r="EW475" s="39"/>
      <c r="EX475" s="39"/>
      <c r="EY475" s="39"/>
      <c r="EZ475" s="39"/>
      <c r="FA475" s="39"/>
      <c r="FB475" s="39"/>
      <c r="FC475" s="39"/>
      <c r="FD475" s="39"/>
      <c r="FE475" s="39"/>
      <c r="FF475" s="39"/>
      <c r="FG475" s="39"/>
      <c r="FH475" s="39"/>
      <c r="FI475" s="39"/>
      <c r="FJ475" s="39"/>
      <c r="FK475" s="39"/>
      <c r="FL475" s="39"/>
      <c r="FM475" s="39"/>
      <c r="FN475" s="39"/>
      <c r="FO475" s="39"/>
      <c r="FP475" s="39"/>
      <c r="FQ475" s="39"/>
      <c r="FR475" s="39"/>
      <c r="FS475" s="39"/>
      <c r="FT475" s="39"/>
      <c r="FU475" s="39"/>
      <c r="FV475" s="39"/>
      <c r="FW475" s="39"/>
      <c r="FX475" s="39"/>
      <c r="FY475" s="39"/>
      <c r="FZ475" s="39"/>
      <c r="GA475" s="39"/>
      <c r="GB475" s="39"/>
      <c r="GC475" s="39"/>
      <c r="GD475" s="39"/>
      <c r="GE475" s="39"/>
      <c r="GF475" s="39"/>
      <c r="GG475" s="39"/>
      <c r="GH475" s="39"/>
      <c r="GI475" s="39"/>
      <c r="GJ475" s="39"/>
      <c r="GK475" s="39"/>
      <c r="GL475" s="39"/>
      <c r="GM475" s="39"/>
      <c r="GN475" s="36"/>
      <c r="GO475" s="36"/>
    </row>
    <row r="476" spans="2:197" ht="15" customHeight="1" x14ac:dyDescent="0.2">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c r="DJ476" s="39"/>
      <c r="DK476" s="39"/>
      <c r="DL476" s="39"/>
      <c r="DM476" s="39"/>
      <c r="DN476" s="39"/>
      <c r="DO476" s="39"/>
      <c r="DP476" s="39"/>
      <c r="DQ476" s="39"/>
      <c r="DR476" s="39"/>
      <c r="DS476" s="39"/>
      <c r="DT476" s="39"/>
      <c r="DU476" s="39"/>
      <c r="DV476" s="39"/>
      <c r="DW476" s="39"/>
      <c r="DX476" s="39"/>
      <c r="DY476" s="39"/>
      <c r="DZ476" s="39"/>
      <c r="EA476" s="39"/>
      <c r="EB476" s="39"/>
      <c r="EC476" s="39"/>
      <c r="ED476" s="39"/>
      <c r="EE476" s="39"/>
      <c r="EF476" s="39"/>
      <c r="EG476" s="39"/>
      <c r="EH476" s="39"/>
      <c r="EI476" s="39"/>
      <c r="EJ476" s="39"/>
      <c r="EK476" s="39"/>
      <c r="EL476" s="39"/>
      <c r="EM476" s="39"/>
      <c r="EN476" s="39"/>
      <c r="EO476" s="39"/>
      <c r="EP476" s="39"/>
      <c r="EQ476" s="39"/>
      <c r="ER476" s="39"/>
      <c r="ES476" s="39"/>
      <c r="ET476" s="39"/>
      <c r="EU476" s="39"/>
      <c r="EV476" s="39"/>
      <c r="EW476" s="39"/>
      <c r="EX476" s="39"/>
      <c r="EY476" s="39"/>
      <c r="EZ476" s="39"/>
      <c r="FA476" s="39"/>
      <c r="FB476" s="39"/>
      <c r="FC476" s="39"/>
      <c r="FD476" s="39"/>
      <c r="FE476" s="39"/>
      <c r="FF476" s="39"/>
      <c r="FG476" s="39"/>
      <c r="FH476" s="39"/>
      <c r="FI476" s="39"/>
      <c r="FJ476" s="39"/>
      <c r="FK476" s="39"/>
      <c r="FL476" s="39"/>
      <c r="FM476" s="39"/>
      <c r="FN476" s="39"/>
      <c r="FO476" s="39"/>
      <c r="FP476" s="39"/>
      <c r="FQ476" s="39"/>
      <c r="FR476" s="39"/>
      <c r="FS476" s="39"/>
      <c r="FT476" s="39"/>
      <c r="FU476" s="39"/>
      <c r="FV476" s="39"/>
      <c r="FW476" s="39"/>
      <c r="FX476" s="39"/>
      <c r="FY476" s="39"/>
      <c r="FZ476" s="39"/>
      <c r="GA476" s="39"/>
      <c r="GB476" s="39"/>
      <c r="GC476" s="39"/>
      <c r="GD476" s="39"/>
      <c r="GE476" s="39"/>
      <c r="GF476" s="39"/>
      <c r="GG476" s="39"/>
      <c r="GH476" s="39"/>
      <c r="GI476" s="39"/>
      <c r="GJ476" s="39"/>
      <c r="GK476" s="39"/>
      <c r="GL476" s="39"/>
      <c r="GM476" s="39"/>
      <c r="GN476" s="36"/>
      <c r="GO476" s="36"/>
    </row>
    <row r="477" spans="2:197" ht="15" customHeight="1" x14ac:dyDescent="0.2">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c r="FS477" s="39"/>
      <c r="FT477" s="39"/>
      <c r="FU477" s="39"/>
      <c r="FV477" s="39"/>
      <c r="FW477" s="39"/>
      <c r="FX477" s="39"/>
      <c r="FY477" s="39"/>
      <c r="FZ477" s="39"/>
      <c r="GA477" s="39"/>
      <c r="GB477" s="39"/>
      <c r="GC477" s="39"/>
      <c r="GD477" s="39"/>
      <c r="GE477" s="39"/>
      <c r="GF477" s="39"/>
      <c r="GG477" s="39"/>
      <c r="GH477" s="39"/>
      <c r="GI477" s="39"/>
      <c r="GJ477" s="39"/>
      <c r="GK477" s="39"/>
      <c r="GL477" s="39"/>
      <c r="GM477" s="39"/>
      <c r="GN477" s="36"/>
      <c r="GO477" s="36"/>
    </row>
    <row r="478" spans="2:197" ht="15" customHeight="1" x14ac:dyDescent="0.2">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39"/>
      <c r="EU478" s="39"/>
      <c r="EV478" s="39"/>
      <c r="EW478" s="39"/>
      <c r="EX478" s="39"/>
      <c r="EY478" s="39"/>
      <c r="EZ478" s="39"/>
      <c r="FA478" s="39"/>
      <c r="FB478" s="39"/>
      <c r="FC478" s="39"/>
      <c r="FD478" s="39"/>
      <c r="FE478" s="39"/>
      <c r="FF478" s="39"/>
      <c r="FG478" s="39"/>
      <c r="FH478" s="39"/>
      <c r="FI478" s="39"/>
      <c r="FJ478" s="39"/>
      <c r="FK478" s="39"/>
      <c r="FL478" s="39"/>
      <c r="FM478" s="39"/>
      <c r="FN478" s="39"/>
      <c r="FO478" s="39"/>
      <c r="FP478" s="39"/>
      <c r="FQ478" s="39"/>
      <c r="FR478" s="39"/>
      <c r="FS478" s="39"/>
      <c r="FT478" s="39"/>
      <c r="FU478" s="39"/>
      <c r="FV478" s="39"/>
      <c r="FW478" s="39"/>
      <c r="FX478" s="39"/>
      <c r="FY478" s="39"/>
      <c r="FZ478" s="39"/>
      <c r="GA478" s="39"/>
      <c r="GB478" s="39"/>
      <c r="GC478" s="39"/>
      <c r="GD478" s="39"/>
      <c r="GE478" s="39"/>
      <c r="GF478" s="39"/>
      <c r="GG478" s="39"/>
      <c r="GH478" s="39"/>
      <c r="GI478" s="39"/>
      <c r="GJ478" s="39"/>
      <c r="GK478" s="39"/>
      <c r="GL478" s="39"/>
      <c r="GM478" s="39"/>
      <c r="GN478" s="36"/>
      <c r="GO478" s="36"/>
    </row>
    <row r="479" spans="2:197" ht="15" customHeight="1" x14ac:dyDescent="0.2">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c r="DJ479" s="39"/>
      <c r="DK479" s="39"/>
      <c r="DL479" s="39"/>
      <c r="DM479" s="39"/>
      <c r="DN479" s="39"/>
      <c r="DO479" s="39"/>
      <c r="DP479" s="39"/>
      <c r="DQ479" s="39"/>
      <c r="DR479" s="39"/>
      <c r="DS479" s="39"/>
      <c r="DT479" s="39"/>
      <c r="DU479" s="39"/>
      <c r="DV479" s="39"/>
      <c r="DW479" s="39"/>
      <c r="DX479" s="39"/>
      <c r="DY479" s="39"/>
      <c r="DZ479" s="39"/>
      <c r="EA479" s="39"/>
      <c r="EB479" s="39"/>
      <c r="EC479" s="39"/>
      <c r="ED479" s="39"/>
      <c r="EE479" s="39"/>
      <c r="EF479" s="39"/>
      <c r="EG479" s="39"/>
      <c r="EH479" s="39"/>
      <c r="EI479" s="39"/>
      <c r="EJ479" s="39"/>
      <c r="EK479" s="39"/>
      <c r="EL479" s="39"/>
      <c r="EM479" s="39"/>
      <c r="EN479" s="39"/>
      <c r="EO479" s="39"/>
      <c r="EP479" s="39"/>
      <c r="EQ479" s="39"/>
      <c r="ER479" s="39"/>
      <c r="ES479" s="39"/>
      <c r="ET479" s="39"/>
      <c r="EU479" s="39"/>
      <c r="EV479" s="39"/>
      <c r="EW479" s="39"/>
      <c r="EX479" s="39"/>
      <c r="EY479" s="39"/>
      <c r="EZ479" s="39"/>
      <c r="FA479" s="39"/>
      <c r="FB479" s="39"/>
      <c r="FC479" s="39"/>
      <c r="FD479" s="39"/>
      <c r="FE479" s="39"/>
      <c r="FF479" s="39"/>
      <c r="FG479" s="39"/>
      <c r="FH479" s="39"/>
      <c r="FI479" s="39"/>
      <c r="FJ479" s="39"/>
      <c r="FK479" s="39"/>
      <c r="FL479" s="39"/>
      <c r="FM479" s="39"/>
      <c r="FN479" s="39"/>
      <c r="FO479" s="39"/>
      <c r="FP479" s="39"/>
      <c r="FQ479" s="39"/>
      <c r="FR479" s="39"/>
      <c r="FS479" s="39"/>
      <c r="FT479" s="39"/>
      <c r="FU479" s="39"/>
      <c r="FV479" s="39"/>
      <c r="FW479" s="39"/>
      <c r="FX479" s="39"/>
      <c r="FY479" s="39"/>
      <c r="FZ479" s="39"/>
      <c r="GA479" s="39"/>
      <c r="GB479" s="39"/>
      <c r="GC479" s="39"/>
      <c r="GD479" s="39"/>
      <c r="GE479" s="39"/>
      <c r="GF479" s="39"/>
      <c r="GG479" s="39"/>
      <c r="GH479" s="39"/>
      <c r="GI479" s="39"/>
      <c r="GJ479" s="39"/>
      <c r="GK479" s="39"/>
      <c r="GL479" s="39"/>
      <c r="GM479" s="39"/>
      <c r="GN479" s="36"/>
      <c r="GO479" s="36"/>
    </row>
    <row r="480" spans="2:197" ht="15" customHeight="1" x14ac:dyDescent="0.2">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c r="DJ480" s="39"/>
      <c r="DK480" s="39"/>
      <c r="DL480" s="39"/>
      <c r="DM480" s="39"/>
      <c r="DN480" s="39"/>
      <c r="DO480" s="39"/>
      <c r="DP480" s="39"/>
      <c r="DQ480" s="39"/>
      <c r="DR480" s="39"/>
      <c r="DS480" s="39"/>
      <c r="DT480" s="39"/>
      <c r="DU480" s="39"/>
      <c r="DV480" s="39"/>
      <c r="DW480" s="39"/>
      <c r="DX480" s="39"/>
      <c r="DY480" s="39"/>
      <c r="DZ480" s="39"/>
      <c r="EA480" s="39"/>
      <c r="EB480" s="39"/>
      <c r="EC480" s="39"/>
      <c r="ED480" s="39"/>
      <c r="EE480" s="39"/>
      <c r="EF480" s="39"/>
      <c r="EG480" s="39"/>
      <c r="EH480" s="39"/>
      <c r="EI480" s="39"/>
      <c r="EJ480" s="39"/>
      <c r="EK480" s="39"/>
      <c r="EL480" s="39"/>
      <c r="EM480" s="39"/>
      <c r="EN480" s="39"/>
      <c r="EO480" s="39"/>
      <c r="EP480" s="39"/>
      <c r="EQ480" s="39"/>
      <c r="ER480" s="39"/>
      <c r="ES480" s="39"/>
      <c r="ET480" s="39"/>
      <c r="EU480" s="39"/>
      <c r="EV480" s="39"/>
      <c r="EW480" s="39"/>
      <c r="EX480" s="39"/>
      <c r="EY480" s="39"/>
      <c r="EZ480" s="39"/>
      <c r="FA480" s="39"/>
      <c r="FB480" s="39"/>
      <c r="FC480" s="39"/>
      <c r="FD480" s="39"/>
      <c r="FE480" s="39"/>
      <c r="FF480" s="39"/>
      <c r="FG480" s="39"/>
      <c r="FH480" s="39"/>
      <c r="FI480" s="39"/>
      <c r="FJ480" s="39"/>
      <c r="FK480" s="39"/>
      <c r="FL480" s="39"/>
      <c r="FM480" s="39"/>
      <c r="FN480" s="39"/>
      <c r="FO480" s="39"/>
      <c r="FP480" s="39"/>
      <c r="FQ480" s="39"/>
      <c r="FR480" s="39"/>
      <c r="FS480" s="39"/>
      <c r="FT480" s="39"/>
      <c r="FU480" s="39"/>
      <c r="FV480" s="39"/>
      <c r="FW480" s="39"/>
      <c r="FX480" s="39"/>
      <c r="FY480" s="39"/>
      <c r="FZ480" s="39"/>
      <c r="GA480" s="39"/>
      <c r="GB480" s="39"/>
      <c r="GC480" s="39"/>
      <c r="GD480" s="39"/>
      <c r="GE480" s="39"/>
      <c r="GF480" s="39"/>
      <c r="GG480" s="39"/>
      <c r="GH480" s="39"/>
      <c r="GI480" s="39"/>
      <c r="GJ480" s="39"/>
      <c r="GK480" s="39"/>
      <c r="GL480" s="39"/>
      <c r="GM480" s="39"/>
      <c r="GN480" s="36"/>
      <c r="GO480" s="36"/>
    </row>
    <row r="481" spans="2:197" ht="15" customHeight="1" x14ac:dyDescent="0.2">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c r="DJ481" s="39"/>
      <c r="DK481" s="39"/>
      <c r="DL481" s="39"/>
      <c r="DM481" s="39"/>
      <c r="DN481" s="39"/>
      <c r="DO481" s="39"/>
      <c r="DP481" s="39"/>
      <c r="DQ481" s="39"/>
      <c r="DR481" s="39"/>
      <c r="DS481" s="39"/>
      <c r="DT481" s="39"/>
      <c r="DU481" s="39"/>
      <c r="DV481" s="39"/>
      <c r="DW481" s="39"/>
      <c r="DX481" s="39"/>
      <c r="DY481" s="39"/>
      <c r="DZ481" s="39"/>
      <c r="EA481" s="39"/>
      <c r="EB481" s="39"/>
      <c r="EC481" s="39"/>
      <c r="ED481" s="39"/>
      <c r="EE481" s="39"/>
      <c r="EF481" s="39"/>
      <c r="EG481" s="39"/>
      <c r="EH481" s="39"/>
      <c r="EI481" s="39"/>
      <c r="EJ481" s="39"/>
      <c r="EK481" s="39"/>
      <c r="EL481" s="39"/>
      <c r="EM481" s="39"/>
      <c r="EN481" s="39"/>
      <c r="EO481" s="39"/>
      <c r="EP481" s="39"/>
      <c r="EQ481" s="39"/>
      <c r="ER481" s="39"/>
      <c r="ES481" s="39"/>
      <c r="ET481" s="39"/>
      <c r="EU481" s="39"/>
      <c r="EV481" s="39"/>
      <c r="EW481" s="39"/>
      <c r="EX481" s="39"/>
      <c r="EY481" s="39"/>
      <c r="EZ481" s="39"/>
      <c r="FA481" s="39"/>
      <c r="FB481" s="39"/>
      <c r="FC481" s="39"/>
      <c r="FD481" s="39"/>
      <c r="FE481" s="39"/>
      <c r="FF481" s="39"/>
      <c r="FG481" s="39"/>
      <c r="FH481" s="39"/>
      <c r="FI481" s="39"/>
      <c r="FJ481" s="39"/>
      <c r="FK481" s="39"/>
      <c r="FL481" s="39"/>
      <c r="FM481" s="39"/>
      <c r="FN481" s="39"/>
      <c r="FO481" s="39"/>
      <c r="FP481" s="39"/>
      <c r="FQ481" s="39"/>
      <c r="FR481" s="39"/>
      <c r="FS481" s="39"/>
      <c r="FT481" s="39"/>
      <c r="FU481" s="39"/>
      <c r="FV481" s="39"/>
      <c r="FW481" s="39"/>
      <c r="FX481" s="39"/>
      <c r="FY481" s="39"/>
      <c r="FZ481" s="39"/>
      <c r="GA481" s="39"/>
      <c r="GB481" s="39"/>
      <c r="GC481" s="39"/>
      <c r="GD481" s="39"/>
      <c r="GE481" s="39"/>
      <c r="GF481" s="39"/>
      <c r="GG481" s="39"/>
      <c r="GH481" s="39"/>
      <c r="GI481" s="39"/>
      <c r="GJ481" s="39"/>
      <c r="GK481" s="39"/>
      <c r="GL481" s="39"/>
      <c r="GM481" s="39"/>
      <c r="GN481" s="36"/>
      <c r="GO481" s="36"/>
    </row>
    <row r="482" spans="2:197" ht="15" customHeight="1" x14ac:dyDescent="0.2">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c r="DJ482" s="39"/>
      <c r="DK482" s="39"/>
      <c r="DL482" s="39"/>
      <c r="DM482" s="39"/>
      <c r="DN482" s="39"/>
      <c r="DO482" s="39"/>
      <c r="DP482" s="39"/>
      <c r="DQ482" s="39"/>
      <c r="DR482" s="39"/>
      <c r="DS482" s="39"/>
      <c r="DT482" s="39"/>
      <c r="DU482" s="39"/>
      <c r="DV482" s="39"/>
      <c r="DW482" s="39"/>
      <c r="DX482" s="39"/>
      <c r="DY482" s="39"/>
      <c r="DZ482" s="39"/>
      <c r="EA482" s="39"/>
      <c r="EB482" s="39"/>
      <c r="EC482" s="39"/>
      <c r="ED482" s="39"/>
      <c r="EE482" s="39"/>
      <c r="EF482" s="39"/>
      <c r="EG482" s="39"/>
      <c r="EH482" s="39"/>
      <c r="EI482" s="39"/>
      <c r="EJ482" s="39"/>
      <c r="EK482" s="39"/>
      <c r="EL482" s="39"/>
      <c r="EM482" s="39"/>
      <c r="EN482" s="39"/>
      <c r="EO482" s="39"/>
      <c r="EP482" s="39"/>
      <c r="EQ482" s="39"/>
      <c r="ER482" s="39"/>
      <c r="ES482" s="39"/>
      <c r="ET482" s="39"/>
      <c r="EU482" s="39"/>
      <c r="EV482" s="39"/>
      <c r="EW482" s="39"/>
      <c r="EX482" s="39"/>
      <c r="EY482" s="39"/>
      <c r="EZ482" s="39"/>
      <c r="FA482" s="39"/>
      <c r="FB482" s="39"/>
      <c r="FC482" s="39"/>
      <c r="FD482" s="39"/>
      <c r="FE482" s="39"/>
      <c r="FF482" s="39"/>
      <c r="FG482" s="39"/>
      <c r="FH482" s="39"/>
      <c r="FI482" s="39"/>
      <c r="FJ482" s="39"/>
      <c r="FK482" s="39"/>
      <c r="FL482" s="39"/>
      <c r="FM482" s="39"/>
      <c r="FN482" s="39"/>
      <c r="FO482" s="39"/>
      <c r="FP482" s="39"/>
      <c r="FQ482" s="39"/>
      <c r="FR482" s="39"/>
      <c r="FS482" s="39"/>
      <c r="FT482" s="39"/>
      <c r="FU482" s="39"/>
      <c r="FV482" s="39"/>
      <c r="FW482" s="39"/>
      <c r="FX482" s="39"/>
      <c r="FY482" s="39"/>
      <c r="FZ482" s="39"/>
      <c r="GA482" s="39"/>
      <c r="GB482" s="39"/>
      <c r="GC482" s="39"/>
      <c r="GD482" s="39"/>
      <c r="GE482" s="39"/>
      <c r="GF482" s="39"/>
      <c r="GG482" s="39"/>
      <c r="GH482" s="39"/>
      <c r="GI482" s="39"/>
      <c r="GJ482" s="39"/>
      <c r="GK482" s="39"/>
      <c r="GL482" s="39"/>
      <c r="GM482" s="39"/>
      <c r="GN482" s="36"/>
      <c r="GO482" s="36"/>
    </row>
    <row r="483" spans="2:197" ht="15" customHeight="1" x14ac:dyDescent="0.2">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39"/>
      <c r="FL483" s="39"/>
      <c r="FM483" s="39"/>
      <c r="FN483" s="39"/>
      <c r="FO483" s="39"/>
      <c r="FP483" s="39"/>
      <c r="FQ483" s="39"/>
      <c r="FR483" s="39"/>
      <c r="FS483" s="39"/>
      <c r="FT483" s="39"/>
      <c r="FU483" s="39"/>
      <c r="FV483" s="39"/>
      <c r="FW483" s="39"/>
      <c r="FX483" s="39"/>
      <c r="FY483" s="39"/>
      <c r="FZ483" s="39"/>
      <c r="GA483" s="39"/>
      <c r="GB483" s="39"/>
      <c r="GC483" s="39"/>
      <c r="GD483" s="39"/>
      <c r="GE483" s="39"/>
      <c r="GF483" s="39"/>
      <c r="GG483" s="39"/>
      <c r="GH483" s="39"/>
      <c r="GI483" s="39"/>
      <c r="GJ483" s="39"/>
      <c r="GK483" s="39"/>
      <c r="GL483" s="39"/>
      <c r="GM483" s="39"/>
      <c r="GN483" s="36"/>
      <c r="GO483" s="36"/>
    </row>
    <row r="484" spans="2:197" ht="15" customHeight="1" x14ac:dyDescent="0.2">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39"/>
      <c r="FL484" s="39"/>
      <c r="FM484" s="39"/>
      <c r="FN484" s="39"/>
      <c r="FO484" s="39"/>
      <c r="FP484" s="39"/>
      <c r="FQ484" s="39"/>
      <c r="FR484" s="39"/>
      <c r="FS484" s="39"/>
      <c r="FT484" s="39"/>
      <c r="FU484" s="39"/>
      <c r="FV484" s="39"/>
      <c r="FW484" s="39"/>
      <c r="FX484" s="39"/>
      <c r="FY484" s="39"/>
      <c r="FZ484" s="39"/>
      <c r="GA484" s="39"/>
      <c r="GB484" s="39"/>
      <c r="GC484" s="39"/>
      <c r="GD484" s="39"/>
      <c r="GE484" s="39"/>
      <c r="GF484" s="39"/>
      <c r="GG484" s="39"/>
      <c r="GH484" s="39"/>
      <c r="GI484" s="39"/>
      <c r="GJ484" s="39"/>
      <c r="GK484" s="39"/>
      <c r="GL484" s="39"/>
      <c r="GM484" s="39"/>
      <c r="GN484" s="36"/>
      <c r="GO484" s="36"/>
    </row>
    <row r="485" spans="2:197" ht="15" customHeight="1" x14ac:dyDescent="0.2">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c r="DJ485" s="39"/>
      <c r="DK485" s="39"/>
      <c r="DL485" s="39"/>
      <c r="DM485" s="39"/>
      <c r="DN485" s="39"/>
      <c r="DO485" s="39"/>
      <c r="DP485" s="39"/>
      <c r="DQ485" s="39"/>
      <c r="DR485" s="39"/>
      <c r="DS485" s="39"/>
      <c r="DT485" s="39"/>
      <c r="DU485" s="39"/>
      <c r="DV485" s="39"/>
      <c r="DW485" s="39"/>
      <c r="DX485" s="39"/>
      <c r="DY485" s="39"/>
      <c r="DZ485" s="39"/>
      <c r="EA485" s="39"/>
      <c r="EB485" s="39"/>
      <c r="EC485" s="39"/>
      <c r="ED485" s="39"/>
      <c r="EE485" s="39"/>
      <c r="EF485" s="39"/>
      <c r="EG485" s="39"/>
      <c r="EH485" s="39"/>
      <c r="EI485" s="39"/>
      <c r="EJ485" s="39"/>
      <c r="EK485" s="39"/>
      <c r="EL485" s="39"/>
      <c r="EM485" s="39"/>
      <c r="EN485" s="39"/>
      <c r="EO485" s="39"/>
      <c r="EP485" s="39"/>
      <c r="EQ485" s="39"/>
      <c r="ER485" s="39"/>
      <c r="ES485" s="39"/>
      <c r="ET485" s="39"/>
      <c r="EU485" s="39"/>
      <c r="EV485" s="39"/>
      <c r="EW485" s="39"/>
      <c r="EX485" s="39"/>
      <c r="EY485" s="39"/>
      <c r="EZ485" s="39"/>
      <c r="FA485" s="39"/>
      <c r="FB485" s="39"/>
      <c r="FC485" s="39"/>
      <c r="FD485" s="39"/>
      <c r="FE485" s="39"/>
      <c r="FF485" s="39"/>
      <c r="FG485" s="39"/>
      <c r="FH485" s="39"/>
      <c r="FI485" s="39"/>
      <c r="FJ485" s="39"/>
      <c r="FK485" s="39"/>
      <c r="FL485" s="39"/>
      <c r="FM485" s="39"/>
      <c r="FN485" s="39"/>
      <c r="FO485" s="39"/>
      <c r="FP485" s="39"/>
      <c r="FQ485" s="39"/>
      <c r="FR485" s="39"/>
      <c r="FS485" s="39"/>
      <c r="FT485" s="39"/>
      <c r="FU485" s="39"/>
      <c r="FV485" s="39"/>
      <c r="FW485" s="39"/>
      <c r="FX485" s="39"/>
      <c r="FY485" s="39"/>
      <c r="FZ485" s="39"/>
      <c r="GA485" s="39"/>
      <c r="GB485" s="39"/>
      <c r="GC485" s="39"/>
      <c r="GD485" s="39"/>
      <c r="GE485" s="39"/>
      <c r="GF485" s="39"/>
      <c r="GG485" s="39"/>
      <c r="GH485" s="39"/>
      <c r="GI485" s="39"/>
      <c r="GJ485" s="39"/>
      <c r="GK485" s="39"/>
      <c r="GL485" s="39"/>
      <c r="GM485" s="39"/>
      <c r="GN485" s="36"/>
      <c r="GO485" s="36"/>
    </row>
    <row r="486" spans="2:197" ht="15" customHeight="1" x14ac:dyDescent="0.2">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c r="FS486" s="39"/>
      <c r="FT486" s="39"/>
      <c r="FU486" s="39"/>
      <c r="FV486" s="39"/>
      <c r="FW486" s="39"/>
      <c r="FX486" s="39"/>
      <c r="FY486" s="39"/>
      <c r="FZ486" s="39"/>
      <c r="GA486" s="39"/>
      <c r="GB486" s="39"/>
      <c r="GC486" s="39"/>
      <c r="GD486" s="39"/>
      <c r="GE486" s="39"/>
      <c r="GF486" s="39"/>
      <c r="GG486" s="39"/>
      <c r="GH486" s="39"/>
      <c r="GI486" s="39"/>
      <c r="GJ486" s="39"/>
      <c r="GK486" s="39"/>
      <c r="GL486" s="39"/>
      <c r="GM486" s="39"/>
      <c r="GN486" s="36"/>
      <c r="GO486" s="36"/>
    </row>
    <row r="487" spans="2:197" ht="15" customHeight="1" x14ac:dyDescent="0.2">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c r="FS487" s="39"/>
      <c r="FT487" s="39"/>
      <c r="FU487" s="39"/>
      <c r="FV487" s="39"/>
      <c r="FW487" s="39"/>
      <c r="FX487" s="39"/>
      <c r="FY487" s="39"/>
      <c r="FZ487" s="39"/>
      <c r="GA487" s="39"/>
      <c r="GB487" s="39"/>
      <c r="GC487" s="39"/>
      <c r="GD487" s="39"/>
      <c r="GE487" s="39"/>
      <c r="GF487" s="39"/>
      <c r="GG487" s="39"/>
      <c r="GH487" s="39"/>
      <c r="GI487" s="39"/>
      <c r="GJ487" s="39"/>
      <c r="GK487" s="39"/>
      <c r="GL487" s="39"/>
      <c r="GM487" s="39"/>
      <c r="GN487" s="36"/>
      <c r="GO487" s="36"/>
    </row>
    <row r="488" spans="2:197" ht="15" customHeight="1" x14ac:dyDescent="0.2">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c r="FS488" s="39"/>
      <c r="FT488" s="39"/>
      <c r="FU488" s="39"/>
      <c r="FV488" s="39"/>
      <c r="FW488" s="39"/>
      <c r="FX488" s="39"/>
      <c r="FY488" s="39"/>
      <c r="FZ488" s="39"/>
      <c r="GA488" s="39"/>
      <c r="GB488" s="39"/>
      <c r="GC488" s="39"/>
      <c r="GD488" s="39"/>
      <c r="GE488" s="39"/>
      <c r="GF488" s="39"/>
      <c r="GG488" s="39"/>
      <c r="GH488" s="39"/>
      <c r="GI488" s="39"/>
      <c r="GJ488" s="39"/>
      <c r="GK488" s="39"/>
      <c r="GL488" s="39"/>
      <c r="GM488" s="39"/>
      <c r="GN488" s="36"/>
      <c r="GO488" s="36"/>
    </row>
    <row r="489" spans="2:197" ht="15" customHeight="1" x14ac:dyDescent="0.2">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c r="DJ489" s="39"/>
      <c r="DK489" s="39"/>
      <c r="DL489" s="39"/>
      <c r="DM489" s="39"/>
      <c r="DN489" s="39"/>
      <c r="DO489" s="39"/>
      <c r="DP489" s="39"/>
      <c r="DQ489" s="39"/>
      <c r="DR489" s="39"/>
      <c r="DS489" s="39"/>
      <c r="DT489" s="39"/>
      <c r="DU489" s="39"/>
      <c r="DV489" s="39"/>
      <c r="DW489" s="39"/>
      <c r="DX489" s="39"/>
      <c r="DY489" s="39"/>
      <c r="DZ489" s="39"/>
      <c r="EA489" s="39"/>
      <c r="EB489" s="39"/>
      <c r="EC489" s="39"/>
      <c r="ED489" s="39"/>
      <c r="EE489" s="39"/>
      <c r="EF489" s="39"/>
      <c r="EG489" s="39"/>
      <c r="EH489" s="39"/>
      <c r="EI489" s="39"/>
      <c r="EJ489" s="39"/>
      <c r="EK489" s="39"/>
      <c r="EL489" s="39"/>
      <c r="EM489" s="39"/>
      <c r="EN489" s="39"/>
      <c r="EO489" s="39"/>
      <c r="EP489" s="39"/>
      <c r="EQ489" s="39"/>
      <c r="ER489" s="39"/>
      <c r="ES489" s="39"/>
      <c r="ET489" s="39"/>
      <c r="EU489" s="39"/>
      <c r="EV489" s="39"/>
      <c r="EW489" s="39"/>
      <c r="EX489" s="39"/>
      <c r="EY489" s="39"/>
      <c r="EZ489" s="39"/>
      <c r="FA489" s="39"/>
      <c r="FB489" s="39"/>
      <c r="FC489" s="39"/>
      <c r="FD489" s="39"/>
      <c r="FE489" s="39"/>
      <c r="FF489" s="39"/>
      <c r="FG489" s="39"/>
      <c r="FH489" s="39"/>
      <c r="FI489" s="39"/>
      <c r="FJ489" s="39"/>
      <c r="FK489" s="39"/>
      <c r="FL489" s="39"/>
      <c r="FM489" s="39"/>
      <c r="FN489" s="39"/>
      <c r="FO489" s="39"/>
      <c r="FP489" s="39"/>
      <c r="FQ489" s="39"/>
      <c r="FR489" s="39"/>
      <c r="FS489" s="39"/>
      <c r="FT489" s="39"/>
      <c r="FU489" s="39"/>
      <c r="FV489" s="39"/>
      <c r="FW489" s="39"/>
      <c r="FX489" s="39"/>
      <c r="FY489" s="39"/>
      <c r="FZ489" s="39"/>
      <c r="GA489" s="39"/>
      <c r="GB489" s="39"/>
      <c r="GC489" s="39"/>
      <c r="GD489" s="39"/>
      <c r="GE489" s="39"/>
      <c r="GF489" s="39"/>
      <c r="GG489" s="39"/>
      <c r="GH489" s="39"/>
      <c r="GI489" s="39"/>
      <c r="GJ489" s="39"/>
      <c r="GK489" s="39"/>
      <c r="GL489" s="39"/>
      <c r="GM489" s="39"/>
      <c r="GN489" s="36"/>
      <c r="GO489" s="36"/>
    </row>
    <row r="490" spans="2:197" ht="15" customHeight="1" x14ac:dyDescent="0.2">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6"/>
      <c r="GO490" s="36"/>
    </row>
    <row r="491" spans="2:197" ht="15" customHeight="1" x14ac:dyDescent="0.2">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6"/>
      <c r="GO491" s="36"/>
    </row>
    <row r="492" spans="2:197" ht="15" customHeight="1" x14ac:dyDescent="0.2">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6"/>
      <c r="GO492" s="36"/>
    </row>
    <row r="493" spans="2:197" ht="15" customHeight="1" x14ac:dyDescent="0.2">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6"/>
      <c r="GO493" s="36"/>
    </row>
    <row r="494" spans="2:197" ht="15" customHeight="1" x14ac:dyDescent="0.2">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6"/>
      <c r="GO494" s="36"/>
    </row>
    <row r="495" spans="2:197" ht="15" customHeight="1" x14ac:dyDescent="0.2">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6"/>
      <c r="GO495" s="36"/>
    </row>
    <row r="496" spans="2:197" ht="15" customHeight="1" x14ac:dyDescent="0.2">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6"/>
      <c r="GO496" s="36"/>
    </row>
    <row r="497" spans="2:197" ht="15" customHeight="1" x14ac:dyDescent="0.2">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6"/>
      <c r="GO497" s="36"/>
    </row>
    <row r="498" spans="2:197" ht="15" customHeight="1" x14ac:dyDescent="0.2">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6"/>
      <c r="GO498" s="36"/>
    </row>
    <row r="499" spans="2:197" ht="15" customHeight="1" x14ac:dyDescent="0.2">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c r="FS499" s="39"/>
      <c r="FT499" s="39"/>
      <c r="FU499" s="39"/>
      <c r="FV499" s="39"/>
      <c r="FW499" s="39"/>
      <c r="FX499" s="39"/>
      <c r="FY499" s="39"/>
      <c r="FZ499" s="39"/>
      <c r="GA499" s="39"/>
      <c r="GB499" s="39"/>
      <c r="GC499" s="39"/>
      <c r="GD499" s="39"/>
      <c r="GE499" s="39"/>
      <c r="GF499" s="39"/>
      <c r="GG499" s="39"/>
      <c r="GH499" s="39"/>
      <c r="GI499" s="39"/>
      <c r="GJ499" s="39"/>
      <c r="GK499" s="39"/>
      <c r="GL499" s="39"/>
      <c r="GM499" s="39"/>
      <c r="GN499" s="36"/>
      <c r="GO499" s="36"/>
    </row>
    <row r="500" spans="2:197" ht="15" customHeight="1" x14ac:dyDescent="0.2">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c r="FS500" s="39"/>
      <c r="FT500" s="39"/>
      <c r="FU500" s="39"/>
      <c r="FV500" s="39"/>
      <c r="FW500" s="39"/>
      <c r="FX500" s="39"/>
      <c r="FY500" s="39"/>
      <c r="FZ500" s="39"/>
      <c r="GA500" s="39"/>
      <c r="GB500" s="39"/>
      <c r="GC500" s="39"/>
      <c r="GD500" s="39"/>
      <c r="GE500" s="39"/>
      <c r="GF500" s="39"/>
      <c r="GG500" s="39"/>
      <c r="GH500" s="39"/>
      <c r="GI500" s="39"/>
      <c r="GJ500" s="39"/>
      <c r="GK500" s="39"/>
      <c r="GL500" s="39"/>
      <c r="GM500" s="39"/>
      <c r="GN500" s="36"/>
      <c r="GO500" s="36"/>
    </row>
    <row r="501" spans="2:197" ht="15" customHeight="1" x14ac:dyDescent="0.2">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6"/>
      <c r="GO501" s="36"/>
    </row>
    <row r="502" spans="2:197" ht="15" customHeight="1" x14ac:dyDescent="0.2">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6"/>
      <c r="GO502" s="36"/>
    </row>
    <row r="503" spans="2:197" ht="15" customHeight="1" x14ac:dyDescent="0.2">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c r="FS503" s="39"/>
      <c r="FT503" s="39"/>
      <c r="FU503" s="39"/>
      <c r="FV503" s="39"/>
      <c r="FW503" s="39"/>
      <c r="FX503" s="39"/>
      <c r="FY503" s="39"/>
      <c r="FZ503" s="39"/>
      <c r="GA503" s="39"/>
      <c r="GB503" s="39"/>
      <c r="GC503" s="39"/>
      <c r="GD503" s="39"/>
      <c r="GE503" s="39"/>
      <c r="GF503" s="39"/>
      <c r="GG503" s="39"/>
      <c r="GH503" s="39"/>
      <c r="GI503" s="39"/>
      <c r="GJ503" s="39"/>
      <c r="GK503" s="39"/>
      <c r="GL503" s="39"/>
      <c r="GM503" s="39"/>
      <c r="GN503" s="36"/>
      <c r="GO503" s="36"/>
    </row>
    <row r="504" spans="2:197" ht="15" customHeight="1" x14ac:dyDescent="0.2">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c r="FS504" s="39"/>
      <c r="FT504" s="39"/>
      <c r="FU504" s="39"/>
      <c r="FV504" s="39"/>
      <c r="FW504" s="39"/>
      <c r="FX504" s="39"/>
      <c r="FY504" s="39"/>
      <c r="FZ504" s="39"/>
      <c r="GA504" s="39"/>
      <c r="GB504" s="39"/>
      <c r="GC504" s="39"/>
      <c r="GD504" s="39"/>
      <c r="GE504" s="39"/>
      <c r="GF504" s="39"/>
      <c r="GG504" s="39"/>
      <c r="GH504" s="39"/>
      <c r="GI504" s="39"/>
      <c r="GJ504" s="39"/>
      <c r="GK504" s="39"/>
      <c r="GL504" s="39"/>
      <c r="GM504" s="39"/>
      <c r="GN504" s="36"/>
      <c r="GO504" s="36"/>
    </row>
    <row r="505" spans="2:197" ht="15" customHeight="1" x14ac:dyDescent="0.2">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c r="FS505" s="39"/>
      <c r="FT505" s="39"/>
      <c r="FU505" s="39"/>
      <c r="FV505" s="39"/>
      <c r="FW505" s="39"/>
      <c r="FX505" s="39"/>
      <c r="FY505" s="39"/>
      <c r="FZ505" s="39"/>
      <c r="GA505" s="39"/>
      <c r="GB505" s="39"/>
      <c r="GC505" s="39"/>
      <c r="GD505" s="39"/>
      <c r="GE505" s="39"/>
      <c r="GF505" s="39"/>
      <c r="GG505" s="39"/>
      <c r="GH505" s="39"/>
      <c r="GI505" s="39"/>
      <c r="GJ505" s="39"/>
      <c r="GK505" s="39"/>
      <c r="GL505" s="39"/>
      <c r="GM505" s="39"/>
      <c r="GN505" s="36"/>
      <c r="GO505" s="36"/>
    </row>
    <row r="506" spans="2:197" ht="15" customHeight="1" x14ac:dyDescent="0.2">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6"/>
      <c r="GO506" s="36"/>
    </row>
    <row r="507" spans="2:197" ht="15" customHeight="1" x14ac:dyDescent="0.2">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6"/>
      <c r="GO507" s="36"/>
    </row>
    <row r="508" spans="2:197" ht="15" customHeight="1" x14ac:dyDescent="0.2">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6"/>
      <c r="GO508" s="36"/>
    </row>
    <row r="509" spans="2:197" ht="15" customHeight="1" x14ac:dyDescent="0.2">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6"/>
      <c r="GO509" s="36"/>
    </row>
    <row r="510" spans="2:197" ht="15" customHeight="1" x14ac:dyDescent="0.2">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6"/>
      <c r="GO510" s="36"/>
    </row>
    <row r="511" spans="2:197" ht="15" customHeight="1" x14ac:dyDescent="0.2">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6"/>
      <c r="GO511" s="36"/>
    </row>
    <row r="512" spans="2:197" ht="15" customHeight="1" x14ac:dyDescent="0.2">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c r="FS512" s="39"/>
      <c r="FT512" s="39"/>
      <c r="FU512" s="39"/>
      <c r="FV512" s="39"/>
      <c r="FW512" s="39"/>
      <c r="FX512" s="39"/>
      <c r="FY512" s="39"/>
      <c r="FZ512" s="39"/>
      <c r="GA512" s="39"/>
      <c r="GB512" s="39"/>
      <c r="GC512" s="39"/>
      <c r="GD512" s="39"/>
      <c r="GE512" s="39"/>
      <c r="GF512" s="39"/>
      <c r="GG512" s="39"/>
      <c r="GH512" s="39"/>
      <c r="GI512" s="39"/>
      <c r="GJ512" s="39"/>
      <c r="GK512" s="39"/>
      <c r="GL512" s="39"/>
      <c r="GM512" s="39"/>
      <c r="GN512" s="36"/>
      <c r="GO512" s="36"/>
    </row>
    <row r="513" spans="2:197" ht="15" customHeight="1" x14ac:dyDescent="0.2">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c r="FS513" s="39"/>
      <c r="FT513" s="39"/>
      <c r="FU513" s="39"/>
      <c r="FV513" s="39"/>
      <c r="FW513" s="39"/>
      <c r="FX513" s="39"/>
      <c r="FY513" s="39"/>
      <c r="FZ513" s="39"/>
      <c r="GA513" s="39"/>
      <c r="GB513" s="39"/>
      <c r="GC513" s="39"/>
      <c r="GD513" s="39"/>
      <c r="GE513" s="39"/>
      <c r="GF513" s="39"/>
      <c r="GG513" s="39"/>
      <c r="GH513" s="39"/>
      <c r="GI513" s="39"/>
      <c r="GJ513" s="39"/>
      <c r="GK513" s="39"/>
      <c r="GL513" s="39"/>
      <c r="GM513" s="39"/>
      <c r="GN513" s="36"/>
      <c r="GO513" s="36"/>
    </row>
    <row r="514" spans="2:197" ht="15" customHeight="1" x14ac:dyDescent="0.2">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c r="FS514" s="39"/>
      <c r="FT514" s="39"/>
      <c r="FU514" s="39"/>
      <c r="FV514" s="39"/>
      <c r="FW514" s="39"/>
      <c r="FX514" s="39"/>
      <c r="FY514" s="39"/>
      <c r="FZ514" s="39"/>
      <c r="GA514" s="39"/>
      <c r="GB514" s="39"/>
      <c r="GC514" s="39"/>
      <c r="GD514" s="39"/>
      <c r="GE514" s="39"/>
      <c r="GF514" s="39"/>
      <c r="GG514" s="39"/>
      <c r="GH514" s="39"/>
      <c r="GI514" s="39"/>
      <c r="GJ514" s="39"/>
      <c r="GK514" s="39"/>
      <c r="GL514" s="39"/>
      <c r="GM514" s="39"/>
      <c r="GN514" s="36"/>
      <c r="GO514" s="36"/>
    </row>
    <row r="515" spans="2:197" ht="15" customHeight="1" x14ac:dyDescent="0.2">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c r="FS515" s="39"/>
      <c r="FT515" s="39"/>
      <c r="FU515" s="39"/>
      <c r="FV515" s="39"/>
      <c r="FW515" s="39"/>
      <c r="FX515" s="39"/>
      <c r="FY515" s="39"/>
      <c r="FZ515" s="39"/>
      <c r="GA515" s="39"/>
      <c r="GB515" s="39"/>
      <c r="GC515" s="39"/>
      <c r="GD515" s="39"/>
      <c r="GE515" s="39"/>
      <c r="GF515" s="39"/>
      <c r="GG515" s="39"/>
      <c r="GH515" s="39"/>
      <c r="GI515" s="39"/>
      <c r="GJ515" s="39"/>
      <c r="GK515" s="39"/>
      <c r="GL515" s="39"/>
      <c r="GM515" s="39"/>
      <c r="GN515" s="36"/>
      <c r="GO515" s="36"/>
    </row>
    <row r="516" spans="2:197" ht="15" customHeight="1" x14ac:dyDescent="0.2">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9"/>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c r="FS516" s="39"/>
      <c r="FT516" s="39"/>
      <c r="FU516" s="39"/>
      <c r="FV516" s="39"/>
      <c r="FW516" s="39"/>
      <c r="FX516" s="39"/>
      <c r="FY516" s="39"/>
      <c r="FZ516" s="39"/>
      <c r="GA516" s="39"/>
      <c r="GB516" s="39"/>
      <c r="GC516" s="39"/>
      <c r="GD516" s="39"/>
      <c r="GE516" s="39"/>
      <c r="GF516" s="39"/>
      <c r="GG516" s="39"/>
      <c r="GH516" s="39"/>
      <c r="GI516" s="39"/>
      <c r="GJ516" s="39"/>
      <c r="GK516" s="39"/>
      <c r="GL516" s="39"/>
      <c r="GM516" s="39"/>
      <c r="GN516" s="36"/>
      <c r="GO516" s="36"/>
    </row>
  </sheetData>
  <mergeCells count="214">
    <mergeCell ref="AR3:BE3"/>
    <mergeCell ref="BF3:BS3"/>
    <mergeCell ref="CX3:DC3"/>
    <mergeCell ref="DD3:DK3"/>
    <mergeCell ref="A3:A6"/>
    <mergeCell ref="B3:E3"/>
    <mergeCell ref="F3:O3"/>
    <mergeCell ref="P3:Q3"/>
    <mergeCell ref="R3:W3"/>
    <mergeCell ref="X3:AA3"/>
    <mergeCell ref="R4:S4"/>
    <mergeCell ref="T4:U4"/>
    <mergeCell ref="V4:W4"/>
    <mergeCell ref="X4:Y4"/>
    <mergeCell ref="Z4:AA4"/>
    <mergeCell ref="AB4:AC4"/>
    <mergeCell ref="AD4:AE4"/>
    <mergeCell ref="AF4:AG4"/>
    <mergeCell ref="AH4:AI4"/>
    <mergeCell ref="AJ4:AK4"/>
    <mergeCell ref="AL4:AM4"/>
    <mergeCell ref="AN4:AO4"/>
    <mergeCell ref="AP4:AQ4"/>
    <mergeCell ref="AR4:AS4"/>
    <mergeCell ref="FP3:GC3"/>
    <mergeCell ref="GD3:GM3"/>
    <mergeCell ref="B4:C4"/>
    <mergeCell ref="D4:E4"/>
    <mergeCell ref="F4:G4"/>
    <mergeCell ref="H4:I4"/>
    <mergeCell ref="J4:K4"/>
    <mergeCell ref="L4:M4"/>
    <mergeCell ref="N4:O4"/>
    <mergeCell ref="P4:Q4"/>
    <mergeCell ref="DL3:DU3"/>
    <mergeCell ref="DV3:DY3"/>
    <mergeCell ref="DZ3:EI3"/>
    <mergeCell ref="EJ3:EM3"/>
    <mergeCell ref="EX3:FA3"/>
    <mergeCell ref="FB3:FO3"/>
    <mergeCell ref="AD3:AK3"/>
    <mergeCell ref="AL3:AQ3"/>
    <mergeCell ref="AX4:AY4"/>
    <mergeCell ref="AZ4:BA4"/>
    <mergeCell ref="BB4:BC4"/>
    <mergeCell ref="BD4:BE4"/>
    <mergeCell ref="BF4:BG4"/>
    <mergeCell ref="BH4:BI4"/>
    <mergeCell ref="AT4:AU4"/>
    <mergeCell ref="AV4:AW4"/>
    <mergeCell ref="BV4:BW4"/>
    <mergeCell ref="BX4:BY4"/>
    <mergeCell ref="BZ4:CA4"/>
    <mergeCell ref="CB4:CC4"/>
    <mergeCell ref="CD4:CE4"/>
    <mergeCell ref="CF4:CG4"/>
    <mergeCell ref="BJ4:BK4"/>
    <mergeCell ref="BL4:BM4"/>
    <mergeCell ref="BN4:BO4"/>
    <mergeCell ref="BP4:BQ4"/>
    <mergeCell ref="BR4:BS4"/>
    <mergeCell ref="BT4:BU4"/>
    <mergeCell ref="CT4:CU4"/>
    <mergeCell ref="CV4:CW4"/>
    <mergeCell ref="CX4:CY4"/>
    <mergeCell ref="CZ4:DA4"/>
    <mergeCell ref="DB4:DC4"/>
    <mergeCell ref="DD4:DE4"/>
    <mergeCell ref="CH4:CI4"/>
    <mergeCell ref="CJ4:CK4"/>
    <mergeCell ref="CL4:CM4"/>
    <mergeCell ref="CN4:CO4"/>
    <mergeCell ref="CP4:CQ4"/>
    <mergeCell ref="CR4:CS4"/>
    <mergeCell ref="DR4:DS4"/>
    <mergeCell ref="DT4:DU4"/>
    <mergeCell ref="DV4:DW4"/>
    <mergeCell ref="DX4:DY4"/>
    <mergeCell ref="DZ4:EA4"/>
    <mergeCell ref="EB4:EC4"/>
    <mergeCell ref="DF4:DG4"/>
    <mergeCell ref="DH4:DI4"/>
    <mergeCell ref="DJ4:DK4"/>
    <mergeCell ref="DL4:DM4"/>
    <mergeCell ref="DN4:DO4"/>
    <mergeCell ref="DP4:DQ4"/>
    <mergeCell ref="EP4:EQ4"/>
    <mergeCell ref="ER4:ES4"/>
    <mergeCell ref="ET4:EU4"/>
    <mergeCell ref="EV4:EW4"/>
    <mergeCell ref="EX4:EY4"/>
    <mergeCell ref="EZ4:FA4"/>
    <mergeCell ref="ED4:EE4"/>
    <mergeCell ref="EF4:EG4"/>
    <mergeCell ref="EH4:EI4"/>
    <mergeCell ref="EJ4:EK4"/>
    <mergeCell ref="EL4:EM4"/>
    <mergeCell ref="EN4:EO4"/>
    <mergeCell ref="FR4:FS4"/>
    <mergeCell ref="FT4:FU4"/>
    <mergeCell ref="FV4:FW4"/>
    <mergeCell ref="FX4:FY4"/>
    <mergeCell ref="FB4:FC4"/>
    <mergeCell ref="FD4:FE4"/>
    <mergeCell ref="FF4:FG4"/>
    <mergeCell ref="FH4:FI4"/>
    <mergeCell ref="FJ4:FK4"/>
    <mergeCell ref="FL4:FM4"/>
    <mergeCell ref="T5:U5"/>
    <mergeCell ref="V5:W5"/>
    <mergeCell ref="X5:Y5"/>
    <mergeCell ref="Z5:AA5"/>
    <mergeCell ref="AB5:AC5"/>
    <mergeCell ref="AD5:AE5"/>
    <mergeCell ref="GL4:GM4"/>
    <mergeCell ref="B5:C5"/>
    <mergeCell ref="D5:E5"/>
    <mergeCell ref="F5:G5"/>
    <mergeCell ref="H5:I5"/>
    <mergeCell ref="J5:K5"/>
    <mergeCell ref="L5:M5"/>
    <mergeCell ref="N5:O5"/>
    <mergeCell ref="P5:Q5"/>
    <mergeCell ref="R5:S5"/>
    <mergeCell ref="FZ4:GA4"/>
    <mergeCell ref="GB4:GC4"/>
    <mergeCell ref="GD4:GE4"/>
    <mergeCell ref="GF4:GG4"/>
    <mergeCell ref="GH4:GI4"/>
    <mergeCell ref="GJ4:GK4"/>
    <mergeCell ref="FN4:FO4"/>
    <mergeCell ref="FP4:FQ4"/>
    <mergeCell ref="AR5:AS5"/>
    <mergeCell ref="AT5:AU5"/>
    <mergeCell ref="AV5:AW5"/>
    <mergeCell ref="AX5:AY5"/>
    <mergeCell ref="AZ5:BA5"/>
    <mergeCell ref="BB5:BC5"/>
    <mergeCell ref="AF5:AG5"/>
    <mergeCell ref="AH5:AI5"/>
    <mergeCell ref="AJ5:AK5"/>
    <mergeCell ref="AL5:AM5"/>
    <mergeCell ref="AN5:AO5"/>
    <mergeCell ref="AP5:AQ5"/>
    <mergeCell ref="BP5:BQ5"/>
    <mergeCell ref="BR5:BS5"/>
    <mergeCell ref="BT5:BU5"/>
    <mergeCell ref="BV5:BW5"/>
    <mergeCell ref="BX5:BY5"/>
    <mergeCell ref="BZ5:CA5"/>
    <mergeCell ref="BD5:BE5"/>
    <mergeCell ref="BF5:BG5"/>
    <mergeCell ref="BH5:BI5"/>
    <mergeCell ref="BJ5:BK5"/>
    <mergeCell ref="BL5:BM5"/>
    <mergeCell ref="BN5:BO5"/>
    <mergeCell ref="CN5:CO5"/>
    <mergeCell ref="CP5:CQ5"/>
    <mergeCell ref="CR5:CS5"/>
    <mergeCell ref="CT5:CU5"/>
    <mergeCell ref="CV5:CW5"/>
    <mergeCell ref="CX5:CY5"/>
    <mergeCell ref="CB5:CC5"/>
    <mergeCell ref="CD5:CE5"/>
    <mergeCell ref="CF5:CG5"/>
    <mergeCell ref="CH5:CI5"/>
    <mergeCell ref="CJ5:CK5"/>
    <mergeCell ref="CL5:CM5"/>
    <mergeCell ref="DL5:DM5"/>
    <mergeCell ref="DN5:DO5"/>
    <mergeCell ref="DP5:DQ5"/>
    <mergeCell ref="DR5:DS5"/>
    <mergeCell ref="DT5:DU5"/>
    <mergeCell ref="DV5:DW5"/>
    <mergeCell ref="CZ5:DA5"/>
    <mergeCell ref="DB5:DC5"/>
    <mergeCell ref="DD5:DE5"/>
    <mergeCell ref="DF5:DG5"/>
    <mergeCell ref="DH5:DI5"/>
    <mergeCell ref="DJ5:DK5"/>
    <mergeCell ref="EJ5:EK5"/>
    <mergeCell ref="EL5:EM5"/>
    <mergeCell ref="EN5:EO5"/>
    <mergeCell ref="EP5:EQ5"/>
    <mergeCell ref="ER5:ES5"/>
    <mergeCell ref="ET5:EU5"/>
    <mergeCell ref="DX5:DY5"/>
    <mergeCell ref="DZ5:EA5"/>
    <mergeCell ref="EB5:EC5"/>
    <mergeCell ref="ED5:EE5"/>
    <mergeCell ref="EF5:EG5"/>
    <mergeCell ref="EH5:EI5"/>
    <mergeCell ref="FH5:FI5"/>
    <mergeCell ref="FJ5:FK5"/>
    <mergeCell ref="FL5:FM5"/>
    <mergeCell ref="FN5:FO5"/>
    <mergeCell ref="FP5:FQ5"/>
    <mergeCell ref="FR5:FS5"/>
    <mergeCell ref="EV5:EW5"/>
    <mergeCell ref="EX5:EY5"/>
    <mergeCell ref="EZ5:FA5"/>
    <mergeCell ref="FB5:FC5"/>
    <mergeCell ref="FD5:FE5"/>
    <mergeCell ref="FF5:FG5"/>
    <mergeCell ref="GF5:GG5"/>
    <mergeCell ref="GH5:GI5"/>
    <mergeCell ref="GJ5:GK5"/>
    <mergeCell ref="GL5:GM5"/>
    <mergeCell ref="FT5:FU5"/>
    <mergeCell ref="FV5:FW5"/>
    <mergeCell ref="FX5:FY5"/>
    <mergeCell ref="FZ5:GA5"/>
    <mergeCell ref="GB5:GC5"/>
    <mergeCell ref="GD5:GE5"/>
  </mergeCells>
  <phoneticPr fontId="1"/>
  <printOptions verticalCentered="1"/>
  <pageMargins left="0.78740157480314965" right="0.78740157480314965" top="0.78740157480314965" bottom="0.78740157480314965" header="0.51181102362204722" footer="0.51181102362204722"/>
  <pageSetup paperSize="9" scale="81" fitToWidth="0" fitToHeight="0" orientation="portrait" r:id="rId1"/>
  <headerFooter alignWithMargins="0"/>
  <colBreaks count="13" manualBreakCount="13">
    <brk id="15" max="1048575" man="1"/>
    <brk id="29" max="1048575" man="1"/>
    <brk id="43" max="1048575" man="1"/>
    <brk id="57" max="1048575" man="1"/>
    <brk id="71" max="1048575" man="1"/>
    <brk id="87" max="1048575" man="1"/>
    <brk id="101" max="1048575" man="1"/>
    <brk id="115" max="1048575" man="1"/>
    <brk id="129" max="1048575" man="1"/>
    <brk id="143" max="1048575" man="1"/>
    <brk id="157" max="1048575" man="1"/>
    <brk id="171" max="1048575" man="1"/>
    <brk id="185"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67AEF-2A32-4412-BED9-A96EE7E7EAF3}">
  <sheetPr>
    <tabColor rgb="FFFFFF00"/>
    <pageSetUpPr fitToPage="1"/>
  </sheetPr>
  <dimension ref="A1:P214"/>
  <sheetViews>
    <sheetView view="pageBreakPreview" zoomScale="57" zoomScaleNormal="75" zoomScaleSheetLayoutView="57" workbookViewId="0">
      <selection activeCell="E210" sqref="E210"/>
    </sheetView>
  </sheetViews>
  <sheetFormatPr defaultColWidth="9" defaultRowHeight="13" x14ac:dyDescent="0.2"/>
  <cols>
    <col min="1" max="1" width="9.90625" style="942" customWidth="1"/>
    <col min="2" max="2" width="60.90625" style="942" customWidth="1"/>
    <col min="3" max="3" width="18.6328125" style="942" customWidth="1"/>
    <col min="4" max="4" width="33.36328125" style="943" customWidth="1"/>
    <col min="5" max="10" width="9.36328125" style="944" customWidth="1"/>
    <col min="11" max="11" width="10.90625" style="942" customWidth="1"/>
    <col min="12" max="12" width="12" style="942" customWidth="1"/>
    <col min="13" max="13" width="9.90625" style="942" customWidth="1"/>
    <col min="14" max="14" width="9.08984375" style="942" customWidth="1"/>
    <col min="15" max="15" width="9.90625" style="942" customWidth="1"/>
    <col min="16" max="16" width="120.08984375" style="943" customWidth="1"/>
    <col min="17" max="16384" width="9" style="926"/>
  </cols>
  <sheetData>
    <row r="1" spans="1:16" ht="64.5" customHeight="1" x14ac:dyDescent="0.2">
      <c r="A1" s="1712" t="s">
        <v>1874</v>
      </c>
      <c r="B1" s="1713"/>
      <c r="C1" s="1713"/>
      <c r="D1" s="1713"/>
      <c r="E1" s="1713"/>
      <c r="F1" s="1713"/>
      <c r="G1" s="1713"/>
      <c r="H1" s="1713"/>
      <c r="I1" s="1713"/>
      <c r="J1" s="1713"/>
      <c r="K1" s="1713"/>
      <c r="L1" s="1713"/>
      <c r="M1" s="1713"/>
      <c r="N1" s="1713"/>
      <c r="O1" s="1713"/>
      <c r="P1" s="1713"/>
    </row>
    <row r="2" spans="1:16" ht="52" customHeight="1" x14ac:dyDescent="0.2">
      <c r="A2" s="1714" t="s">
        <v>1875</v>
      </c>
      <c r="B2" s="1716" t="s">
        <v>1876</v>
      </c>
      <c r="C2" s="1718" t="s">
        <v>1877</v>
      </c>
      <c r="D2" s="1720" t="s">
        <v>1878</v>
      </c>
      <c r="E2" s="1720" t="s">
        <v>1879</v>
      </c>
      <c r="F2" s="1720" t="s">
        <v>1880</v>
      </c>
      <c r="G2" s="1720" t="s">
        <v>1881</v>
      </c>
      <c r="H2" s="1720" t="s">
        <v>1882</v>
      </c>
      <c r="I2" s="1720" t="s">
        <v>1883</v>
      </c>
      <c r="J2" s="1720" t="s">
        <v>1884</v>
      </c>
      <c r="K2" s="1720" t="s">
        <v>1885</v>
      </c>
      <c r="L2" s="1720" t="s">
        <v>1886</v>
      </c>
      <c r="M2" s="1722" t="s">
        <v>1887</v>
      </c>
      <c r="N2" s="1723"/>
      <c r="O2" s="1720" t="s">
        <v>1888</v>
      </c>
      <c r="P2" s="1710" t="s">
        <v>1889</v>
      </c>
    </row>
    <row r="3" spans="1:16" ht="34.5" customHeight="1" x14ac:dyDescent="0.2">
      <c r="A3" s="1715"/>
      <c r="B3" s="1717"/>
      <c r="C3" s="1719"/>
      <c r="D3" s="1721"/>
      <c r="E3" s="1721"/>
      <c r="F3" s="1721"/>
      <c r="G3" s="1721"/>
      <c r="H3" s="1721"/>
      <c r="I3" s="1721"/>
      <c r="J3" s="1721"/>
      <c r="K3" s="1721"/>
      <c r="L3" s="1721"/>
      <c r="M3" s="557" t="s">
        <v>1890</v>
      </c>
      <c r="N3" s="558" t="s">
        <v>1891</v>
      </c>
      <c r="O3" s="1721"/>
      <c r="P3" s="1711"/>
    </row>
    <row r="4" spans="1:16" ht="47.4" customHeight="1" x14ac:dyDescent="0.2">
      <c r="A4" s="1706" t="s">
        <v>1892</v>
      </c>
      <c r="B4" s="1211" t="s">
        <v>1893</v>
      </c>
      <c r="C4" s="1212">
        <v>34790</v>
      </c>
      <c r="D4" s="1213" t="s">
        <v>1894</v>
      </c>
      <c r="E4" s="1214">
        <v>8</v>
      </c>
      <c r="F4" s="1214"/>
      <c r="G4" s="1214">
        <v>129</v>
      </c>
      <c r="H4" s="1214">
        <v>15</v>
      </c>
      <c r="I4" s="1214">
        <v>90</v>
      </c>
      <c r="J4" s="1214">
        <v>8</v>
      </c>
      <c r="K4" s="1214" t="s">
        <v>1895</v>
      </c>
      <c r="L4" s="1214" t="s">
        <v>1896</v>
      </c>
      <c r="M4" s="1214" t="s">
        <v>1896</v>
      </c>
      <c r="N4" s="1214"/>
      <c r="O4" s="1214">
        <v>15</v>
      </c>
      <c r="P4" s="1223" t="s">
        <v>1897</v>
      </c>
    </row>
    <row r="5" spans="1:16" ht="47.4" customHeight="1" x14ac:dyDescent="0.2">
      <c r="A5" s="1706"/>
      <c r="B5" s="1215" t="s">
        <v>1898</v>
      </c>
      <c r="C5" s="1216">
        <v>30042</v>
      </c>
      <c r="D5" s="1217" t="s">
        <v>1899</v>
      </c>
      <c r="E5" s="1218"/>
      <c r="F5" s="1218"/>
      <c r="G5" s="1218">
        <v>4</v>
      </c>
      <c r="H5" s="1218"/>
      <c r="I5" s="1218"/>
      <c r="J5" s="1218"/>
      <c r="K5" s="1218" t="s">
        <v>1895</v>
      </c>
      <c r="L5" s="1218" t="s">
        <v>1900</v>
      </c>
      <c r="M5" s="1218" t="s">
        <v>1896</v>
      </c>
      <c r="N5" s="1218"/>
      <c r="O5" s="1218">
        <v>12</v>
      </c>
      <c r="P5" s="1224" t="s">
        <v>1901</v>
      </c>
    </row>
    <row r="6" spans="1:16" ht="47.4" customHeight="1" x14ac:dyDescent="0.2">
      <c r="A6" s="1706"/>
      <c r="B6" s="1215" t="s">
        <v>1902</v>
      </c>
      <c r="C6" s="1216">
        <v>28416</v>
      </c>
      <c r="D6" s="1217" t="s">
        <v>1903</v>
      </c>
      <c r="E6" s="1218"/>
      <c r="F6" s="1218"/>
      <c r="G6" s="1218">
        <v>5</v>
      </c>
      <c r="H6" s="1218"/>
      <c r="I6" s="1218"/>
      <c r="J6" s="1218"/>
      <c r="K6" s="1218" t="s">
        <v>1904</v>
      </c>
      <c r="L6" s="1218" t="s">
        <v>1900</v>
      </c>
      <c r="M6" s="1218" t="s">
        <v>1896</v>
      </c>
      <c r="N6" s="1218"/>
      <c r="O6" s="1218">
        <v>10</v>
      </c>
      <c r="P6" s="1224" t="s">
        <v>1905</v>
      </c>
    </row>
    <row r="7" spans="1:16" ht="47.4" customHeight="1" x14ac:dyDescent="0.2">
      <c r="A7" s="1706"/>
      <c r="B7" s="1215" t="s">
        <v>1906</v>
      </c>
      <c r="C7" s="1216">
        <v>33055</v>
      </c>
      <c r="D7" s="1217" t="s">
        <v>1907</v>
      </c>
      <c r="E7" s="1218"/>
      <c r="F7" s="1218"/>
      <c r="G7" s="1218">
        <v>7</v>
      </c>
      <c r="H7" s="1218"/>
      <c r="I7" s="1218"/>
      <c r="J7" s="1218"/>
      <c r="K7" s="1218" t="s">
        <v>1908</v>
      </c>
      <c r="L7" s="1218" t="s">
        <v>1900</v>
      </c>
      <c r="M7" s="1218" t="s">
        <v>1900</v>
      </c>
      <c r="N7" s="1218" t="s">
        <v>1909</v>
      </c>
      <c r="O7" s="1218">
        <v>14</v>
      </c>
      <c r="P7" s="1224" t="s">
        <v>1910</v>
      </c>
    </row>
    <row r="8" spans="1:16" ht="47.4" customHeight="1" x14ac:dyDescent="0.2">
      <c r="A8" s="1706"/>
      <c r="B8" s="1215" t="s">
        <v>1911</v>
      </c>
      <c r="C8" s="1216">
        <v>29312</v>
      </c>
      <c r="D8" s="1217" t="s">
        <v>1912</v>
      </c>
      <c r="E8" s="1218">
        <v>2</v>
      </c>
      <c r="F8" s="1218"/>
      <c r="G8" s="1218">
        <v>3</v>
      </c>
      <c r="H8" s="1218"/>
      <c r="I8" s="1218"/>
      <c r="J8" s="1218"/>
      <c r="K8" s="1218" t="s">
        <v>1913</v>
      </c>
      <c r="L8" s="1218" t="s">
        <v>1900</v>
      </c>
      <c r="M8" s="1218" t="s">
        <v>1896</v>
      </c>
      <c r="N8" s="1218"/>
      <c r="O8" s="1218">
        <v>10</v>
      </c>
      <c r="P8" s="1224" t="s">
        <v>1914</v>
      </c>
    </row>
    <row r="9" spans="1:16" ht="47.4" customHeight="1" x14ac:dyDescent="0.2">
      <c r="A9" s="1706"/>
      <c r="B9" s="1215" t="s">
        <v>1915</v>
      </c>
      <c r="C9" s="1216">
        <v>32881</v>
      </c>
      <c r="D9" s="1217" t="s">
        <v>1916</v>
      </c>
      <c r="E9" s="1218">
        <v>5</v>
      </c>
      <c r="F9" s="1218"/>
      <c r="G9" s="1218">
        <v>5</v>
      </c>
      <c r="H9" s="1218"/>
      <c r="I9" s="1218"/>
      <c r="J9" s="1218"/>
      <c r="K9" s="1218" t="s">
        <v>1913</v>
      </c>
      <c r="L9" s="1218" t="s">
        <v>1896</v>
      </c>
      <c r="M9" s="1218" t="s">
        <v>1900</v>
      </c>
      <c r="N9" s="1218" t="s">
        <v>1917</v>
      </c>
      <c r="O9" s="1218">
        <v>20</v>
      </c>
      <c r="P9" s="1224" t="s">
        <v>1918</v>
      </c>
    </row>
    <row r="10" spans="1:16" ht="47" customHeight="1" x14ac:dyDescent="0.2">
      <c r="A10" s="1706"/>
      <c r="B10" s="1215" t="s">
        <v>1919</v>
      </c>
      <c r="C10" s="1216">
        <v>33573</v>
      </c>
      <c r="D10" s="1217" t="s">
        <v>1920</v>
      </c>
      <c r="E10" s="1218">
        <v>4</v>
      </c>
      <c r="F10" s="1218"/>
      <c r="G10" s="1218">
        <v>5</v>
      </c>
      <c r="H10" s="1218"/>
      <c r="I10" s="1218"/>
      <c r="J10" s="1218"/>
      <c r="K10" s="1218" t="s">
        <v>1913</v>
      </c>
      <c r="L10" s="1218" t="s">
        <v>1896</v>
      </c>
      <c r="M10" s="1218" t="s">
        <v>1900</v>
      </c>
      <c r="N10" s="1218" t="s">
        <v>1917</v>
      </c>
      <c r="O10" s="1218">
        <v>9</v>
      </c>
      <c r="P10" s="1224" t="s">
        <v>1921</v>
      </c>
    </row>
    <row r="11" spans="1:16" ht="47.4" customHeight="1" x14ac:dyDescent="0.2">
      <c r="A11" s="1706"/>
      <c r="B11" s="1215" t="s">
        <v>1922</v>
      </c>
      <c r="C11" s="1216">
        <v>27760</v>
      </c>
      <c r="D11" s="1217" t="s">
        <v>1923</v>
      </c>
      <c r="E11" s="1218"/>
      <c r="F11" s="1218"/>
      <c r="G11" s="1218">
        <v>2</v>
      </c>
      <c r="H11" s="1218"/>
      <c r="I11" s="1218"/>
      <c r="J11" s="1218"/>
      <c r="K11" s="1218" t="s">
        <v>1913</v>
      </c>
      <c r="L11" s="1218" t="s">
        <v>1900</v>
      </c>
      <c r="M11" s="1218" t="s">
        <v>1896</v>
      </c>
      <c r="N11" s="1218"/>
      <c r="O11" s="1218">
        <v>6</v>
      </c>
      <c r="P11" s="1224" t="s">
        <v>1924</v>
      </c>
    </row>
    <row r="12" spans="1:16" ht="47.4" customHeight="1" x14ac:dyDescent="0.2">
      <c r="A12" s="1706"/>
      <c r="B12" s="1215" t="s">
        <v>1925</v>
      </c>
      <c r="C12" s="1216">
        <v>43191</v>
      </c>
      <c r="D12" s="1217" t="s">
        <v>1926</v>
      </c>
      <c r="E12" s="1218">
        <v>1</v>
      </c>
      <c r="F12" s="1218"/>
      <c r="G12" s="1218">
        <v>16</v>
      </c>
      <c r="H12" s="1218">
        <v>2</v>
      </c>
      <c r="I12" s="1218"/>
      <c r="J12" s="1218"/>
      <c r="K12" s="1218" t="s">
        <v>1895</v>
      </c>
      <c r="L12" s="1218" t="s">
        <v>1900</v>
      </c>
      <c r="M12" s="1218" t="s">
        <v>1896</v>
      </c>
      <c r="N12" s="1218"/>
      <c r="O12" s="1218">
        <v>38</v>
      </c>
      <c r="P12" s="1224" t="s">
        <v>1927</v>
      </c>
    </row>
    <row r="13" spans="1:16" ht="47.4" customHeight="1" x14ac:dyDescent="0.2">
      <c r="A13" s="1706"/>
      <c r="B13" s="1215" t="s">
        <v>1928</v>
      </c>
      <c r="C13" s="1216">
        <v>34425</v>
      </c>
      <c r="D13" s="1217" t="s">
        <v>1929</v>
      </c>
      <c r="E13" s="1218"/>
      <c r="F13" s="1218"/>
      <c r="G13" s="1218">
        <v>3</v>
      </c>
      <c r="H13" s="1218"/>
      <c r="I13" s="1218"/>
      <c r="J13" s="1218"/>
      <c r="K13" s="1218" t="s">
        <v>1895</v>
      </c>
      <c r="L13" s="1218" t="s">
        <v>1896</v>
      </c>
      <c r="M13" s="1218" t="s">
        <v>1896</v>
      </c>
      <c r="N13" s="1218"/>
      <c r="O13" s="1218">
        <v>9</v>
      </c>
      <c r="P13" s="1224" t="s">
        <v>1930</v>
      </c>
    </row>
    <row r="14" spans="1:16" ht="47.4" customHeight="1" x14ac:dyDescent="0.2">
      <c r="A14" s="1706"/>
      <c r="B14" s="1215" t="s">
        <v>1931</v>
      </c>
      <c r="C14" s="1216">
        <v>38803</v>
      </c>
      <c r="D14" s="1217" t="s">
        <v>1932</v>
      </c>
      <c r="E14" s="1218">
        <v>10</v>
      </c>
      <c r="F14" s="1218"/>
      <c r="G14" s="1218">
        <v>14</v>
      </c>
      <c r="H14" s="1218"/>
      <c r="I14" s="1218"/>
      <c r="J14" s="1218"/>
      <c r="K14" s="1218" t="s">
        <v>1895</v>
      </c>
      <c r="L14" s="1218" t="s">
        <v>1900</v>
      </c>
      <c r="M14" s="1218" t="s">
        <v>1896</v>
      </c>
      <c r="N14" s="1218"/>
      <c r="O14" s="1218">
        <v>24</v>
      </c>
      <c r="P14" s="1224" t="s">
        <v>1933</v>
      </c>
    </row>
    <row r="15" spans="1:16" ht="47.4" customHeight="1" x14ac:dyDescent="0.2">
      <c r="A15" s="1706"/>
      <c r="B15" s="1215" t="s">
        <v>1934</v>
      </c>
      <c r="C15" s="1216">
        <v>37216</v>
      </c>
      <c r="D15" s="1217" t="s">
        <v>1935</v>
      </c>
      <c r="E15" s="1218">
        <v>3</v>
      </c>
      <c r="F15" s="1218"/>
      <c r="G15" s="1218">
        <v>2</v>
      </c>
      <c r="H15" s="1218"/>
      <c r="I15" s="1218"/>
      <c r="J15" s="1218"/>
      <c r="K15" s="1218" t="s">
        <v>1895</v>
      </c>
      <c r="L15" s="1218" t="s">
        <v>1900</v>
      </c>
      <c r="M15" s="1218" t="s">
        <v>1896</v>
      </c>
      <c r="N15" s="1218"/>
      <c r="O15" s="1218">
        <v>15</v>
      </c>
      <c r="P15" s="1224" t="s">
        <v>1936</v>
      </c>
    </row>
    <row r="16" spans="1:16" ht="47.4" customHeight="1" x14ac:dyDescent="0.2">
      <c r="A16" s="1706"/>
      <c r="B16" s="1215" t="s">
        <v>1937</v>
      </c>
      <c r="C16" s="1216">
        <v>41244</v>
      </c>
      <c r="D16" s="1217" t="s">
        <v>1938</v>
      </c>
      <c r="E16" s="1218">
        <v>6</v>
      </c>
      <c r="F16" s="1218"/>
      <c r="G16" s="1218">
        <v>6</v>
      </c>
      <c r="H16" s="1218"/>
      <c r="I16" s="1218"/>
      <c r="J16" s="1218"/>
      <c r="K16" s="1218" t="s">
        <v>1895</v>
      </c>
      <c r="L16" s="1218" t="s">
        <v>1900</v>
      </c>
      <c r="M16" s="1218" t="s">
        <v>1896</v>
      </c>
      <c r="N16" s="1218"/>
      <c r="O16" s="1218">
        <v>25</v>
      </c>
      <c r="P16" s="1224" t="s">
        <v>1939</v>
      </c>
    </row>
    <row r="17" spans="1:16" ht="47.4" customHeight="1" x14ac:dyDescent="0.2">
      <c r="A17" s="1706"/>
      <c r="B17" s="1215" t="s">
        <v>1940</v>
      </c>
      <c r="C17" s="1216">
        <v>37350</v>
      </c>
      <c r="D17" s="1217" t="s">
        <v>1941</v>
      </c>
      <c r="E17" s="1218">
        <v>1</v>
      </c>
      <c r="F17" s="1218"/>
      <c r="G17" s="1218">
        <v>2</v>
      </c>
      <c r="H17" s="1218"/>
      <c r="I17" s="1218"/>
      <c r="J17" s="1218"/>
      <c r="K17" s="1218" t="s">
        <v>1895</v>
      </c>
      <c r="L17" s="1218" t="s">
        <v>1900</v>
      </c>
      <c r="M17" s="1218" t="s">
        <v>1896</v>
      </c>
      <c r="N17" s="1218"/>
      <c r="O17" s="1218">
        <v>10</v>
      </c>
      <c r="P17" s="1224" t="s">
        <v>1942</v>
      </c>
    </row>
    <row r="18" spans="1:16" ht="47.4" customHeight="1" x14ac:dyDescent="0.2">
      <c r="A18" s="1707"/>
      <c r="B18" s="1215" t="s">
        <v>1943</v>
      </c>
      <c r="C18" s="1216">
        <v>25759</v>
      </c>
      <c r="D18" s="1217" t="s">
        <v>1929</v>
      </c>
      <c r="E18" s="1218"/>
      <c r="F18" s="1218"/>
      <c r="G18" s="1218">
        <v>3</v>
      </c>
      <c r="H18" s="1218"/>
      <c r="I18" s="1218"/>
      <c r="J18" s="1218"/>
      <c r="K18" s="1218" t="s">
        <v>1895</v>
      </c>
      <c r="L18" s="1218" t="s">
        <v>1896</v>
      </c>
      <c r="M18" s="1218" t="s">
        <v>1896</v>
      </c>
      <c r="N18" s="1218"/>
      <c r="O18" s="1218">
        <v>12</v>
      </c>
      <c r="P18" s="1224" t="s">
        <v>1924</v>
      </c>
    </row>
    <row r="19" spans="1:16" ht="47.4" customHeight="1" x14ac:dyDescent="0.2">
      <c r="A19" s="1680" t="s">
        <v>1944</v>
      </c>
      <c r="B19" s="1215" t="s">
        <v>1945</v>
      </c>
      <c r="C19" s="1216">
        <v>36251</v>
      </c>
      <c r="D19" s="1217" t="s">
        <v>1946</v>
      </c>
      <c r="E19" s="1218">
        <v>2</v>
      </c>
      <c r="F19" s="1218"/>
      <c r="G19" s="1218">
        <v>6</v>
      </c>
      <c r="H19" s="1218">
        <v>1</v>
      </c>
      <c r="I19" s="1218"/>
      <c r="J19" s="1218"/>
      <c r="K19" s="1218" t="s">
        <v>1947</v>
      </c>
      <c r="L19" s="1218" t="s">
        <v>1948</v>
      </c>
      <c r="M19" s="1218" t="s">
        <v>1949</v>
      </c>
      <c r="N19" s="1218" t="s">
        <v>1950</v>
      </c>
      <c r="O19" s="1218">
        <v>9</v>
      </c>
      <c r="P19" s="1224" t="s">
        <v>1951</v>
      </c>
    </row>
    <row r="20" spans="1:16" ht="47.4" customHeight="1" x14ac:dyDescent="0.2">
      <c r="A20" s="1681"/>
      <c r="B20" s="1215" t="s">
        <v>1952</v>
      </c>
      <c r="C20" s="1216">
        <v>33270</v>
      </c>
      <c r="D20" s="1217" t="s">
        <v>1953</v>
      </c>
      <c r="E20" s="1218">
        <v>1</v>
      </c>
      <c r="F20" s="1218"/>
      <c r="G20" s="1218">
        <v>6</v>
      </c>
      <c r="H20" s="1218">
        <v>1</v>
      </c>
      <c r="I20" s="1218"/>
      <c r="J20" s="1218"/>
      <c r="K20" s="1218" t="s">
        <v>1947</v>
      </c>
      <c r="L20" s="1218" t="s">
        <v>1949</v>
      </c>
      <c r="M20" s="1218" t="s">
        <v>1948</v>
      </c>
      <c r="N20" s="1218"/>
      <c r="O20" s="1218">
        <v>30</v>
      </c>
      <c r="P20" s="1224" t="s">
        <v>1954</v>
      </c>
    </row>
    <row r="21" spans="1:16" ht="47.4" customHeight="1" x14ac:dyDescent="0.2">
      <c r="A21" s="1681"/>
      <c r="B21" s="1215" t="s">
        <v>1955</v>
      </c>
      <c r="C21" s="1216">
        <v>32599</v>
      </c>
      <c r="D21" s="1217" t="s">
        <v>1956</v>
      </c>
      <c r="E21" s="1218">
        <v>1</v>
      </c>
      <c r="F21" s="1218"/>
      <c r="G21" s="1218">
        <v>3</v>
      </c>
      <c r="H21" s="1218">
        <v>4</v>
      </c>
      <c r="I21" s="1218"/>
      <c r="J21" s="1218"/>
      <c r="K21" s="1218" t="s">
        <v>1947</v>
      </c>
      <c r="L21" s="1218" t="s">
        <v>1949</v>
      </c>
      <c r="M21" s="1218" t="s">
        <v>1948</v>
      </c>
      <c r="N21" s="1218"/>
      <c r="O21" s="1218">
        <v>21</v>
      </c>
      <c r="P21" s="1224" t="s">
        <v>1957</v>
      </c>
    </row>
    <row r="22" spans="1:16" ht="47.4" customHeight="1" x14ac:dyDescent="0.2">
      <c r="A22" s="1681"/>
      <c r="B22" s="1215" t="s">
        <v>1958</v>
      </c>
      <c r="C22" s="1216">
        <v>35886</v>
      </c>
      <c r="D22" s="1217" t="s">
        <v>1959</v>
      </c>
      <c r="E22" s="1218">
        <v>1</v>
      </c>
      <c r="F22" s="1218"/>
      <c r="G22" s="1218">
        <v>3</v>
      </c>
      <c r="H22" s="1218">
        <v>1</v>
      </c>
      <c r="I22" s="1218"/>
      <c r="J22" s="1218"/>
      <c r="K22" s="1218" t="s">
        <v>1947</v>
      </c>
      <c r="L22" s="1218" t="s">
        <v>1949</v>
      </c>
      <c r="M22" s="1218" t="s">
        <v>1948</v>
      </c>
      <c r="N22" s="1218"/>
      <c r="O22" s="1218">
        <v>15</v>
      </c>
      <c r="P22" s="1224" t="s">
        <v>1960</v>
      </c>
    </row>
    <row r="23" spans="1:16" ht="47.4" customHeight="1" x14ac:dyDescent="0.2">
      <c r="A23" s="1681"/>
      <c r="B23" s="1215" t="s">
        <v>1961</v>
      </c>
      <c r="C23" s="1216">
        <v>33270</v>
      </c>
      <c r="D23" s="1217" t="s">
        <v>1959</v>
      </c>
      <c r="E23" s="1218">
        <v>1</v>
      </c>
      <c r="F23" s="1218"/>
      <c r="G23" s="1218">
        <v>3</v>
      </c>
      <c r="H23" s="1218">
        <v>1</v>
      </c>
      <c r="I23" s="1218"/>
      <c r="J23" s="1218"/>
      <c r="K23" s="1218" t="s">
        <v>1947</v>
      </c>
      <c r="L23" s="1218" t="s">
        <v>1949</v>
      </c>
      <c r="M23" s="1218" t="s">
        <v>1948</v>
      </c>
      <c r="N23" s="1218"/>
      <c r="O23" s="1218">
        <v>17</v>
      </c>
      <c r="P23" s="1224" t="s">
        <v>1962</v>
      </c>
    </row>
    <row r="24" spans="1:16" ht="47.4" customHeight="1" x14ac:dyDescent="0.2">
      <c r="A24" s="1681"/>
      <c r="B24" s="1215" t="s">
        <v>1963</v>
      </c>
      <c r="C24" s="1216">
        <v>34274</v>
      </c>
      <c r="D24" s="1217" t="s">
        <v>1964</v>
      </c>
      <c r="E24" s="1218">
        <v>6</v>
      </c>
      <c r="F24" s="1218"/>
      <c r="G24" s="1218">
        <v>3</v>
      </c>
      <c r="H24" s="1218">
        <v>1</v>
      </c>
      <c r="I24" s="1218"/>
      <c r="J24" s="1218"/>
      <c r="K24" s="1218" t="s">
        <v>1947</v>
      </c>
      <c r="L24" s="1218" t="s">
        <v>1948</v>
      </c>
      <c r="M24" s="1218" t="s">
        <v>1948</v>
      </c>
      <c r="N24" s="1218"/>
      <c r="O24" s="1218">
        <v>10</v>
      </c>
      <c r="P24" s="1224" t="s">
        <v>1965</v>
      </c>
    </row>
    <row r="25" spans="1:16" ht="47.4" customHeight="1" x14ac:dyDescent="0.2">
      <c r="A25" s="1681"/>
      <c r="B25" s="1215" t="s">
        <v>1966</v>
      </c>
      <c r="C25" s="1216">
        <v>35156</v>
      </c>
      <c r="D25" s="1217" t="s">
        <v>1967</v>
      </c>
      <c r="E25" s="1218"/>
      <c r="F25" s="1218"/>
      <c r="G25" s="1218">
        <v>2</v>
      </c>
      <c r="H25" s="1218">
        <v>1</v>
      </c>
      <c r="I25" s="1218"/>
      <c r="J25" s="1218"/>
      <c r="K25" s="1218" t="s">
        <v>1968</v>
      </c>
      <c r="L25" s="1218" t="s">
        <v>1949</v>
      </c>
      <c r="M25" s="1218" t="s">
        <v>1948</v>
      </c>
      <c r="N25" s="1218"/>
      <c r="O25" s="1218">
        <v>9</v>
      </c>
      <c r="P25" s="1224" t="s">
        <v>1969</v>
      </c>
    </row>
    <row r="26" spans="1:16" ht="63" customHeight="1" x14ac:dyDescent="0.2">
      <c r="A26" s="1682"/>
      <c r="B26" s="1215" t="s">
        <v>1970</v>
      </c>
      <c r="C26" s="1216">
        <v>39173</v>
      </c>
      <c r="D26" s="1217" t="s">
        <v>1971</v>
      </c>
      <c r="E26" s="1218">
        <v>9</v>
      </c>
      <c r="F26" s="1218"/>
      <c r="G26" s="1218">
        <v>22</v>
      </c>
      <c r="H26" s="1218">
        <v>8</v>
      </c>
      <c r="I26" s="1218">
        <v>21</v>
      </c>
      <c r="J26" s="1218">
        <v>3</v>
      </c>
      <c r="K26" s="1218" t="s">
        <v>1947</v>
      </c>
      <c r="L26" s="1218" t="s">
        <v>1948</v>
      </c>
      <c r="M26" s="1218" t="s">
        <v>1948</v>
      </c>
      <c r="N26" s="1218"/>
      <c r="O26" s="1218">
        <v>7</v>
      </c>
      <c r="P26" s="1224" t="s">
        <v>1972</v>
      </c>
    </row>
    <row r="27" spans="1:16" ht="47.4" customHeight="1" x14ac:dyDescent="0.2">
      <c r="A27" s="1680" t="s">
        <v>1808</v>
      </c>
      <c r="B27" s="1215" t="s">
        <v>1973</v>
      </c>
      <c r="C27" s="1216">
        <v>32234</v>
      </c>
      <c r="D27" s="1217" t="s">
        <v>1974</v>
      </c>
      <c r="E27" s="1218">
        <v>2</v>
      </c>
      <c r="F27" s="1218"/>
      <c r="G27" s="1218">
        <v>1</v>
      </c>
      <c r="H27" s="1218"/>
      <c r="I27" s="1218"/>
      <c r="J27" s="1218"/>
      <c r="K27" s="1218" t="s">
        <v>1947</v>
      </c>
      <c r="L27" s="1218" t="s">
        <v>1949</v>
      </c>
      <c r="M27" s="1218" t="s">
        <v>1948</v>
      </c>
      <c r="N27" s="1218"/>
      <c r="O27" s="1218">
        <v>12</v>
      </c>
      <c r="P27" s="1224" t="s">
        <v>1975</v>
      </c>
    </row>
    <row r="28" spans="1:16" ht="66.5" customHeight="1" x14ac:dyDescent="0.2">
      <c r="A28" s="1681"/>
      <c r="B28" s="1215" t="s">
        <v>1976</v>
      </c>
      <c r="C28" s="1216">
        <v>32599</v>
      </c>
      <c r="D28" s="1217" t="s">
        <v>1977</v>
      </c>
      <c r="E28" s="1218">
        <v>14</v>
      </c>
      <c r="F28" s="1218"/>
      <c r="G28" s="1218">
        <v>15</v>
      </c>
      <c r="H28" s="1218">
        <v>4</v>
      </c>
      <c r="I28" s="1218">
        <v>23</v>
      </c>
      <c r="J28" s="1218">
        <v>3</v>
      </c>
      <c r="K28" s="1218" t="s">
        <v>1947</v>
      </c>
      <c r="L28" s="1218" t="s">
        <v>1948</v>
      </c>
      <c r="M28" s="1218" t="s">
        <v>1948</v>
      </c>
      <c r="N28" s="1218"/>
      <c r="O28" s="1218">
        <v>10</v>
      </c>
      <c r="P28" s="1224" t="s">
        <v>1978</v>
      </c>
    </row>
    <row r="29" spans="1:16" ht="47.4" customHeight="1" x14ac:dyDescent="0.2">
      <c r="A29" s="1682"/>
      <c r="B29" s="1215" t="s">
        <v>1979</v>
      </c>
      <c r="C29" s="1216">
        <v>36312</v>
      </c>
      <c r="D29" s="1217" t="s">
        <v>1980</v>
      </c>
      <c r="E29" s="1218">
        <v>2</v>
      </c>
      <c r="F29" s="1218"/>
      <c r="G29" s="1218">
        <v>2</v>
      </c>
      <c r="H29" s="1218"/>
      <c r="I29" s="1218"/>
      <c r="J29" s="1218"/>
      <c r="K29" s="1218" t="s">
        <v>1947</v>
      </c>
      <c r="L29" s="1218" t="s">
        <v>1949</v>
      </c>
      <c r="M29" s="1218" t="s">
        <v>1948</v>
      </c>
      <c r="N29" s="1218"/>
      <c r="O29" s="1218">
        <v>13</v>
      </c>
      <c r="P29" s="1224" t="s">
        <v>1981</v>
      </c>
    </row>
    <row r="30" spans="1:16" ht="69.5" customHeight="1" x14ac:dyDescent="0.2">
      <c r="A30" s="1680" t="s">
        <v>1571</v>
      </c>
      <c r="B30" s="1215" t="s">
        <v>1982</v>
      </c>
      <c r="C30" s="1216">
        <v>26390</v>
      </c>
      <c r="D30" s="1217" t="s">
        <v>1983</v>
      </c>
      <c r="E30" s="1218">
        <v>2</v>
      </c>
      <c r="F30" s="1218"/>
      <c r="G30" s="1218">
        <v>7</v>
      </c>
      <c r="H30" s="1218"/>
      <c r="I30" s="1218"/>
      <c r="J30" s="1218"/>
      <c r="K30" s="1218" t="s">
        <v>1947</v>
      </c>
      <c r="L30" s="1218" t="s">
        <v>1948</v>
      </c>
      <c r="M30" s="1218" t="s">
        <v>1949</v>
      </c>
      <c r="N30" s="1218" t="s">
        <v>1950</v>
      </c>
      <c r="O30" s="1218">
        <v>18</v>
      </c>
      <c r="P30" s="1224" t="s">
        <v>1984</v>
      </c>
    </row>
    <row r="31" spans="1:16" ht="76.5" customHeight="1" x14ac:dyDescent="0.2">
      <c r="A31" s="1681"/>
      <c r="B31" s="1215" t="s">
        <v>1985</v>
      </c>
      <c r="C31" s="1216">
        <v>33329</v>
      </c>
      <c r="D31" s="1217" t="s">
        <v>1986</v>
      </c>
      <c r="E31" s="1218">
        <v>1</v>
      </c>
      <c r="F31" s="1218"/>
      <c r="G31" s="1218">
        <v>2</v>
      </c>
      <c r="H31" s="1218">
        <v>1</v>
      </c>
      <c r="I31" s="1218"/>
      <c r="J31" s="1218"/>
      <c r="K31" s="1218" t="s">
        <v>1947</v>
      </c>
      <c r="L31" s="1218" t="s">
        <v>1949</v>
      </c>
      <c r="M31" s="1218" t="s">
        <v>1949</v>
      </c>
      <c r="N31" s="1218" t="s">
        <v>1950</v>
      </c>
      <c r="O31" s="1218">
        <v>16</v>
      </c>
      <c r="P31" s="1224" t="s">
        <v>1987</v>
      </c>
    </row>
    <row r="32" spans="1:16" ht="71" customHeight="1" x14ac:dyDescent="0.2">
      <c r="A32" s="1681"/>
      <c r="B32" s="1215" t="s">
        <v>1988</v>
      </c>
      <c r="C32" s="1216">
        <v>32932</v>
      </c>
      <c r="D32" s="1217" t="s">
        <v>1989</v>
      </c>
      <c r="E32" s="1218">
        <v>2</v>
      </c>
      <c r="F32" s="1218"/>
      <c r="G32" s="1218">
        <v>1</v>
      </c>
      <c r="H32" s="1218"/>
      <c r="I32" s="1218"/>
      <c r="J32" s="1218"/>
      <c r="K32" s="1218" t="s">
        <v>1968</v>
      </c>
      <c r="L32" s="1218" t="s">
        <v>1948</v>
      </c>
      <c r="M32" s="1218" t="s">
        <v>1949</v>
      </c>
      <c r="N32" s="1218" t="s">
        <v>1950</v>
      </c>
      <c r="O32" s="1218">
        <v>15</v>
      </c>
      <c r="P32" s="1224" t="s">
        <v>1990</v>
      </c>
    </row>
    <row r="33" spans="1:16" ht="78" customHeight="1" x14ac:dyDescent="0.2">
      <c r="A33" s="1681"/>
      <c r="B33" s="1215" t="s">
        <v>1991</v>
      </c>
      <c r="C33" s="1216">
        <v>43556</v>
      </c>
      <c r="D33" s="1217" t="s">
        <v>1992</v>
      </c>
      <c r="E33" s="1218">
        <v>1</v>
      </c>
      <c r="F33" s="1218"/>
      <c r="G33" s="1218">
        <v>2</v>
      </c>
      <c r="H33" s="1218"/>
      <c r="I33" s="1218"/>
      <c r="J33" s="1218"/>
      <c r="K33" s="1218" t="s">
        <v>1947</v>
      </c>
      <c r="L33" s="1218" t="s">
        <v>1949</v>
      </c>
      <c r="M33" s="1218" t="s">
        <v>1948</v>
      </c>
      <c r="N33" s="1218"/>
      <c r="O33" s="1218">
        <v>12</v>
      </c>
      <c r="P33" s="1224" t="s">
        <v>1993</v>
      </c>
    </row>
    <row r="34" spans="1:16" ht="47.4" customHeight="1" x14ac:dyDescent="0.2">
      <c r="A34" s="1682"/>
      <c r="B34" s="1215" t="s">
        <v>1994</v>
      </c>
      <c r="C34" s="1216">
        <v>35983</v>
      </c>
      <c r="D34" s="1217" t="s">
        <v>1995</v>
      </c>
      <c r="E34" s="1218">
        <v>1</v>
      </c>
      <c r="F34" s="1218"/>
      <c r="G34" s="1218">
        <v>3</v>
      </c>
      <c r="H34" s="1218"/>
      <c r="I34" s="1218"/>
      <c r="J34" s="1218"/>
      <c r="K34" s="1218" t="s">
        <v>1947</v>
      </c>
      <c r="L34" s="1218" t="s">
        <v>1948</v>
      </c>
      <c r="M34" s="1218" t="s">
        <v>1948</v>
      </c>
      <c r="N34" s="1218"/>
      <c r="O34" s="1218">
        <v>12</v>
      </c>
      <c r="P34" s="1224" t="s">
        <v>1996</v>
      </c>
    </row>
    <row r="35" spans="1:16" ht="47.4" customHeight="1" x14ac:dyDescent="0.2">
      <c r="A35" s="1680" t="s">
        <v>1574</v>
      </c>
      <c r="B35" s="1215" t="s">
        <v>1997</v>
      </c>
      <c r="C35" s="1216">
        <v>28632</v>
      </c>
      <c r="D35" s="1217" t="s">
        <v>1998</v>
      </c>
      <c r="E35" s="1218">
        <v>1</v>
      </c>
      <c r="F35" s="1218"/>
      <c r="G35" s="1218">
        <v>3</v>
      </c>
      <c r="H35" s="1218"/>
      <c r="I35" s="1218"/>
      <c r="J35" s="1218"/>
      <c r="K35" s="1218" t="s">
        <v>1947</v>
      </c>
      <c r="L35" s="1218" t="s">
        <v>1949</v>
      </c>
      <c r="M35" s="1218" t="s">
        <v>1949</v>
      </c>
      <c r="N35" s="1218" t="s">
        <v>1950</v>
      </c>
      <c r="O35" s="1218">
        <v>16</v>
      </c>
      <c r="P35" s="1224" t="s">
        <v>1999</v>
      </c>
    </row>
    <row r="36" spans="1:16" ht="71" customHeight="1" x14ac:dyDescent="0.2">
      <c r="A36" s="1682"/>
      <c r="B36" s="1215" t="s">
        <v>2000</v>
      </c>
      <c r="C36" s="1216">
        <v>37438</v>
      </c>
      <c r="D36" s="1217" t="s">
        <v>2001</v>
      </c>
      <c r="E36" s="1218">
        <v>13</v>
      </c>
      <c r="F36" s="1218"/>
      <c r="G36" s="1218">
        <v>9</v>
      </c>
      <c r="H36" s="1218">
        <v>3</v>
      </c>
      <c r="I36" s="1218">
        <v>14</v>
      </c>
      <c r="J36" s="1218">
        <v>1</v>
      </c>
      <c r="K36" s="1218" t="s">
        <v>1947</v>
      </c>
      <c r="L36" s="1218" t="s">
        <v>1948</v>
      </c>
      <c r="M36" s="1218" t="s">
        <v>1948</v>
      </c>
      <c r="N36" s="1218"/>
      <c r="O36" s="1218">
        <v>11</v>
      </c>
      <c r="P36" s="1224" t="s">
        <v>2002</v>
      </c>
    </row>
    <row r="37" spans="1:16" ht="47.4" customHeight="1" x14ac:dyDescent="0.2">
      <c r="A37" s="1683" t="s">
        <v>2003</v>
      </c>
      <c r="B37" s="1215" t="s">
        <v>2004</v>
      </c>
      <c r="C37" s="1216">
        <v>32818</v>
      </c>
      <c r="D37" s="1217" t="s">
        <v>2005</v>
      </c>
      <c r="E37" s="1218">
        <v>1</v>
      </c>
      <c r="F37" s="1218"/>
      <c r="G37" s="1218">
        <v>4</v>
      </c>
      <c r="H37" s="1218">
        <v>3</v>
      </c>
      <c r="I37" s="1218"/>
      <c r="J37" s="1218"/>
      <c r="K37" s="1218" t="s">
        <v>1895</v>
      </c>
      <c r="L37" s="1218" t="s">
        <v>1900</v>
      </c>
      <c r="M37" s="1218" t="s">
        <v>1900</v>
      </c>
      <c r="N37" s="1218" t="s">
        <v>1917</v>
      </c>
      <c r="O37" s="1218">
        <v>18</v>
      </c>
      <c r="P37" s="1224" t="s">
        <v>2006</v>
      </c>
    </row>
    <row r="38" spans="1:16" ht="47.4" customHeight="1" x14ac:dyDescent="0.2">
      <c r="A38" s="1684"/>
      <c r="B38" s="1215" t="s">
        <v>2007</v>
      </c>
      <c r="C38" s="1216">
        <v>26836</v>
      </c>
      <c r="D38" s="1217" t="s">
        <v>2008</v>
      </c>
      <c r="E38" s="1218">
        <v>3</v>
      </c>
      <c r="F38" s="1218"/>
      <c r="G38" s="1218">
        <v>5</v>
      </c>
      <c r="H38" s="1218"/>
      <c r="I38" s="1218"/>
      <c r="J38" s="1218"/>
      <c r="K38" s="1218" t="s">
        <v>1895</v>
      </c>
      <c r="L38" s="1218" t="s">
        <v>1896</v>
      </c>
      <c r="M38" s="1218" t="s">
        <v>1900</v>
      </c>
      <c r="N38" s="1218" t="s">
        <v>1917</v>
      </c>
      <c r="O38" s="1218">
        <v>24</v>
      </c>
      <c r="P38" s="1224" t="s">
        <v>2009</v>
      </c>
    </row>
    <row r="39" spans="1:16" ht="47.4" customHeight="1" x14ac:dyDescent="0.2">
      <c r="A39" s="1684"/>
      <c r="B39" s="1215" t="s">
        <v>2010</v>
      </c>
      <c r="C39" s="1216">
        <v>28946</v>
      </c>
      <c r="D39" s="1217" t="s">
        <v>2011</v>
      </c>
      <c r="E39" s="1218">
        <v>1</v>
      </c>
      <c r="F39" s="1218"/>
      <c r="G39" s="1218">
        <v>4</v>
      </c>
      <c r="H39" s="1218"/>
      <c r="I39" s="1218"/>
      <c r="J39" s="1218"/>
      <c r="K39" s="1218" t="s">
        <v>1895</v>
      </c>
      <c r="L39" s="1218" t="s">
        <v>1900</v>
      </c>
      <c r="M39" s="1218" t="s">
        <v>1900</v>
      </c>
      <c r="N39" s="1218" t="s">
        <v>1917</v>
      </c>
      <c r="O39" s="1218">
        <v>18</v>
      </c>
      <c r="P39" s="1224" t="s">
        <v>2012</v>
      </c>
    </row>
    <row r="40" spans="1:16" ht="47.4" customHeight="1" x14ac:dyDescent="0.2">
      <c r="A40" s="1685"/>
      <c r="B40" s="1215" t="s">
        <v>2013</v>
      </c>
      <c r="C40" s="1216">
        <v>34425</v>
      </c>
      <c r="D40" s="1217" t="s">
        <v>2014</v>
      </c>
      <c r="E40" s="1218">
        <v>2</v>
      </c>
      <c r="F40" s="1218"/>
      <c r="G40" s="1218">
        <v>3</v>
      </c>
      <c r="H40" s="1218"/>
      <c r="I40" s="1218"/>
      <c r="J40" s="1218"/>
      <c r="K40" s="1218" t="s">
        <v>1913</v>
      </c>
      <c r="L40" s="1218" t="s">
        <v>1896</v>
      </c>
      <c r="M40" s="1218" t="s">
        <v>1900</v>
      </c>
      <c r="N40" s="1218" t="s">
        <v>1917</v>
      </c>
      <c r="O40" s="1218">
        <v>16</v>
      </c>
      <c r="P40" s="1224" t="s">
        <v>2015</v>
      </c>
    </row>
    <row r="41" spans="1:16" ht="68" customHeight="1" x14ac:dyDescent="0.2">
      <c r="A41" s="1680" t="s">
        <v>2016</v>
      </c>
      <c r="B41" s="1215" t="s">
        <v>2017</v>
      </c>
      <c r="C41" s="1216">
        <v>28946</v>
      </c>
      <c r="D41" s="1217" t="s">
        <v>2018</v>
      </c>
      <c r="E41" s="1218">
        <v>13</v>
      </c>
      <c r="F41" s="1218"/>
      <c r="G41" s="1218">
        <v>31</v>
      </c>
      <c r="H41" s="1218">
        <v>15</v>
      </c>
      <c r="I41" s="1218">
        <v>27</v>
      </c>
      <c r="J41" s="1218">
        <v>1</v>
      </c>
      <c r="K41" s="1218" t="s">
        <v>1895</v>
      </c>
      <c r="L41" s="1218" t="s">
        <v>1900</v>
      </c>
      <c r="M41" s="1218" t="s">
        <v>1896</v>
      </c>
      <c r="N41" s="1218"/>
      <c r="O41" s="1218">
        <v>16</v>
      </c>
      <c r="P41" s="1224" t="s">
        <v>2019</v>
      </c>
    </row>
    <row r="42" spans="1:16" ht="47.4" customHeight="1" x14ac:dyDescent="0.2">
      <c r="A42" s="1681"/>
      <c r="B42" s="1215" t="s">
        <v>2020</v>
      </c>
      <c r="C42" s="1216">
        <v>28583</v>
      </c>
      <c r="D42" s="1217" t="s">
        <v>1912</v>
      </c>
      <c r="E42" s="1218">
        <v>2</v>
      </c>
      <c r="F42" s="1218"/>
      <c r="G42" s="1218">
        <v>3</v>
      </c>
      <c r="H42" s="1218"/>
      <c r="I42" s="1218"/>
      <c r="J42" s="1218"/>
      <c r="K42" s="1218" t="s">
        <v>1895</v>
      </c>
      <c r="L42" s="1218" t="s">
        <v>1896</v>
      </c>
      <c r="M42" s="1218" t="s">
        <v>1896</v>
      </c>
      <c r="N42" s="1218"/>
      <c r="O42" s="1218">
        <v>13</v>
      </c>
      <c r="P42" s="1224" t="s">
        <v>2021</v>
      </c>
    </row>
    <row r="43" spans="1:16" ht="47.4" customHeight="1" x14ac:dyDescent="0.2">
      <c r="A43" s="1681"/>
      <c r="B43" s="1215" t="s">
        <v>2022</v>
      </c>
      <c r="C43" s="1216">
        <v>30590</v>
      </c>
      <c r="D43" s="1217" t="s">
        <v>2023</v>
      </c>
      <c r="E43" s="1218">
        <v>1</v>
      </c>
      <c r="F43" s="1218"/>
      <c r="G43" s="1218">
        <v>1</v>
      </c>
      <c r="H43" s="1218">
        <v>1</v>
      </c>
      <c r="I43" s="1218"/>
      <c r="J43" s="1218"/>
      <c r="K43" s="1218" t="s">
        <v>1895</v>
      </c>
      <c r="L43" s="1218" t="s">
        <v>1896</v>
      </c>
      <c r="M43" s="1218" t="s">
        <v>1896</v>
      </c>
      <c r="N43" s="1218"/>
      <c r="O43" s="1218">
        <v>9</v>
      </c>
      <c r="P43" s="1224" t="s">
        <v>2024</v>
      </c>
    </row>
    <row r="44" spans="1:16" ht="47.4" customHeight="1" x14ac:dyDescent="0.2">
      <c r="A44" s="1681"/>
      <c r="B44" s="1215" t="s">
        <v>2025</v>
      </c>
      <c r="C44" s="1216">
        <v>39904</v>
      </c>
      <c r="D44" s="1217" t="s">
        <v>2026</v>
      </c>
      <c r="E44" s="1218">
        <v>1</v>
      </c>
      <c r="F44" s="1218"/>
      <c r="G44" s="1218">
        <v>7</v>
      </c>
      <c r="H44" s="1218">
        <v>2</v>
      </c>
      <c r="I44" s="1218"/>
      <c r="J44" s="1218"/>
      <c r="K44" s="1218" t="s">
        <v>1895</v>
      </c>
      <c r="L44" s="1218" t="s">
        <v>1896</v>
      </c>
      <c r="M44" s="1218" t="s">
        <v>1896</v>
      </c>
      <c r="N44" s="1218"/>
      <c r="O44" s="1218">
        <v>20</v>
      </c>
      <c r="P44" s="1224" t="s">
        <v>2027</v>
      </c>
    </row>
    <row r="45" spans="1:16" ht="100" customHeight="1" x14ac:dyDescent="0.2">
      <c r="A45" s="1681"/>
      <c r="B45" s="1215" t="s">
        <v>2028</v>
      </c>
      <c r="C45" s="1216">
        <v>36251</v>
      </c>
      <c r="D45" s="1217" t="s">
        <v>2029</v>
      </c>
      <c r="E45" s="1218"/>
      <c r="F45" s="1218"/>
      <c r="G45" s="1218">
        <v>6</v>
      </c>
      <c r="H45" s="1218">
        <v>2</v>
      </c>
      <c r="I45" s="1218"/>
      <c r="J45" s="1218"/>
      <c r="K45" s="1218" t="s">
        <v>1895</v>
      </c>
      <c r="L45" s="1218" t="s">
        <v>1896</v>
      </c>
      <c r="M45" s="1218" t="s">
        <v>1896</v>
      </c>
      <c r="N45" s="1218"/>
      <c r="O45" s="1218">
        <v>25</v>
      </c>
      <c r="P45" s="1224" t="s">
        <v>2030</v>
      </c>
    </row>
    <row r="46" spans="1:16" ht="47.4" customHeight="1" x14ac:dyDescent="0.2">
      <c r="A46" s="1681"/>
      <c r="B46" s="1215" t="s">
        <v>2031</v>
      </c>
      <c r="C46" s="1216">
        <v>36982</v>
      </c>
      <c r="D46" s="1217" t="s">
        <v>1941</v>
      </c>
      <c r="E46" s="1218">
        <v>1</v>
      </c>
      <c r="F46" s="1218"/>
      <c r="G46" s="1218">
        <v>2</v>
      </c>
      <c r="H46" s="1218"/>
      <c r="I46" s="1218"/>
      <c r="J46" s="1218"/>
      <c r="K46" s="1218" t="s">
        <v>1895</v>
      </c>
      <c r="L46" s="1218" t="s">
        <v>1900</v>
      </c>
      <c r="M46" s="1218" t="s">
        <v>1900</v>
      </c>
      <c r="N46" s="1218" t="s">
        <v>2032</v>
      </c>
      <c r="O46" s="1218">
        <v>10</v>
      </c>
      <c r="P46" s="1224" t="s">
        <v>2033</v>
      </c>
    </row>
    <row r="47" spans="1:16" ht="82.5" customHeight="1" x14ac:dyDescent="0.2">
      <c r="A47" s="1682"/>
      <c r="B47" s="1215" t="s">
        <v>2034</v>
      </c>
      <c r="C47" s="1216">
        <v>38084</v>
      </c>
      <c r="D47" s="1217" t="s">
        <v>2035</v>
      </c>
      <c r="E47" s="1218">
        <v>1</v>
      </c>
      <c r="F47" s="1218"/>
      <c r="G47" s="1218">
        <v>4</v>
      </c>
      <c r="H47" s="1218">
        <v>4</v>
      </c>
      <c r="I47" s="1218"/>
      <c r="J47" s="1218"/>
      <c r="K47" s="1218" t="s">
        <v>1895</v>
      </c>
      <c r="L47" s="1218" t="s">
        <v>1900</v>
      </c>
      <c r="M47" s="1218" t="s">
        <v>1896</v>
      </c>
      <c r="N47" s="1218"/>
      <c r="O47" s="1218">
        <v>20</v>
      </c>
      <c r="P47" s="1224" t="s">
        <v>2036</v>
      </c>
    </row>
    <row r="48" spans="1:16" ht="47.4" customHeight="1" x14ac:dyDescent="0.2">
      <c r="A48" s="1680" t="s">
        <v>1583</v>
      </c>
      <c r="B48" s="1215" t="s">
        <v>2037</v>
      </c>
      <c r="C48" s="1216">
        <v>26023</v>
      </c>
      <c r="D48" s="1217" t="s">
        <v>2038</v>
      </c>
      <c r="E48" s="1218">
        <v>4</v>
      </c>
      <c r="F48" s="1218"/>
      <c r="G48" s="1218">
        <v>3</v>
      </c>
      <c r="H48" s="1218"/>
      <c r="I48" s="1218"/>
      <c r="J48" s="1218"/>
      <c r="K48" s="1218" t="s">
        <v>1947</v>
      </c>
      <c r="L48" s="1218" t="s">
        <v>1948</v>
      </c>
      <c r="M48" s="1218" t="s">
        <v>1948</v>
      </c>
      <c r="N48" s="1218"/>
      <c r="O48" s="1218">
        <v>19</v>
      </c>
      <c r="P48" s="1224" t="s">
        <v>2039</v>
      </c>
    </row>
    <row r="49" spans="1:16" ht="47.4" customHeight="1" x14ac:dyDescent="0.2">
      <c r="A49" s="1681"/>
      <c r="B49" s="1215" t="s">
        <v>2040</v>
      </c>
      <c r="C49" s="1216">
        <v>27881</v>
      </c>
      <c r="D49" s="1217" t="s">
        <v>2041</v>
      </c>
      <c r="E49" s="1218">
        <v>3</v>
      </c>
      <c r="F49" s="1218"/>
      <c r="G49" s="1218"/>
      <c r="H49" s="1218"/>
      <c r="I49" s="1218"/>
      <c r="J49" s="1218"/>
      <c r="K49" s="1218" t="s">
        <v>1947</v>
      </c>
      <c r="L49" s="1218" t="s">
        <v>1949</v>
      </c>
      <c r="M49" s="1218" t="s">
        <v>1948</v>
      </c>
      <c r="N49" s="1218"/>
      <c r="O49" s="1218">
        <v>20</v>
      </c>
      <c r="P49" s="1224" t="s">
        <v>2042</v>
      </c>
    </row>
    <row r="50" spans="1:16" ht="47.4" customHeight="1" x14ac:dyDescent="0.2">
      <c r="A50" s="1681"/>
      <c r="B50" s="1215" t="s">
        <v>2043</v>
      </c>
      <c r="C50" s="1216">
        <v>28216</v>
      </c>
      <c r="D50" s="1217" t="s">
        <v>2044</v>
      </c>
      <c r="E50" s="1218">
        <v>4</v>
      </c>
      <c r="F50" s="1218"/>
      <c r="G50" s="1218"/>
      <c r="H50" s="1218"/>
      <c r="I50" s="1218"/>
      <c r="J50" s="1218"/>
      <c r="K50" s="1218" t="s">
        <v>1947</v>
      </c>
      <c r="L50" s="1218" t="s">
        <v>1948</v>
      </c>
      <c r="M50" s="1218" t="s">
        <v>1948</v>
      </c>
      <c r="N50" s="1218"/>
      <c r="O50" s="1218">
        <v>12</v>
      </c>
      <c r="P50" s="1224" t="s">
        <v>2045</v>
      </c>
    </row>
    <row r="51" spans="1:16" ht="47.4" customHeight="1" x14ac:dyDescent="0.2">
      <c r="A51" s="1681"/>
      <c r="B51" s="1215" t="s">
        <v>2046</v>
      </c>
      <c r="C51" s="1216">
        <v>27485</v>
      </c>
      <c r="D51" s="1217" t="s">
        <v>2047</v>
      </c>
      <c r="E51" s="1218">
        <v>5</v>
      </c>
      <c r="F51" s="1218"/>
      <c r="G51" s="1218"/>
      <c r="H51" s="1218"/>
      <c r="I51" s="1218"/>
      <c r="J51" s="1218"/>
      <c r="K51" s="1218" t="s">
        <v>1947</v>
      </c>
      <c r="L51" s="1218" t="s">
        <v>1948</v>
      </c>
      <c r="M51" s="1218" t="s">
        <v>1948</v>
      </c>
      <c r="N51" s="1218"/>
      <c r="O51" s="1218">
        <v>15</v>
      </c>
      <c r="P51" s="1224" t="s">
        <v>2048</v>
      </c>
    </row>
    <row r="52" spans="1:16" ht="47.4" customHeight="1" x14ac:dyDescent="0.2">
      <c r="A52" s="1681"/>
      <c r="B52" s="1215" t="s">
        <v>2049</v>
      </c>
      <c r="C52" s="1216">
        <v>30773</v>
      </c>
      <c r="D52" s="1217" t="s">
        <v>2050</v>
      </c>
      <c r="E52" s="1218">
        <v>3</v>
      </c>
      <c r="F52" s="1218"/>
      <c r="G52" s="1218">
        <v>3</v>
      </c>
      <c r="H52" s="1218">
        <v>1</v>
      </c>
      <c r="I52" s="1218"/>
      <c r="J52" s="1218"/>
      <c r="K52" s="1218" t="s">
        <v>1947</v>
      </c>
      <c r="L52" s="1218" t="s">
        <v>1949</v>
      </c>
      <c r="M52" s="1218" t="s">
        <v>1948</v>
      </c>
      <c r="N52" s="1218"/>
      <c r="O52" s="1218">
        <v>22</v>
      </c>
      <c r="P52" s="1224" t="s">
        <v>2051</v>
      </c>
    </row>
    <row r="53" spans="1:16" ht="47.4" customHeight="1" x14ac:dyDescent="0.2">
      <c r="A53" s="1681"/>
      <c r="B53" s="1215" t="s">
        <v>2052</v>
      </c>
      <c r="C53" s="1216">
        <v>27576</v>
      </c>
      <c r="D53" s="1217" t="s">
        <v>2053</v>
      </c>
      <c r="E53" s="1218">
        <v>32</v>
      </c>
      <c r="F53" s="1218"/>
      <c r="G53" s="1218">
        <v>10</v>
      </c>
      <c r="H53" s="1218">
        <v>2</v>
      </c>
      <c r="I53" s="1218"/>
      <c r="J53" s="1218"/>
      <c r="K53" s="1218" t="s">
        <v>1947</v>
      </c>
      <c r="L53" s="1218" t="s">
        <v>1948</v>
      </c>
      <c r="M53" s="1218" t="s">
        <v>1948</v>
      </c>
      <c r="N53" s="1218"/>
      <c r="O53" s="1218">
        <v>16</v>
      </c>
      <c r="P53" s="1224" t="s">
        <v>2054</v>
      </c>
    </row>
    <row r="54" spans="1:16" ht="47.4" customHeight="1" x14ac:dyDescent="0.2">
      <c r="A54" s="1681"/>
      <c r="B54" s="1215" t="s">
        <v>2055</v>
      </c>
      <c r="C54" s="1216">
        <v>35886</v>
      </c>
      <c r="D54" s="1217" t="s">
        <v>2056</v>
      </c>
      <c r="E54" s="1218">
        <v>3</v>
      </c>
      <c r="F54" s="1218"/>
      <c r="G54" s="1218">
        <v>1</v>
      </c>
      <c r="H54" s="1218"/>
      <c r="I54" s="1218"/>
      <c r="J54" s="1218"/>
      <c r="K54" s="1218" t="s">
        <v>1947</v>
      </c>
      <c r="L54" s="1218" t="s">
        <v>1949</v>
      </c>
      <c r="M54" s="1218" t="s">
        <v>1948</v>
      </c>
      <c r="N54" s="1218"/>
      <c r="O54" s="1218">
        <v>14</v>
      </c>
      <c r="P54" s="1224" t="s">
        <v>2057</v>
      </c>
    </row>
    <row r="55" spans="1:16" ht="47.4" customHeight="1" x14ac:dyDescent="0.2">
      <c r="A55" s="1681"/>
      <c r="B55" s="1215" t="s">
        <v>2058</v>
      </c>
      <c r="C55" s="1216">
        <v>42095</v>
      </c>
      <c r="D55" s="1217" t="s">
        <v>2056</v>
      </c>
      <c r="E55" s="1218">
        <v>3</v>
      </c>
      <c r="F55" s="1218"/>
      <c r="G55" s="1218">
        <v>1</v>
      </c>
      <c r="H55" s="1218"/>
      <c r="I55" s="1218"/>
      <c r="J55" s="1218"/>
      <c r="K55" s="1218" t="s">
        <v>1968</v>
      </c>
      <c r="L55" s="1218" t="s">
        <v>1949</v>
      </c>
      <c r="M55" s="1218" t="s">
        <v>1948</v>
      </c>
      <c r="N55" s="1218"/>
      <c r="O55" s="1218">
        <v>17</v>
      </c>
      <c r="P55" s="1224" t="s">
        <v>2059</v>
      </c>
    </row>
    <row r="56" spans="1:16" ht="116" customHeight="1" x14ac:dyDescent="0.2">
      <c r="A56" s="1682"/>
      <c r="B56" s="1215" t="s">
        <v>2060</v>
      </c>
      <c r="C56" s="1216">
        <v>43922</v>
      </c>
      <c r="D56" s="1217" t="s">
        <v>1974</v>
      </c>
      <c r="E56" s="1218">
        <v>2</v>
      </c>
      <c r="F56" s="1218"/>
      <c r="G56" s="1218">
        <v>1</v>
      </c>
      <c r="H56" s="1218"/>
      <c r="I56" s="1218"/>
      <c r="J56" s="1218"/>
      <c r="K56" s="1218" t="s">
        <v>1947</v>
      </c>
      <c r="L56" s="1218" t="s">
        <v>1949</v>
      </c>
      <c r="M56" s="1218" t="s">
        <v>1948</v>
      </c>
      <c r="N56" s="1218"/>
      <c r="O56" s="1218">
        <v>15</v>
      </c>
      <c r="P56" s="1224" t="s">
        <v>2061</v>
      </c>
    </row>
    <row r="57" spans="1:16" ht="47.4" customHeight="1" x14ac:dyDescent="0.2">
      <c r="A57" s="1680" t="s">
        <v>1585</v>
      </c>
      <c r="B57" s="1215" t="s">
        <v>2062</v>
      </c>
      <c r="C57" s="1216">
        <v>30407</v>
      </c>
      <c r="D57" s="1217" t="s">
        <v>2063</v>
      </c>
      <c r="E57" s="1218">
        <v>2</v>
      </c>
      <c r="F57" s="1218"/>
      <c r="G57" s="1218">
        <v>2</v>
      </c>
      <c r="H57" s="1218"/>
      <c r="I57" s="1218"/>
      <c r="J57" s="1218"/>
      <c r="K57" s="1218" t="s">
        <v>1947</v>
      </c>
      <c r="L57" s="1218" t="s">
        <v>1949</v>
      </c>
      <c r="M57" s="1218" t="s">
        <v>1948</v>
      </c>
      <c r="N57" s="1218"/>
      <c r="O57" s="1218">
        <v>14</v>
      </c>
      <c r="P57" s="1224" t="s">
        <v>2064</v>
      </c>
    </row>
    <row r="58" spans="1:16" ht="47.4" customHeight="1" x14ac:dyDescent="0.2">
      <c r="A58" s="1681"/>
      <c r="B58" s="1215" t="s">
        <v>2065</v>
      </c>
      <c r="C58" s="1216">
        <v>33861</v>
      </c>
      <c r="D58" s="1217" t="s">
        <v>2066</v>
      </c>
      <c r="E58" s="1218">
        <v>2</v>
      </c>
      <c r="F58" s="1218"/>
      <c r="G58" s="1218">
        <v>1</v>
      </c>
      <c r="H58" s="1218"/>
      <c r="I58" s="1218"/>
      <c r="J58" s="1218"/>
      <c r="K58" s="1218" t="s">
        <v>1947</v>
      </c>
      <c r="L58" s="1218" t="s">
        <v>1949</v>
      </c>
      <c r="M58" s="1218" t="s">
        <v>1948</v>
      </c>
      <c r="N58" s="1218"/>
      <c r="O58" s="1218">
        <v>9</v>
      </c>
      <c r="P58" s="1224" t="s">
        <v>2067</v>
      </c>
    </row>
    <row r="59" spans="1:16" ht="79.5" customHeight="1" x14ac:dyDescent="0.2">
      <c r="A59" s="1682"/>
      <c r="B59" s="1215" t="s">
        <v>2068</v>
      </c>
      <c r="C59" s="1216">
        <v>38808</v>
      </c>
      <c r="D59" s="1217" t="s">
        <v>2069</v>
      </c>
      <c r="E59" s="1218">
        <v>14</v>
      </c>
      <c r="F59" s="1218"/>
      <c r="G59" s="1218">
        <v>11</v>
      </c>
      <c r="H59" s="1218"/>
      <c r="I59" s="1218">
        <v>13</v>
      </c>
      <c r="J59" s="1218">
        <v>1</v>
      </c>
      <c r="K59" s="1218" t="s">
        <v>1947</v>
      </c>
      <c r="L59" s="1218" t="s">
        <v>1949</v>
      </c>
      <c r="M59" s="1218" t="s">
        <v>1948</v>
      </c>
      <c r="N59" s="1218"/>
      <c r="O59" s="1218">
        <v>10</v>
      </c>
      <c r="P59" s="1224" t="s">
        <v>2070</v>
      </c>
    </row>
    <row r="60" spans="1:16" ht="75" customHeight="1" x14ac:dyDescent="0.2">
      <c r="A60" s="1680" t="s">
        <v>1588</v>
      </c>
      <c r="B60" s="1215" t="s">
        <v>2071</v>
      </c>
      <c r="C60" s="1216">
        <v>32568</v>
      </c>
      <c r="D60" s="1217" t="s">
        <v>2072</v>
      </c>
      <c r="E60" s="1218">
        <v>1</v>
      </c>
      <c r="F60" s="1218"/>
      <c r="G60" s="1218">
        <v>1</v>
      </c>
      <c r="H60" s="1218">
        <v>3</v>
      </c>
      <c r="I60" s="1218"/>
      <c r="J60" s="1218"/>
      <c r="K60" s="1218" t="s">
        <v>1968</v>
      </c>
      <c r="L60" s="1218" t="s">
        <v>1949</v>
      </c>
      <c r="M60" s="1218" t="s">
        <v>1949</v>
      </c>
      <c r="N60" s="1218" t="s">
        <v>1950</v>
      </c>
      <c r="O60" s="1218">
        <v>8</v>
      </c>
      <c r="P60" s="1224" t="s">
        <v>2073</v>
      </c>
    </row>
    <row r="61" spans="1:16" ht="78.5" customHeight="1" x14ac:dyDescent="0.2">
      <c r="A61" s="1681"/>
      <c r="B61" s="1215" t="s">
        <v>2074</v>
      </c>
      <c r="C61" s="1216">
        <v>41358</v>
      </c>
      <c r="D61" s="1217" t="s">
        <v>2075</v>
      </c>
      <c r="E61" s="1218"/>
      <c r="F61" s="1218"/>
      <c r="G61" s="1218">
        <v>4</v>
      </c>
      <c r="H61" s="1218">
        <v>2</v>
      </c>
      <c r="I61" s="1218"/>
      <c r="J61" s="1218"/>
      <c r="K61" s="1218" t="s">
        <v>1968</v>
      </c>
      <c r="L61" s="1218" t="s">
        <v>1948</v>
      </c>
      <c r="M61" s="1218" t="s">
        <v>1949</v>
      </c>
      <c r="N61" s="1218" t="s">
        <v>1950</v>
      </c>
      <c r="O61" s="1218">
        <v>12</v>
      </c>
      <c r="P61" s="1224" t="s">
        <v>2076</v>
      </c>
    </row>
    <row r="62" spans="1:16" ht="47.4" customHeight="1" x14ac:dyDescent="0.2">
      <c r="A62" s="1681"/>
      <c r="B62" s="1215" t="s">
        <v>2077</v>
      </c>
      <c r="C62" s="1216">
        <v>35536</v>
      </c>
      <c r="D62" s="1217" t="s">
        <v>2078</v>
      </c>
      <c r="E62" s="1218">
        <v>2</v>
      </c>
      <c r="F62" s="1218"/>
      <c r="G62" s="1218">
        <v>1</v>
      </c>
      <c r="H62" s="1218">
        <v>1</v>
      </c>
      <c r="I62" s="1218"/>
      <c r="J62" s="1218"/>
      <c r="K62" s="1218" t="s">
        <v>1947</v>
      </c>
      <c r="L62" s="1218" t="s">
        <v>1949</v>
      </c>
      <c r="M62" s="1218" t="s">
        <v>1949</v>
      </c>
      <c r="N62" s="1218" t="s">
        <v>1950</v>
      </c>
      <c r="O62" s="1218">
        <v>20</v>
      </c>
      <c r="P62" s="1224" t="s">
        <v>2079</v>
      </c>
    </row>
    <row r="63" spans="1:16" ht="69.5" customHeight="1" x14ac:dyDescent="0.2">
      <c r="A63" s="1681"/>
      <c r="B63" s="1215" t="s">
        <v>2080</v>
      </c>
      <c r="C63" s="1216">
        <v>33147</v>
      </c>
      <c r="D63" s="1217" t="s">
        <v>2081</v>
      </c>
      <c r="E63" s="1218">
        <v>12</v>
      </c>
      <c r="F63" s="1218"/>
      <c r="G63" s="1218">
        <v>15</v>
      </c>
      <c r="H63" s="1218">
        <v>8</v>
      </c>
      <c r="I63" s="1218">
        <v>24</v>
      </c>
      <c r="J63" s="1218">
        <v>1</v>
      </c>
      <c r="K63" s="1218" t="s">
        <v>1947</v>
      </c>
      <c r="L63" s="1218" t="s">
        <v>1948</v>
      </c>
      <c r="M63" s="1218" t="s">
        <v>1948</v>
      </c>
      <c r="N63" s="1218"/>
      <c r="O63" s="1218">
        <v>15</v>
      </c>
      <c r="P63" s="1224" t="s">
        <v>2082</v>
      </c>
    </row>
    <row r="64" spans="1:16" ht="47.4" customHeight="1" x14ac:dyDescent="0.2">
      <c r="A64" s="1681"/>
      <c r="B64" s="1215" t="s">
        <v>2083</v>
      </c>
      <c r="C64" s="1216">
        <v>43922</v>
      </c>
      <c r="D64" s="1217" t="s">
        <v>1986</v>
      </c>
      <c r="E64" s="1218">
        <v>1</v>
      </c>
      <c r="F64" s="1218"/>
      <c r="G64" s="1218">
        <v>2</v>
      </c>
      <c r="H64" s="1218">
        <v>1</v>
      </c>
      <c r="I64" s="1218"/>
      <c r="J64" s="1218"/>
      <c r="K64" s="1218" t="s">
        <v>1947</v>
      </c>
      <c r="L64" s="1218" t="s">
        <v>2084</v>
      </c>
      <c r="M64" s="1218" t="s">
        <v>1948</v>
      </c>
      <c r="N64" s="1218"/>
      <c r="O64" s="1218">
        <v>15</v>
      </c>
      <c r="P64" s="1224" t="s">
        <v>2085</v>
      </c>
    </row>
    <row r="65" spans="1:16" ht="47.4" customHeight="1" x14ac:dyDescent="0.2">
      <c r="A65" s="1681"/>
      <c r="B65" s="1215" t="s">
        <v>2086</v>
      </c>
      <c r="C65" s="1216">
        <v>44221</v>
      </c>
      <c r="D65" s="1217" t="s">
        <v>2087</v>
      </c>
      <c r="E65" s="1218">
        <v>1</v>
      </c>
      <c r="F65" s="1218"/>
      <c r="G65" s="1218">
        <v>1</v>
      </c>
      <c r="H65" s="1218">
        <v>3</v>
      </c>
      <c r="I65" s="1218"/>
      <c r="J65" s="1218"/>
      <c r="K65" s="1218" t="s">
        <v>1968</v>
      </c>
      <c r="L65" s="1218" t="s">
        <v>1948</v>
      </c>
      <c r="M65" s="1218" t="s">
        <v>1949</v>
      </c>
      <c r="N65" s="1218" t="s">
        <v>2088</v>
      </c>
      <c r="O65" s="1218">
        <v>5</v>
      </c>
      <c r="P65" s="1224" t="s">
        <v>2089</v>
      </c>
    </row>
    <row r="66" spans="1:16" ht="47.4" customHeight="1" x14ac:dyDescent="0.2">
      <c r="A66" s="1682"/>
      <c r="B66" s="1215" t="s">
        <v>2090</v>
      </c>
      <c r="C66" s="1216">
        <v>40269</v>
      </c>
      <c r="D66" s="1217" t="s">
        <v>2091</v>
      </c>
      <c r="E66" s="1218">
        <v>1</v>
      </c>
      <c r="F66" s="1218"/>
      <c r="G66" s="1218">
        <v>3</v>
      </c>
      <c r="H66" s="1218"/>
      <c r="I66" s="1218"/>
      <c r="J66" s="1218"/>
      <c r="K66" s="1218" t="s">
        <v>1947</v>
      </c>
      <c r="L66" s="1218" t="s">
        <v>1949</v>
      </c>
      <c r="M66" s="1218" t="s">
        <v>1948</v>
      </c>
      <c r="N66" s="1218"/>
      <c r="O66" s="1218">
        <v>10</v>
      </c>
      <c r="P66" s="1224" t="s">
        <v>2092</v>
      </c>
    </row>
    <row r="67" spans="1:16" ht="47.4" customHeight="1" x14ac:dyDescent="0.2">
      <c r="A67" s="1708" t="s">
        <v>1590</v>
      </c>
      <c r="B67" s="1215" t="s">
        <v>2093</v>
      </c>
      <c r="C67" s="1216">
        <v>30407</v>
      </c>
      <c r="D67" s="1217" t="s">
        <v>1953</v>
      </c>
      <c r="E67" s="1218">
        <v>1</v>
      </c>
      <c r="F67" s="1218"/>
      <c r="G67" s="1218">
        <v>6</v>
      </c>
      <c r="H67" s="1218">
        <v>1</v>
      </c>
      <c r="I67" s="1218"/>
      <c r="J67" s="1218"/>
      <c r="K67" s="1218" t="s">
        <v>1947</v>
      </c>
      <c r="L67" s="1218" t="s">
        <v>1949</v>
      </c>
      <c r="M67" s="1218" t="s">
        <v>1948</v>
      </c>
      <c r="N67" s="1218"/>
      <c r="O67" s="1218">
        <v>18</v>
      </c>
      <c r="P67" s="1224" t="s">
        <v>2094</v>
      </c>
    </row>
    <row r="68" spans="1:16" ht="47.4" customHeight="1" x14ac:dyDescent="0.2">
      <c r="A68" s="1709"/>
      <c r="B68" s="1215" t="s">
        <v>2095</v>
      </c>
      <c r="C68" s="1216">
        <v>38991</v>
      </c>
      <c r="D68" s="1217" t="s">
        <v>2096</v>
      </c>
      <c r="E68" s="1218">
        <v>36</v>
      </c>
      <c r="F68" s="1218"/>
      <c r="G68" s="1218">
        <v>22</v>
      </c>
      <c r="H68" s="1218">
        <v>1</v>
      </c>
      <c r="I68" s="1218">
        <v>36</v>
      </c>
      <c r="J68" s="1218"/>
      <c r="K68" s="1218" t="s">
        <v>1947</v>
      </c>
      <c r="L68" s="1218" t="s">
        <v>1949</v>
      </c>
      <c r="M68" s="1218" t="s">
        <v>1948</v>
      </c>
      <c r="N68" s="1218"/>
      <c r="O68" s="1218">
        <v>16</v>
      </c>
      <c r="P68" s="1224" t="s">
        <v>2097</v>
      </c>
    </row>
    <row r="69" spans="1:16" ht="232" customHeight="1" x14ac:dyDescent="0.2">
      <c r="A69" s="1680" t="s">
        <v>1592</v>
      </c>
      <c r="B69" s="1215" t="s">
        <v>2098</v>
      </c>
      <c r="C69" s="1216">
        <v>25051</v>
      </c>
      <c r="D69" s="1217" t="s">
        <v>2099</v>
      </c>
      <c r="E69" s="1218">
        <v>37</v>
      </c>
      <c r="F69" s="1218"/>
      <c r="G69" s="1218">
        <v>16</v>
      </c>
      <c r="H69" s="1218">
        <v>1</v>
      </c>
      <c r="I69" s="1218">
        <v>37</v>
      </c>
      <c r="J69" s="1218">
        <v>1</v>
      </c>
      <c r="K69" s="1218" t="s">
        <v>1947</v>
      </c>
      <c r="L69" s="1218" t="s">
        <v>1948</v>
      </c>
      <c r="M69" s="1218" t="s">
        <v>1948</v>
      </c>
      <c r="N69" s="1218"/>
      <c r="O69" s="1218">
        <v>10</v>
      </c>
      <c r="P69" s="1224" t="s">
        <v>2100</v>
      </c>
    </row>
    <row r="70" spans="1:16" ht="47.4" customHeight="1" x14ac:dyDescent="0.2">
      <c r="A70" s="1681"/>
      <c r="B70" s="1215" t="s">
        <v>2101</v>
      </c>
      <c r="C70" s="1216">
        <v>33631</v>
      </c>
      <c r="D70" s="1217" t="s">
        <v>2041</v>
      </c>
      <c r="E70" s="1218">
        <v>3</v>
      </c>
      <c r="F70" s="1218"/>
      <c r="G70" s="1218"/>
      <c r="H70" s="1218"/>
      <c r="I70" s="1218"/>
      <c r="J70" s="1218"/>
      <c r="K70" s="1218" t="s">
        <v>1947</v>
      </c>
      <c r="L70" s="1218" t="s">
        <v>1949</v>
      </c>
      <c r="M70" s="1218" t="s">
        <v>1948</v>
      </c>
      <c r="N70" s="1218"/>
      <c r="O70" s="1218">
        <v>12</v>
      </c>
      <c r="P70" s="1224" t="s">
        <v>2102</v>
      </c>
    </row>
    <row r="71" spans="1:16" ht="72" customHeight="1" x14ac:dyDescent="0.2">
      <c r="A71" s="1681"/>
      <c r="B71" s="1215" t="s">
        <v>2103</v>
      </c>
      <c r="C71" s="1216">
        <v>28216</v>
      </c>
      <c r="D71" s="1217" t="s">
        <v>2056</v>
      </c>
      <c r="E71" s="1218">
        <v>3</v>
      </c>
      <c r="F71" s="1218"/>
      <c r="G71" s="1218">
        <v>1</v>
      </c>
      <c r="H71" s="1218"/>
      <c r="I71" s="1218"/>
      <c r="J71" s="1218"/>
      <c r="K71" s="1218" t="s">
        <v>1968</v>
      </c>
      <c r="L71" s="1218" t="s">
        <v>1948</v>
      </c>
      <c r="M71" s="1218" t="s">
        <v>1949</v>
      </c>
      <c r="N71" s="1218" t="s">
        <v>1950</v>
      </c>
      <c r="O71" s="1218">
        <v>8</v>
      </c>
      <c r="P71" s="1224" t="s">
        <v>2104</v>
      </c>
    </row>
    <row r="72" spans="1:16" ht="84" customHeight="1" x14ac:dyDescent="0.2">
      <c r="A72" s="1681"/>
      <c r="B72" s="1215" t="s">
        <v>2105</v>
      </c>
      <c r="C72" s="1216">
        <v>34001</v>
      </c>
      <c r="D72" s="1217" t="s">
        <v>2106</v>
      </c>
      <c r="E72" s="1218">
        <v>1</v>
      </c>
      <c r="F72" s="1218"/>
      <c r="G72" s="1218">
        <v>5</v>
      </c>
      <c r="H72" s="1218">
        <v>1</v>
      </c>
      <c r="I72" s="1218"/>
      <c r="J72" s="1218"/>
      <c r="K72" s="1218" t="s">
        <v>1947</v>
      </c>
      <c r="L72" s="1218" t="s">
        <v>1949</v>
      </c>
      <c r="M72" s="1218" t="s">
        <v>1948</v>
      </c>
      <c r="N72" s="1218"/>
      <c r="O72" s="1218">
        <v>18</v>
      </c>
      <c r="P72" s="1224" t="s">
        <v>2107</v>
      </c>
    </row>
    <row r="73" spans="1:16" ht="150" customHeight="1" x14ac:dyDescent="0.2">
      <c r="A73" s="1681"/>
      <c r="B73" s="1215" t="s">
        <v>2108</v>
      </c>
      <c r="C73" s="1216">
        <v>26512</v>
      </c>
      <c r="D73" s="1217" t="s">
        <v>2109</v>
      </c>
      <c r="E73" s="1218">
        <v>3</v>
      </c>
      <c r="F73" s="1218"/>
      <c r="G73" s="1218">
        <v>3</v>
      </c>
      <c r="H73" s="1218"/>
      <c r="I73" s="1218"/>
      <c r="J73" s="1218"/>
      <c r="K73" s="1218" t="s">
        <v>1947</v>
      </c>
      <c r="L73" s="1218" t="s">
        <v>1948</v>
      </c>
      <c r="M73" s="1218" t="s">
        <v>1948</v>
      </c>
      <c r="N73" s="1218"/>
      <c r="O73" s="1218">
        <v>12</v>
      </c>
      <c r="P73" s="1224" t="s">
        <v>2110</v>
      </c>
    </row>
    <row r="74" spans="1:16" ht="47.4" customHeight="1" x14ac:dyDescent="0.2">
      <c r="A74" s="1681"/>
      <c r="B74" s="1215" t="s">
        <v>2111</v>
      </c>
      <c r="C74" s="1216">
        <v>38803</v>
      </c>
      <c r="D74" s="1217" t="s">
        <v>2091</v>
      </c>
      <c r="E74" s="1218">
        <v>1</v>
      </c>
      <c r="F74" s="1218"/>
      <c r="G74" s="1218">
        <v>3</v>
      </c>
      <c r="H74" s="1218"/>
      <c r="I74" s="1218"/>
      <c r="J74" s="1218"/>
      <c r="K74" s="1218" t="s">
        <v>1947</v>
      </c>
      <c r="L74" s="1218" t="s">
        <v>1948</v>
      </c>
      <c r="M74" s="1218" t="s">
        <v>1948</v>
      </c>
      <c r="N74" s="1218"/>
      <c r="O74" s="1218">
        <v>15</v>
      </c>
      <c r="P74" s="1224" t="s">
        <v>2112</v>
      </c>
    </row>
    <row r="75" spans="1:16" ht="47.4" customHeight="1" x14ac:dyDescent="0.2">
      <c r="A75" s="1682"/>
      <c r="B75" s="1215" t="s">
        <v>2113</v>
      </c>
      <c r="C75" s="1216">
        <v>28550</v>
      </c>
      <c r="D75" s="1217" t="s">
        <v>1974</v>
      </c>
      <c r="E75" s="1218">
        <v>2</v>
      </c>
      <c r="F75" s="1218"/>
      <c r="G75" s="1218">
        <v>1</v>
      </c>
      <c r="H75" s="1218"/>
      <c r="I75" s="1218"/>
      <c r="J75" s="1218"/>
      <c r="K75" s="1218" t="s">
        <v>1947</v>
      </c>
      <c r="L75" s="1218" t="s">
        <v>1949</v>
      </c>
      <c r="M75" s="1218" t="s">
        <v>1948</v>
      </c>
      <c r="N75" s="1218"/>
      <c r="O75" s="1218">
        <v>10</v>
      </c>
      <c r="P75" s="1224" t="s">
        <v>2114</v>
      </c>
    </row>
    <row r="76" spans="1:16" ht="47.4" customHeight="1" x14ac:dyDescent="0.2">
      <c r="A76" s="1677" t="s">
        <v>1594</v>
      </c>
      <c r="B76" s="1215" t="s">
        <v>2115</v>
      </c>
      <c r="C76" s="1216">
        <v>26451</v>
      </c>
      <c r="D76" s="1217" t="s">
        <v>2116</v>
      </c>
      <c r="E76" s="1218">
        <v>4</v>
      </c>
      <c r="F76" s="1218"/>
      <c r="G76" s="1218"/>
      <c r="H76" s="1218"/>
      <c r="I76" s="1218"/>
      <c r="J76" s="1218"/>
      <c r="K76" s="1218" t="s">
        <v>1947</v>
      </c>
      <c r="L76" s="1218" t="s">
        <v>1949</v>
      </c>
      <c r="M76" s="1218" t="s">
        <v>1948</v>
      </c>
      <c r="N76" s="1218"/>
      <c r="O76" s="1218">
        <v>16</v>
      </c>
      <c r="P76" s="1224" t="s">
        <v>2117</v>
      </c>
    </row>
    <row r="77" spans="1:16" ht="47.4" customHeight="1" x14ac:dyDescent="0.2">
      <c r="A77" s="1679"/>
      <c r="B77" s="1215" t="s">
        <v>2118</v>
      </c>
      <c r="C77" s="1216">
        <v>32234</v>
      </c>
      <c r="D77" s="1217" t="s">
        <v>2119</v>
      </c>
      <c r="E77" s="1218">
        <v>26</v>
      </c>
      <c r="F77" s="1218"/>
      <c r="G77" s="1218">
        <v>5</v>
      </c>
      <c r="H77" s="1218">
        <v>8</v>
      </c>
      <c r="I77" s="1218"/>
      <c r="J77" s="1218"/>
      <c r="K77" s="1218" t="s">
        <v>1947</v>
      </c>
      <c r="L77" s="1218" t="s">
        <v>1949</v>
      </c>
      <c r="M77" s="1218" t="s">
        <v>1948</v>
      </c>
      <c r="N77" s="1218"/>
      <c r="O77" s="1218">
        <v>14</v>
      </c>
      <c r="P77" s="1224" t="s">
        <v>2120</v>
      </c>
    </row>
    <row r="78" spans="1:16" ht="47.4" customHeight="1" x14ac:dyDescent="0.2">
      <c r="A78" s="1680" t="s">
        <v>1599</v>
      </c>
      <c r="B78" s="1215" t="s">
        <v>2121</v>
      </c>
      <c r="C78" s="1216">
        <v>27485</v>
      </c>
      <c r="D78" s="1217" t="s">
        <v>1974</v>
      </c>
      <c r="E78" s="1218">
        <v>2</v>
      </c>
      <c r="F78" s="1218"/>
      <c r="G78" s="1218">
        <v>1</v>
      </c>
      <c r="H78" s="1218"/>
      <c r="I78" s="1218"/>
      <c r="J78" s="1218"/>
      <c r="K78" s="1218" t="s">
        <v>1947</v>
      </c>
      <c r="L78" s="1218" t="s">
        <v>1949</v>
      </c>
      <c r="M78" s="1218" t="s">
        <v>1948</v>
      </c>
      <c r="N78" s="1218"/>
      <c r="O78" s="1218">
        <v>15</v>
      </c>
      <c r="P78" s="1224" t="s">
        <v>2122</v>
      </c>
    </row>
    <row r="79" spans="1:16" ht="47.4" customHeight="1" x14ac:dyDescent="0.2">
      <c r="A79" s="1681"/>
      <c r="B79" s="1215" t="s">
        <v>2123</v>
      </c>
      <c r="C79" s="1216">
        <v>28216</v>
      </c>
      <c r="D79" s="1217" t="s">
        <v>2056</v>
      </c>
      <c r="E79" s="1218">
        <v>3</v>
      </c>
      <c r="F79" s="1218"/>
      <c r="G79" s="1218">
        <v>1</v>
      </c>
      <c r="H79" s="1218"/>
      <c r="I79" s="1218"/>
      <c r="J79" s="1218"/>
      <c r="K79" s="1218" t="s">
        <v>1947</v>
      </c>
      <c r="L79" s="1218" t="s">
        <v>1949</v>
      </c>
      <c r="M79" s="1218" t="s">
        <v>1948</v>
      </c>
      <c r="N79" s="1218"/>
      <c r="O79" s="1218">
        <v>8</v>
      </c>
      <c r="P79" s="1224" t="s">
        <v>2124</v>
      </c>
    </row>
    <row r="80" spans="1:16" ht="84" customHeight="1" x14ac:dyDescent="0.2">
      <c r="A80" s="1681"/>
      <c r="B80" s="1215" t="s">
        <v>2125</v>
      </c>
      <c r="C80" s="1216">
        <v>38047</v>
      </c>
      <c r="D80" s="1217" t="s">
        <v>2126</v>
      </c>
      <c r="E80" s="1218">
        <v>20</v>
      </c>
      <c r="F80" s="1218"/>
      <c r="G80" s="1218">
        <v>6</v>
      </c>
      <c r="H80" s="1218">
        <v>4</v>
      </c>
      <c r="I80" s="1218">
        <v>19</v>
      </c>
      <c r="J80" s="1218">
        <v>1</v>
      </c>
      <c r="K80" s="1218" t="s">
        <v>1947</v>
      </c>
      <c r="L80" s="1218" t="s">
        <v>1949</v>
      </c>
      <c r="M80" s="1218" t="s">
        <v>1948</v>
      </c>
      <c r="N80" s="1218"/>
      <c r="O80" s="1218">
        <v>15</v>
      </c>
      <c r="P80" s="1224" t="s">
        <v>2127</v>
      </c>
    </row>
    <row r="81" spans="1:16" ht="47.4" customHeight="1" x14ac:dyDescent="0.2">
      <c r="A81" s="1681"/>
      <c r="B81" s="1215" t="s">
        <v>2128</v>
      </c>
      <c r="C81" s="1216">
        <v>28581</v>
      </c>
      <c r="D81" s="1217" t="s">
        <v>1974</v>
      </c>
      <c r="E81" s="1218">
        <v>2</v>
      </c>
      <c r="F81" s="1218"/>
      <c r="G81" s="1218">
        <v>1</v>
      </c>
      <c r="H81" s="1218"/>
      <c r="I81" s="1218"/>
      <c r="J81" s="1218"/>
      <c r="K81" s="1218" t="s">
        <v>1947</v>
      </c>
      <c r="L81" s="1218" t="s">
        <v>1949</v>
      </c>
      <c r="M81" s="1218" t="s">
        <v>1948</v>
      </c>
      <c r="N81" s="1218"/>
      <c r="O81" s="1218">
        <v>13</v>
      </c>
      <c r="P81" s="1224" t="s">
        <v>2129</v>
      </c>
    </row>
    <row r="82" spans="1:16" ht="47.4" customHeight="1" x14ac:dyDescent="0.2">
      <c r="A82" s="1681"/>
      <c r="B82" s="1215" t="s">
        <v>2130</v>
      </c>
      <c r="C82" s="1216">
        <v>43922</v>
      </c>
      <c r="D82" s="1217" t="s">
        <v>2131</v>
      </c>
      <c r="E82" s="1218">
        <v>5</v>
      </c>
      <c r="F82" s="1218"/>
      <c r="G82" s="1218">
        <v>1</v>
      </c>
      <c r="H82" s="1218">
        <v>2</v>
      </c>
      <c r="I82" s="1218"/>
      <c r="J82" s="1218"/>
      <c r="K82" s="1218" t="s">
        <v>1947</v>
      </c>
      <c r="L82" s="1218" t="s">
        <v>1949</v>
      </c>
      <c r="M82" s="1218" t="s">
        <v>1948</v>
      </c>
      <c r="N82" s="1218"/>
      <c r="O82" s="1218">
        <v>8</v>
      </c>
      <c r="P82" s="1224" t="s">
        <v>2132</v>
      </c>
    </row>
    <row r="83" spans="1:16" ht="47.4" customHeight="1" x14ac:dyDescent="0.2">
      <c r="A83" s="1682"/>
      <c r="B83" s="1215" t="s">
        <v>2133</v>
      </c>
      <c r="C83" s="1216">
        <v>44287</v>
      </c>
      <c r="D83" s="1217" t="s">
        <v>2134</v>
      </c>
      <c r="E83" s="1218">
        <v>1</v>
      </c>
      <c r="F83" s="1218"/>
      <c r="G83" s="1218">
        <v>1</v>
      </c>
      <c r="H83" s="1218">
        <v>1</v>
      </c>
      <c r="I83" s="1218"/>
      <c r="J83" s="1218"/>
      <c r="K83" s="1218" t="s">
        <v>1947</v>
      </c>
      <c r="L83" s="1218" t="s">
        <v>1949</v>
      </c>
      <c r="M83" s="1218" t="s">
        <v>1948</v>
      </c>
      <c r="N83" s="1218"/>
      <c r="O83" s="1218">
        <v>7</v>
      </c>
      <c r="P83" s="1224" t="s">
        <v>2135</v>
      </c>
    </row>
    <row r="84" spans="1:16" ht="47.4" customHeight="1" x14ac:dyDescent="0.2">
      <c r="A84" s="1680" t="s">
        <v>1602</v>
      </c>
      <c r="B84" s="1215" t="s">
        <v>2136</v>
      </c>
      <c r="C84" s="1216">
        <v>26481</v>
      </c>
      <c r="D84" s="1217" t="s">
        <v>2137</v>
      </c>
      <c r="E84" s="1218">
        <v>2</v>
      </c>
      <c r="F84" s="1218"/>
      <c r="G84" s="1218">
        <v>2</v>
      </c>
      <c r="H84" s="1218">
        <v>1</v>
      </c>
      <c r="I84" s="1218"/>
      <c r="J84" s="1218"/>
      <c r="K84" s="1218" t="s">
        <v>1968</v>
      </c>
      <c r="L84" s="1218" t="s">
        <v>1948</v>
      </c>
      <c r="M84" s="1218" t="s">
        <v>1949</v>
      </c>
      <c r="N84" s="1218" t="s">
        <v>1950</v>
      </c>
      <c r="O84" s="1218">
        <v>17</v>
      </c>
      <c r="P84" s="1224" t="s">
        <v>2138</v>
      </c>
    </row>
    <row r="85" spans="1:16" ht="47.4" customHeight="1" x14ac:dyDescent="0.2">
      <c r="A85" s="1681"/>
      <c r="B85" s="1215" t="s">
        <v>2139</v>
      </c>
      <c r="C85" s="1216">
        <v>34010</v>
      </c>
      <c r="D85" s="1217" t="s">
        <v>2140</v>
      </c>
      <c r="E85" s="1218">
        <v>3</v>
      </c>
      <c r="F85" s="1218"/>
      <c r="G85" s="1218"/>
      <c r="H85" s="1218"/>
      <c r="I85" s="1218"/>
      <c r="J85" s="1218"/>
      <c r="K85" s="1218" t="s">
        <v>1968</v>
      </c>
      <c r="L85" s="1218" t="s">
        <v>1948</v>
      </c>
      <c r="M85" s="1218" t="s">
        <v>1949</v>
      </c>
      <c r="N85" s="1218" t="s">
        <v>1950</v>
      </c>
      <c r="O85" s="1218">
        <v>14</v>
      </c>
      <c r="P85" s="1224" t="s">
        <v>2141</v>
      </c>
    </row>
    <row r="86" spans="1:16" ht="47.4" customHeight="1" x14ac:dyDescent="0.2">
      <c r="A86" s="1681"/>
      <c r="B86" s="1215" t="s">
        <v>2142</v>
      </c>
      <c r="C86" s="1216">
        <v>26146</v>
      </c>
      <c r="D86" s="1217" t="s">
        <v>2063</v>
      </c>
      <c r="E86" s="1218">
        <v>2</v>
      </c>
      <c r="F86" s="1218"/>
      <c r="G86" s="1218">
        <v>2</v>
      </c>
      <c r="H86" s="1218"/>
      <c r="I86" s="1218"/>
      <c r="J86" s="1218"/>
      <c r="K86" s="1218" t="s">
        <v>1968</v>
      </c>
      <c r="L86" s="1218" t="s">
        <v>1948</v>
      </c>
      <c r="M86" s="1218" t="s">
        <v>1949</v>
      </c>
      <c r="N86" s="1218" t="s">
        <v>1950</v>
      </c>
      <c r="O86" s="1218">
        <v>13</v>
      </c>
      <c r="P86" s="1224" t="s">
        <v>2143</v>
      </c>
    </row>
    <row r="87" spans="1:16" ht="47.4" customHeight="1" x14ac:dyDescent="0.2">
      <c r="A87" s="1681"/>
      <c r="B87" s="1215" t="s">
        <v>2144</v>
      </c>
      <c r="C87" s="1216">
        <v>36280</v>
      </c>
      <c r="D87" s="1217" t="s">
        <v>2145</v>
      </c>
      <c r="E87" s="1218">
        <v>1</v>
      </c>
      <c r="F87" s="1218"/>
      <c r="G87" s="1218">
        <v>2</v>
      </c>
      <c r="H87" s="1218"/>
      <c r="I87" s="1218"/>
      <c r="J87" s="1218"/>
      <c r="K87" s="1218" t="s">
        <v>1968</v>
      </c>
      <c r="L87" s="1218" t="s">
        <v>1948</v>
      </c>
      <c r="M87" s="1218" t="s">
        <v>1949</v>
      </c>
      <c r="N87" s="1218" t="s">
        <v>1950</v>
      </c>
      <c r="O87" s="1218">
        <v>9</v>
      </c>
      <c r="P87" s="1224" t="s">
        <v>2146</v>
      </c>
    </row>
    <row r="88" spans="1:16" ht="47.4" customHeight="1" x14ac:dyDescent="0.2">
      <c r="A88" s="1681"/>
      <c r="B88" s="1215" t="s">
        <v>2147</v>
      </c>
      <c r="C88" s="1216">
        <v>36194</v>
      </c>
      <c r="D88" s="1217" t="s">
        <v>2041</v>
      </c>
      <c r="E88" s="1218">
        <v>3</v>
      </c>
      <c r="F88" s="1218"/>
      <c r="G88" s="1218"/>
      <c r="H88" s="1218"/>
      <c r="I88" s="1218"/>
      <c r="J88" s="1218"/>
      <c r="K88" s="1218" t="s">
        <v>1968</v>
      </c>
      <c r="L88" s="1218" t="s">
        <v>1948</v>
      </c>
      <c r="M88" s="1218" t="s">
        <v>1949</v>
      </c>
      <c r="N88" s="1218" t="s">
        <v>1950</v>
      </c>
      <c r="O88" s="1218">
        <v>12</v>
      </c>
      <c r="P88" s="1224" t="s">
        <v>2148</v>
      </c>
    </row>
    <row r="89" spans="1:16" ht="71" customHeight="1" x14ac:dyDescent="0.2">
      <c r="A89" s="1682"/>
      <c r="B89" s="1215" t="s">
        <v>2149</v>
      </c>
      <c r="C89" s="1216">
        <v>37712</v>
      </c>
      <c r="D89" s="1217" t="s">
        <v>2150</v>
      </c>
      <c r="E89" s="1218">
        <v>9</v>
      </c>
      <c r="F89" s="1218"/>
      <c r="G89" s="1218">
        <v>4</v>
      </c>
      <c r="H89" s="1218">
        <v>1</v>
      </c>
      <c r="I89" s="1218">
        <v>13</v>
      </c>
      <c r="J89" s="1218">
        <v>1</v>
      </c>
      <c r="K89" s="1218" t="s">
        <v>1947</v>
      </c>
      <c r="L89" s="1218" t="s">
        <v>1948</v>
      </c>
      <c r="M89" s="1218" t="s">
        <v>1948</v>
      </c>
      <c r="N89" s="1218"/>
      <c r="O89" s="1218">
        <v>11</v>
      </c>
      <c r="P89" s="1224" t="s">
        <v>2151</v>
      </c>
    </row>
    <row r="90" spans="1:16" ht="47.4" customHeight="1" x14ac:dyDescent="0.2">
      <c r="A90" s="1697" t="s">
        <v>1604</v>
      </c>
      <c r="B90" s="1215" t="s">
        <v>2152</v>
      </c>
      <c r="C90" s="1216">
        <v>27851</v>
      </c>
      <c r="D90" s="1217" t="s">
        <v>2145</v>
      </c>
      <c r="E90" s="1218">
        <v>1</v>
      </c>
      <c r="F90" s="1218"/>
      <c r="G90" s="1218">
        <v>2</v>
      </c>
      <c r="H90" s="1218"/>
      <c r="I90" s="1218"/>
      <c r="J90" s="1218"/>
      <c r="K90" s="1218" t="s">
        <v>1947</v>
      </c>
      <c r="L90" s="1218" t="s">
        <v>1949</v>
      </c>
      <c r="M90" s="1218" t="s">
        <v>1948</v>
      </c>
      <c r="N90" s="1218"/>
      <c r="O90" s="1218">
        <v>15</v>
      </c>
      <c r="P90" s="1224" t="s">
        <v>2153</v>
      </c>
    </row>
    <row r="91" spans="1:16" ht="47.4" customHeight="1" x14ac:dyDescent="0.2">
      <c r="A91" s="1698"/>
      <c r="B91" s="1215" t="s">
        <v>2154</v>
      </c>
      <c r="C91" s="1216">
        <v>34001</v>
      </c>
      <c r="D91" s="1217" t="s">
        <v>1992</v>
      </c>
      <c r="E91" s="1218">
        <v>1</v>
      </c>
      <c r="F91" s="1218"/>
      <c r="G91" s="1218">
        <v>2</v>
      </c>
      <c r="H91" s="1218"/>
      <c r="I91" s="1218"/>
      <c r="J91" s="1218"/>
      <c r="K91" s="1218" t="s">
        <v>1968</v>
      </c>
      <c r="L91" s="1218" t="s">
        <v>1949</v>
      </c>
      <c r="M91" s="1218" t="s">
        <v>1949</v>
      </c>
      <c r="N91" s="1218" t="s">
        <v>1950</v>
      </c>
      <c r="O91" s="1218">
        <v>12</v>
      </c>
      <c r="P91" s="1224" t="s">
        <v>2155</v>
      </c>
    </row>
    <row r="92" spans="1:16" ht="47.4" customHeight="1" x14ac:dyDescent="0.2">
      <c r="A92" s="1698"/>
      <c r="B92" s="1215" t="s">
        <v>2156</v>
      </c>
      <c r="C92" s="1216">
        <v>34060</v>
      </c>
      <c r="D92" s="1217" t="s">
        <v>1989</v>
      </c>
      <c r="E92" s="1218">
        <v>2</v>
      </c>
      <c r="F92" s="1218"/>
      <c r="G92" s="1218">
        <v>1</v>
      </c>
      <c r="H92" s="1218"/>
      <c r="I92" s="1218"/>
      <c r="J92" s="1218"/>
      <c r="K92" s="1218" t="s">
        <v>1947</v>
      </c>
      <c r="L92" s="1218" t="s">
        <v>1949</v>
      </c>
      <c r="M92" s="1218" t="s">
        <v>1948</v>
      </c>
      <c r="N92" s="1218"/>
      <c r="O92" s="1218">
        <v>10</v>
      </c>
      <c r="P92" s="1224" t="s">
        <v>2157</v>
      </c>
    </row>
    <row r="93" spans="1:16" ht="47.4" customHeight="1" x14ac:dyDescent="0.2">
      <c r="A93" s="1698"/>
      <c r="B93" s="1215" t="s">
        <v>2158</v>
      </c>
      <c r="C93" s="1216">
        <v>40634</v>
      </c>
      <c r="D93" s="1217" t="s">
        <v>2159</v>
      </c>
      <c r="E93" s="1218">
        <v>2</v>
      </c>
      <c r="F93" s="1218"/>
      <c r="G93" s="1218">
        <v>2</v>
      </c>
      <c r="H93" s="1218"/>
      <c r="I93" s="1218"/>
      <c r="J93" s="1218"/>
      <c r="K93" s="1218" t="s">
        <v>1947</v>
      </c>
      <c r="L93" s="1218" t="s">
        <v>1948</v>
      </c>
      <c r="M93" s="1218" t="s">
        <v>1948</v>
      </c>
      <c r="N93" s="1218"/>
      <c r="O93" s="1218">
        <v>7</v>
      </c>
      <c r="P93" s="1224" t="s">
        <v>2160</v>
      </c>
    </row>
    <row r="94" spans="1:16" ht="47.4" customHeight="1" x14ac:dyDescent="0.2">
      <c r="A94" s="1698"/>
      <c r="B94" s="1215" t="s">
        <v>2161</v>
      </c>
      <c r="C94" s="1216">
        <v>42826</v>
      </c>
      <c r="D94" s="1217" t="s">
        <v>1974</v>
      </c>
      <c r="E94" s="1218">
        <v>2</v>
      </c>
      <c r="F94" s="1218"/>
      <c r="G94" s="1218">
        <v>1</v>
      </c>
      <c r="H94" s="1218"/>
      <c r="I94" s="1218"/>
      <c r="J94" s="1218"/>
      <c r="K94" s="1218" t="s">
        <v>1947</v>
      </c>
      <c r="L94" s="1218" t="s">
        <v>1949</v>
      </c>
      <c r="M94" s="1218" t="s">
        <v>1948</v>
      </c>
      <c r="N94" s="1218"/>
      <c r="O94" s="1218">
        <v>11</v>
      </c>
      <c r="P94" s="1224" t="s">
        <v>2162</v>
      </c>
    </row>
    <row r="95" spans="1:16" ht="47.4" customHeight="1" x14ac:dyDescent="0.2">
      <c r="A95" s="1699"/>
      <c r="B95" s="1215" t="s">
        <v>2163</v>
      </c>
      <c r="C95" s="1216">
        <v>44287</v>
      </c>
      <c r="D95" s="1217" t="s">
        <v>2056</v>
      </c>
      <c r="E95" s="1218">
        <v>3</v>
      </c>
      <c r="F95" s="1218"/>
      <c r="G95" s="1218">
        <v>1</v>
      </c>
      <c r="H95" s="1218"/>
      <c r="I95" s="1218"/>
      <c r="J95" s="1218"/>
      <c r="K95" s="1218" t="s">
        <v>1947</v>
      </c>
      <c r="L95" s="1218" t="s">
        <v>2084</v>
      </c>
      <c r="M95" s="1218" t="s">
        <v>1948</v>
      </c>
      <c r="N95" s="1218"/>
      <c r="O95" s="1218">
        <v>17</v>
      </c>
      <c r="P95" s="1224" t="s">
        <v>2164</v>
      </c>
    </row>
    <row r="96" spans="1:16" ht="47.4" customHeight="1" x14ac:dyDescent="0.2">
      <c r="A96" s="1680" t="s">
        <v>1606</v>
      </c>
      <c r="B96" s="1215" t="s">
        <v>2165</v>
      </c>
      <c r="C96" s="1216">
        <v>34297</v>
      </c>
      <c r="D96" s="1217" t="s">
        <v>2056</v>
      </c>
      <c r="E96" s="1218">
        <v>3</v>
      </c>
      <c r="F96" s="1218"/>
      <c r="G96" s="1218">
        <v>1</v>
      </c>
      <c r="H96" s="1218"/>
      <c r="I96" s="1218"/>
      <c r="J96" s="1218"/>
      <c r="K96" s="1218" t="s">
        <v>1947</v>
      </c>
      <c r="L96" s="1218" t="s">
        <v>1949</v>
      </c>
      <c r="M96" s="1218" t="s">
        <v>1948</v>
      </c>
      <c r="N96" s="1218"/>
      <c r="O96" s="1218">
        <v>20</v>
      </c>
      <c r="P96" s="1224" t="s">
        <v>2166</v>
      </c>
    </row>
    <row r="97" spans="1:16" ht="47.4" customHeight="1" x14ac:dyDescent="0.2">
      <c r="A97" s="1681"/>
      <c r="B97" s="1215" t="s">
        <v>2167</v>
      </c>
      <c r="C97" s="1216">
        <v>30407</v>
      </c>
      <c r="D97" s="1217" t="s">
        <v>2159</v>
      </c>
      <c r="E97" s="1218">
        <v>2</v>
      </c>
      <c r="F97" s="1218"/>
      <c r="G97" s="1218">
        <v>2</v>
      </c>
      <c r="H97" s="1218"/>
      <c r="I97" s="1218"/>
      <c r="J97" s="1218"/>
      <c r="K97" s="1218" t="s">
        <v>1947</v>
      </c>
      <c r="L97" s="1218" t="s">
        <v>1949</v>
      </c>
      <c r="M97" s="1218" t="s">
        <v>1948</v>
      </c>
      <c r="N97" s="1218"/>
      <c r="O97" s="1218">
        <v>17</v>
      </c>
      <c r="P97" s="1224" t="s">
        <v>2168</v>
      </c>
    </row>
    <row r="98" spans="1:16" ht="47.4" customHeight="1" x14ac:dyDescent="0.2">
      <c r="A98" s="1681"/>
      <c r="B98" s="1215" t="s">
        <v>2169</v>
      </c>
      <c r="C98" s="1216">
        <v>36982</v>
      </c>
      <c r="D98" s="1217" t="s">
        <v>2091</v>
      </c>
      <c r="E98" s="1218">
        <v>1</v>
      </c>
      <c r="F98" s="1218"/>
      <c r="G98" s="1218">
        <v>3</v>
      </c>
      <c r="H98" s="1218"/>
      <c r="I98" s="1218"/>
      <c r="J98" s="1218"/>
      <c r="K98" s="1218" t="s">
        <v>1947</v>
      </c>
      <c r="L98" s="1218" t="s">
        <v>1948</v>
      </c>
      <c r="M98" s="1218" t="s">
        <v>1948</v>
      </c>
      <c r="N98" s="1218"/>
      <c r="O98" s="1218">
        <v>20</v>
      </c>
      <c r="P98" s="1224" t="s">
        <v>2170</v>
      </c>
    </row>
    <row r="99" spans="1:16" ht="78.5" customHeight="1" x14ac:dyDescent="0.2">
      <c r="A99" s="1681"/>
      <c r="B99" s="1215" t="s">
        <v>2171</v>
      </c>
      <c r="C99" s="1216">
        <v>39173</v>
      </c>
      <c r="D99" s="1217" t="s">
        <v>2172</v>
      </c>
      <c r="E99" s="1218">
        <v>9</v>
      </c>
      <c r="F99" s="1218"/>
      <c r="G99" s="1218">
        <v>8</v>
      </c>
      <c r="H99" s="1218"/>
      <c r="I99" s="1218">
        <v>19</v>
      </c>
      <c r="J99" s="1218">
        <v>2</v>
      </c>
      <c r="K99" s="1218" t="s">
        <v>1947</v>
      </c>
      <c r="L99" s="1218" t="s">
        <v>1948</v>
      </c>
      <c r="M99" s="1218" t="s">
        <v>1948</v>
      </c>
      <c r="N99" s="1218"/>
      <c r="O99" s="1218">
        <v>11</v>
      </c>
      <c r="P99" s="1224" t="s">
        <v>2173</v>
      </c>
    </row>
    <row r="100" spans="1:16" ht="68.5" customHeight="1" x14ac:dyDescent="0.2">
      <c r="A100" s="1681"/>
      <c r="B100" s="1215" t="s">
        <v>2174</v>
      </c>
      <c r="C100" s="1216">
        <v>31868</v>
      </c>
      <c r="D100" s="1217" t="s">
        <v>1992</v>
      </c>
      <c r="E100" s="1218">
        <v>1</v>
      </c>
      <c r="F100" s="1218"/>
      <c r="G100" s="1218">
        <v>2</v>
      </c>
      <c r="H100" s="1218"/>
      <c r="I100" s="1218"/>
      <c r="J100" s="1218"/>
      <c r="K100" s="1218" t="s">
        <v>1947</v>
      </c>
      <c r="L100" s="1218" t="s">
        <v>1948</v>
      </c>
      <c r="M100" s="1218" t="s">
        <v>1948</v>
      </c>
      <c r="N100" s="1218"/>
      <c r="O100" s="1218">
        <v>16</v>
      </c>
      <c r="P100" s="1224" t="s">
        <v>2175</v>
      </c>
    </row>
    <row r="101" spans="1:16" ht="110.5" customHeight="1" x14ac:dyDescent="0.2">
      <c r="A101" s="1682"/>
      <c r="B101" s="1215" t="s">
        <v>2176</v>
      </c>
      <c r="C101" s="1216">
        <v>42887</v>
      </c>
      <c r="D101" s="1217" t="s">
        <v>2091</v>
      </c>
      <c r="E101" s="1218">
        <v>1</v>
      </c>
      <c r="F101" s="1218"/>
      <c r="G101" s="1218">
        <v>3</v>
      </c>
      <c r="H101" s="1218"/>
      <c r="I101" s="1218"/>
      <c r="J101" s="1218"/>
      <c r="K101" s="1218" t="s">
        <v>1947</v>
      </c>
      <c r="L101" s="1218" t="s">
        <v>1948</v>
      </c>
      <c r="M101" s="1218" t="s">
        <v>1948</v>
      </c>
      <c r="N101" s="1218"/>
      <c r="O101" s="1218">
        <v>12</v>
      </c>
      <c r="P101" s="1224" t="s">
        <v>2177</v>
      </c>
    </row>
    <row r="102" spans="1:16" ht="105" customHeight="1" x14ac:dyDescent="0.2">
      <c r="A102" s="1680" t="s">
        <v>1810</v>
      </c>
      <c r="B102" s="1215" t="s">
        <v>2178</v>
      </c>
      <c r="C102" s="1216">
        <v>27942</v>
      </c>
      <c r="D102" s="1217" t="s">
        <v>2179</v>
      </c>
      <c r="E102" s="1218">
        <v>13</v>
      </c>
      <c r="F102" s="1218"/>
      <c r="G102" s="1218">
        <v>8</v>
      </c>
      <c r="H102" s="1218">
        <v>6</v>
      </c>
      <c r="I102" s="1218">
        <v>7</v>
      </c>
      <c r="J102" s="1218"/>
      <c r="K102" s="1218" t="s">
        <v>1947</v>
      </c>
      <c r="L102" s="1218" t="s">
        <v>1949</v>
      </c>
      <c r="M102" s="1218" t="s">
        <v>1948</v>
      </c>
      <c r="N102" s="1218"/>
      <c r="O102" s="1218">
        <v>12</v>
      </c>
      <c r="P102" s="1224" t="s">
        <v>2180</v>
      </c>
    </row>
    <row r="103" spans="1:16" ht="47.4" customHeight="1" x14ac:dyDescent="0.2">
      <c r="A103" s="1681"/>
      <c r="B103" s="1215" t="s">
        <v>2181</v>
      </c>
      <c r="C103" s="1216">
        <v>29797</v>
      </c>
      <c r="D103" s="1217" t="s">
        <v>2182</v>
      </c>
      <c r="E103" s="1218">
        <v>3</v>
      </c>
      <c r="F103" s="1218"/>
      <c r="G103" s="1218">
        <v>1</v>
      </c>
      <c r="H103" s="1218"/>
      <c r="I103" s="1218"/>
      <c r="J103" s="1218"/>
      <c r="K103" s="1218" t="s">
        <v>1947</v>
      </c>
      <c r="L103" s="1218" t="s">
        <v>1949</v>
      </c>
      <c r="M103" s="1218" t="s">
        <v>1948</v>
      </c>
      <c r="N103" s="1218"/>
      <c r="O103" s="1218">
        <v>24</v>
      </c>
      <c r="P103" s="1224" t="s">
        <v>2183</v>
      </c>
    </row>
    <row r="104" spans="1:16" ht="47.4" customHeight="1" x14ac:dyDescent="0.2">
      <c r="A104" s="1681"/>
      <c r="B104" s="1215" t="s">
        <v>2184</v>
      </c>
      <c r="C104" s="1216">
        <v>30042</v>
      </c>
      <c r="D104" s="1217" t="s">
        <v>2140</v>
      </c>
      <c r="E104" s="1218">
        <v>3</v>
      </c>
      <c r="F104" s="1218"/>
      <c r="G104" s="1218"/>
      <c r="H104" s="1218"/>
      <c r="I104" s="1218"/>
      <c r="J104" s="1218"/>
      <c r="K104" s="1218" t="s">
        <v>1947</v>
      </c>
      <c r="L104" s="1218" t="s">
        <v>1949</v>
      </c>
      <c r="M104" s="1218" t="s">
        <v>1949</v>
      </c>
      <c r="N104" s="1218" t="s">
        <v>2088</v>
      </c>
      <c r="O104" s="1218">
        <v>20</v>
      </c>
      <c r="P104" s="1224" t="s">
        <v>2185</v>
      </c>
    </row>
    <row r="105" spans="1:16" ht="47.4" customHeight="1" x14ac:dyDescent="0.2">
      <c r="A105" s="1681"/>
      <c r="B105" s="1215" t="s">
        <v>2186</v>
      </c>
      <c r="C105" s="1216">
        <v>30407</v>
      </c>
      <c r="D105" s="1217" t="s">
        <v>2041</v>
      </c>
      <c r="E105" s="1218">
        <v>3</v>
      </c>
      <c r="F105" s="1218"/>
      <c r="G105" s="1218"/>
      <c r="H105" s="1218"/>
      <c r="I105" s="1218"/>
      <c r="J105" s="1218"/>
      <c r="K105" s="1218" t="s">
        <v>1968</v>
      </c>
      <c r="L105" s="1218" t="s">
        <v>1949</v>
      </c>
      <c r="M105" s="1218" t="s">
        <v>1949</v>
      </c>
      <c r="N105" s="1218" t="s">
        <v>1950</v>
      </c>
      <c r="O105" s="1218">
        <v>11</v>
      </c>
      <c r="P105" s="1224" t="s">
        <v>2187</v>
      </c>
    </row>
    <row r="106" spans="1:16" ht="130.5" customHeight="1" x14ac:dyDescent="0.2">
      <c r="A106" s="1681"/>
      <c r="B106" s="1215" t="s">
        <v>2188</v>
      </c>
      <c r="C106" s="1216">
        <v>30590</v>
      </c>
      <c r="D106" s="1217" t="s">
        <v>2189</v>
      </c>
      <c r="E106" s="1218"/>
      <c r="F106" s="1218"/>
      <c r="G106" s="1218">
        <v>5</v>
      </c>
      <c r="H106" s="1218"/>
      <c r="I106" s="1218"/>
      <c r="J106" s="1218"/>
      <c r="K106" s="1218" t="s">
        <v>1968</v>
      </c>
      <c r="L106" s="1218" t="s">
        <v>1948</v>
      </c>
      <c r="M106" s="1218" t="s">
        <v>1949</v>
      </c>
      <c r="N106" s="1218" t="s">
        <v>1950</v>
      </c>
      <c r="O106" s="1218">
        <v>12</v>
      </c>
      <c r="P106" s="1224" t="s">
        <v>2190</v>
      </c>
    </row>
    <row r="107" spans="1:16" ht="47.4" customHeight="1" x14ac:dyDescent="0.2">
      <c r="A107" s="1681"/>
      <c r="B107" s="1215" t="s">
        <v>2191</v>
      </c>
      <c r="C107" s="1216">
        <v>31138</v>
      </c>
      <c r="D107" s="1217" t="s">
        <v>2109</v>
      </c>
      <c r="E107" s="1218">
        <v>3</v>
      </c>
      <c r="F107" s="1218"/>
      <c r="G107" s="1218">
        <v>3</v>
      </c>
      <c r="H107" s="1218"/>
      <c r="I107" s="1218"/>
      <c r="J107" s="1218"/>
      <c r="K107" s="1218" t="s">
        <v>1947</v>
      </c>
      <c r="L107" s="1218" t="s">
        <v>1949</v>
      </c>
      <c r="M107" s="1218" t="s">
        <v>1948</v>
      </c>
      <c r="N107" s="1218"/>
      <c r="O107" s="1218">
        <v>18</v>
      </c>
      <c r="P107" s="1224" t="s">
        <v>2192</v>
      </c>
    </row>
    <row r="108" spans="1:16" ht="47.4" customHeight="1" x14ac:dyDescent="0.2">
      <c r="A108" s="1681"/>
      <c r="B108" s="1215" t="s">
        <v>2193</v>
      </c>
      <c r="C108" s="1216">
        <v>32905</v>
      </c>
      <c r="D108" s="1217" t="s">
        <v>2194</v>
      </c>
      <c r="E108" s="1218">
        <v>1</v>
      </c>
      <c r="F108" s="1218"/>
      <c r="G108" s="1218">
        <v>2</v>
      </c>
      <c r="H108" s="1218">
        <v>3</v>
      </c>
      <c r="I108" s="1218"/>
      <c r="J108" s="1218"/>
      <c r="K108" s="1218" t="s">
        <v>1968</v>
      </c>
      <c r="L108" s="1218" t="s">
        <v>1948</v>
      </c>
      <c r="M108" s="1218" t="s">
        <v>1949</v>
      </c>
      <c r="N108" s="1218" t="s">
        <v>1950</v>
      </c>
      <c r="O108" s="1218">
        <v>19</v>
      </c>
      <c r="P108" s="1224" t="s">
        <v>2195</v>
      </c>
    </row>
    <row r="109" spans="1:16" ht="47.4" customHeight="1" x14ac:dyDescent="0.2">
      <c r="A109" s="1681"/>
      <c r="B109" s="1215" t="s">
        <v>2196</v>
      </c>
      <c r="C109" s="1216">
        <v>37591</v>
      </c>
      <c r="D109" s="1217" t="s">
        <v>2197</v>
      </c>
      <c r="E109" s="1218">
        <v>2</v>
      </c>
      <c r="F109" s="1218"/>
      <c r="G109" s="1218">
        <v>3</v>
      </c>
      <c r="H109" s="1218"/>
      <c r="I109" s="1218"/>
      <c r="J109" s="1218"/>
      <c r="K109" s="1218" t="s">
        <v>1947</v>
      </c>
      <c r="L109" s="1218" t="s">
        <v>1948</v>
      </c>
      <c r="M109" s="1218" t="s">
        <v>1948</v>
      </c>
      <c r="N109" s="1218"/>
      <c r="O109" s="1218">
        <v>21</v>
      </c>
      <c r="P109" s="1224" t="s">
        <v>2198</v>
      </c>
    </row>
    <row r="110" spans="1:16" ht="75.5" customHeight="1" x14ac:dyDescent="0.2">
      <c r="A110" s="1682"/>
      <c r="B110" s="1215" t="s">
        <v>2199</v>
      </c>
      <c r="C110" s="1216">
        <v>38272</v>
      </c>
      <c r="D110" s="1217" t="s">
        <v>2041</v>
      </c>
      <c r="E110" s="1218">
        <v>3</v>
      </c>
      <c r="F110" s="1218"/>
      <c r="G110" s="1218"/>
      <c r="H110" s="1218"/>
      <c r="I110" s="1218"/>
      <c r="J110" s="1218"/>
      <c r="K110" s="1218" t="s">
        <v>1947</v>
      </c>
      <c r="L110" s="1218" t="s">
        <v>1949</v>
      </c>
      <c r="M110" s="1218" t="s">
        <v>1948</v>
      </c>
      <c r="N110" s="1218"/>
      <c r="O110" s="1218">
        <v>18</v>
      </c>
      <c r="P110" s="1224" t="s">
        <v>2200</v>
      </c>
    </row>
    <row r="111" spans="1:16" ht="47.4" customHeight="1" x14ac:dyDescent="0.2">
      <c r="A111" s="1677" t="s">
        <v>1811</v>
      </c>
      <c r="B111" s="1215" t="s">
        <v>2201</v>
      </c>
      <c r="C111" s="1216">
        <v>34060</v>
      </c>
      <c r="D111" s="1217" t="s">
        <v>2202</v>
      </c>
      <c r="E111" s="1218">
        <v>1</v>
      </c>
      <c r="F111" s="1218"/>
      <c r="G111" s="1218">
        <v>2</v>
      </c>
      <c r="H111" s="1218">
        <v>4</v>
      </c>
      <c r="I111" s="1218"/>
      <c r="J111" s="1218"/>
      <c r="K111" s="1218" t="s">
        <v>1947</v>
      </c>
      <c r="L111" s="1218" t="s">
        <v>1949</v>
      </c>
      <c r="M111" s="1218" t="s">
        <v>1948</v>
      </c>
      <c r="N111" s="1218"/>
      <c r="O111" s="1218">
        <v>16</v>
      </c>
      <c r="P111" s="1224" t="s">
        <v>2203</v>
      </c>
    </row>
    <row r="112" spans="1:16" ht="47.4" customHeight="1" x14ac:dyDescent="0.2">
      <c r="A112" s="1678"/>
      <c r="B112" s="1215" t="s">
        <v>2204</v>
      </c>
      <c r="C112" s="1216">
        <v>33641</v>
      </c>
      <c r="D112" s="1217" t="s">
        <v>2145</v>
      </c>
      <c r="E112" s="1218">
        <v>1</v>
      </c>
      <c r="F112" s="1218"/>
      <c r="G112" s="1218">
        <v>2</v>
      </c>
      <c r="H112" s="1218"/>
      <c r="I112" s="1218"/>
      <c r="J112" s="1218"/>
      <c r="K112" s="1218" t="s">
        <v>1947</v>
      </c>
      <c r="L112" s="1218" t="s">
        <v>1949</v>
      </c>
      <c r="M112" s="1218" t="s">
        <v>1948</v>
      </c>
      <c r="N112" s="1218"/>
      <c r="O112" s="1218">
        <v>17</v>
      </c>
      <c r="P112" s="1224" t="s">
        <v>1975</v>
      </c>
    </row>
    <row r="113" spans="1:16" ht="47.4" customHeight="1" x14ac:dyDescent="0.2">
      <c r="A113" s="1678"/>
      <c r="B113" s="1215" t="s">
        <v>2205</v>
      </c>
      <c r="C113" s="1216">
        <v>36251</v>
      </c>
      <c r="D113" s="1217" t="s">
        <v>2078</v>
      </c>
      <c r="E113" s="1218">
        <v>2</v>
      </c>
      <c r="F113" s="1218"/>
      <c r="G113" s="1218">
        <v>1</v>
      </c>
      <c r="H113" s="1218">
        <v>1</v>
      </c>
      <c r="I113" s="1218"/>
      <c r="J113" s="1218"/>
      <c r="K113" s="1218" t="s">
        <v>1947</v>
      </c>
      <c r="L113" s="1218" t="s">
        <v>1949</v>
      </c>
      <c r="M113" s="1218" t="s">
        <v>1948</v>
      </c>
      <c r="N113" s="1218"/>
      <c r="O113" s="1218">
        <v>13</v>
      </c>
      <c r="P113" s="1224" t="s">
        <v>2206</v>
      </c>
    </row>
    <row r="114" spans="1:16" ht="47.4" customHeight="1" x14ac:dyDescent="0.2">
      <c r="A114" s="1678"/>
      <c r="B114" s="1215" t="s">
        <v>2207</v>
      </c>
      <c r="C114" s="1216">
        <v>25483</v>
      </c>
      <c r="D114" s="1217" t="s">
        <v>2078</v>
      </c>
      <c r="E114" s="1218">
        <v>2</v>
      </c>
      <c r="F114" s="1218"/>
      <c r="G114" s="1218">
        <v>1</v>
      </c>
      <c r="H114" s="1218">
        <v>1</v>
      </c>
      <c r="I114" s="1218"/>
      <c r="J114" s="1218"/>
      <c r="K114" s="1218" t="s">
        <v>1947</v>
      </c>
      <c r="L114" s="1218" t="s">
        <v>1948</v>
      </c>
      <c r="M114" s="1218" t="s">
        <v>1948</v>
      </c>
      <c r="N114" s="1218"/>
      <c r="O114" s="1218">
        <v>12</v>
      </c>
      <c r="P114" s="1224" t="s">
        <v>2208</v>
      </c>
    </row>
    <row r="115" spans="1:16" ht="47.4" customHeight="1" x14ac:dyDescent="0.2">
      <c r="A115" s="1678"/>
      <c r="B115" s="1215" t="s">
        <v>2209</v>
      </c>
      <c r="C115" s="1216">
        <v>25294</v>
      </c>
      <c r="D115" s="1217" t="s">
        <v>2210</v>
      </c>
      <c r="E115" s="1218">
        <v>2</v>
      </c>
      <c r="F115" s="1218"/>
      <c r="G115" s="1218">
        <v>4</v>
      </c>
      <c r="H115" s="1218"/>
      <c r="I115" s="1218"/>
      <c r="J115" s="1218"/>
      <c r="K115" s="1218" t="s">
        <v>1947</v>
      </c>
      <c r="L115" s="1218" t="s">
        <v>1948</v>
      </c>
      <c r="M115" s="1218" t="s">
        <v>1948</v>
      </c>
      <c r="N115" s="1218"/>
      <c r="O115" s="1218">
        <v>18</v>
      </c>
      <c r="P115" s="1224" t="s">
        <v>2211</v>
      </c>
    </row>
    <row r="116" spans="1:16" ht="47.4" customHeight="1" x14ac:dyDescent="0.2">
      <c r="A116" s="1678"/>
      <c r="B116" s="1215" t="s">
        <v>2212</v>
      </c>
      <c r="C116" s="1216">
        <v>27426</v>
      </c>
      <c r="D116" s="1217" t="s">
        <v>2213</v>
      </c>
      <c r="E116" s="1218">
        <v>1</v>
      </c>
      <c r="F116" s="1218"/>
      <c r="G116" s="1218"/>
      <c r="H116" s="1218">
        <v>3</v>
      </c>
      <c r="I116" s="1218"/>
      <c r="J116" s="1218"/>
      <c r="K116" s="1218" t="s">
        <v>1947</v>
      </c>
      <c r="L116" s="1218" t="s">
        <v>1948</v>
      </c>
      <c r="M116" s="1218" t="s">
        <v>1948</v>
      </c>
      <c r="N116" s="1218"/>
      <c r="O116" s="1218">
        <v>18</v>
      </c>
      <c r="P116" s="1224" t="s">
        <v>2214</v>
      </c>
    </row>
    <row r="117" spans="1:16" ht="47.4" customHeight="1" x14ac:dyDescent="0.2">
      <c r="A117" s="1678"/>
      <c r="B117" s="1215" t="s">
        <v>2215</v>
      </c>
      <c r="C117" s="1216">
        <v>28216</v>
      </c>
      <c r="D117" s="1217" t="s">
        <v>2216</v>
      </c>
      <c r="E117" s="1218"/>
      <c r="F117" s="1218"/>
      <c r="G117" s="1218">
        <v>1</v>
      </c>
      <c r="H117" s="1218">
        <v>4</v>
      </c>
      <c r="I117" s="1218"/>
      <c r="J117" s="1218"/>
      <c r="K117" s="1218" t="s">
        <v>1968</v>
      </c>
      <c r="L117" s="1218" t="s">
        <v>1949</v>
      </c>
      <c r="M117" s="1218" t="s">
        <v>1948</v>
      </c>
      <c r="N117" s="1218"/>
      <c r="O117" s="1218">
        <v>11</v>
      </c>
      <c r="P117" s="1224" t="s">
        <v>2217</v>
      </c>
    </row>
    <row r="118" spans="1:16" ht="47.4" customHeight="1" x14ac:dyDescent="0.2">
      <c r="A118" s="1678"/>
      <c r="B118" s="1215" t="s">
        <v>2218</v>
      </c>
      <c r="C118" s="1216">
        <v>38808</v>
      </c>
      <c r="D118" s="1217" t="s">
        <v>2219</v>
      </c>
      <c r="E118" s="1218">
        <v>1</v>
      </c>
      <c r="F118" s="1218"/>
      <c r="G118" s="1218">
        <v>1</v>
      </c>
      <c r="H118" s="1218">
        <v>4</v>
      </c>
      <c r="I118" s="1218"/>
      <c r="J118" s="1218"/>
      <c r="K118" s="1218" t="s">
        <v>1947</v>
      </c>
      <c r="L118" s="1218" t="s">
        <v>1949</v>
      </c>
      <c r="M118" s="1218" t="s">
        <v>1948</v>
      </c>
      <c r="N118" s="1218"/>
      <c r="O118" s="1218">
        <v>19</v>
      </c>
      <c r="P118" s="1224" t="s">
        <v>2220</v>
      </c>
    </row>
    <row r="119" spans="1:16" ht="47.4" customHeight="1" x14ac:dyDescent="0.2">
      <c r="A119" s="1678"/>
      <c r="B119" s="1215" t="s">
        <v>2221</v>
      </c>
      <c r="C119" s="1216">
        <v>41000</v>
      </c>
      <c r="D119" s="1217" t="s">
        <v>2222</v>
      </c>
      <c r="E119" s="1218">
        <v>2</v>
      </c>
      <c r="F119" s="1218"/>
      <c r="G119" s="1218"/>
      <c r="H119" s="1218">
        <v>2</v>
      </c>
      <c r="I119" s="1218"/>
      <c r="J119" s="1218"/>
      <c r="K119" s="1218" t="s">
        <v>1947</v>
      </c>
      <c r="L119" s="1218" t="s">
        <v>1948</v>
      </c>
      <c r="M119" s="1218" t="s">
        <v>1948</v>
      </c>
      <c r="N119" s="1218"/>
      <c r="O119" s="1218">
        <v>17</v>
      </c>
      <c r="P119" s="1224" t="s">
        <v>2223</v>
      </c>
    </row>
    <row r="120" spans="1:16" ht="47.4" customHeight="1" x14ac:dyDescent="0.2">
      <c r="A120" s="1679"/>
      <c r="B120" s="1215" t="s">
        <v>2224</v>
      </c>
      <c r="C120" s="1216">
        <v>41365</v>
      </c>
      <c r="D120" s="1217" t="s">
        <v>2225</v>
      </c>
      <c r="E120" s="1218">
        <v>3</v>
      </c>
      <c r="F120" s="1218"/>
      <c r="G120" s="1218"/>
      <c r="H120" s="1218">
        <v>5</v>
      </c>
      <c r="I120" s="1218"/>
      <c r="J120" s="1218"/>
      <c r="K120" s="1218" t="s">
        <v>1947</v>
      </c>
      <c r="L120" s="1218" t="s">
        <v>1948</v>
      </c>
      <c r="M120" s="1218" t="s">
        <v>1948</v>
      </c>
      <c r="N120" s="1218"/>
      <c r="O120" s="1218">
        <v>8</v>
      </c>
      <c r="P120" s="1224" t="s">
        <v>2226</v>
      </c>
    </row>
    <row r="121" spans="1:16" ht="47.4" customHeight="1" x14ac:dyDescent="0.2">
      <c r="A121" s="1700" t="s">
        <v>2227</v>
      </c>
      <c r="B121" s="1215" t="s">
        <v>2228</v>
      </c>
      <c r="C121" s="1216">
        <v>35059</v>
      </c>
      <c r="D121" s="1217" t="s">
        <v>2229</v>
      </c>
      <c r="E121" s="1218">
        <v>2</v>
      </c>
      <c r="F121" s="1218"/>
      <c r="G121" s="1218"/>
      <c r="H121" s="1218"/>
      <c r="I121" s="1218">
        <v>1</v>
      </c>
      <c r="J121" s="1218"/>
      <c r="K121" s="1218" t="s">
        <v>1895</v>
      </c>
      <c r="L121" s="1218" t="s">
        <v>1896</v>
      </c>
      <c r="M121" s="1218" t="s">
        <v>1896</v>
      </c>
      <c r="N121" s="1218"/>
      <c r="O121" s="1218">
        <v>6</v>
      </c>
      <c r="P121" s="1224" t="s">
        <v>2230</v>
      </c>
    </row>
    <row r="122" spans="1:16" ht="47.4" customHeight="1" x14ac:dyDescent="0.2">
      <c r="A122" s="1701"/>
      <c r="B122" s="1215" t="s">
        <v>2231</v>
      </c>
      <c r="C122" s="1216">
        <v>24603</v>
      </c>
      <c r="D122" s="1217" t="s">
        <v>2232</v>
      </c>
      <c r="E122" s="1218">
        <v>2</v>
      </c>
      <c r="F122" s="1218"/>
      <c r="G122" s="1218">
        <v>7</v>
      </c>
      <c r="H122" s="1218">
        <v>1</v>
      </c>
      <c r="I122" s="1218"/>
      <c r="J122" s="1218"/>
      <c r="K122" s="1218" t="s">
        <v>1895</v>
      </c>
      <c r="L122" s="1218" t="s">
        <v>1896</v>
      </c>
      <c r="M122" s="1218" t="s">
        <v>1896</v>
      </c>
      <c r="N122" s="1218"/>
      <c r="O122" s="1218">
        <v>20</v>
      </c>
      <c r="P122" s="1224" t="s">
        <v>2233</v>
      </c>
    </row>
    <row r="123" spans="1:16" ht="47.4" customHeight="1" x14ac:dyDescent="0.2">
      <c r="A123" s="1701"/>
      <c r="B123" s="1215" t="s">
        <v>2234</v>
      </c>
      <c r="C123" s="1216">
        <v>37347</v>
      </c>
      <c r="D123" s="1217" t="s">
        <v>2235</v>
      </c>
      <c r="E123" s="1218">
        <v>2</v>
      </c>
      <c r="F123" s="1218"/>
      <c r="G123" s="1218">
        <v>2</v>
      </c>
      <c r="H123" s="1218" t="s">
        <v>2236</v>
      </c>
      <c r="I123" s="1218"/>
      <c r="J123" s="1218"/>
      <c r="K123" s="1218" t="s">
        <v>1904</v>
      </c>
      <c r="L123" s="1218" t="s">
        <v>1896</v>
      </c>
      <c r="M123" s="1218" t="s">
        <v>1896</v>
      </c>
      <c r="N123" s="1218"/>
      <c r="O123" s="1218">
        <v>9</v>
      </c>
      <c r="P123" s="1224" t="s">
        <v>2237</v>
      </c>
    </row>
    <row r="124" spans="1:16" ht="47.4" customHeight="1" x14ac:dyDescent="0.2">
      <c r="A124" s="1702"/>
      <c r="B124" s="1215" t="s">
        <v>2238</v>
      </c>
      <c r="C124" s="1216">
        <v>38443</v>
      </c>
      <c r="D124" s="1217" t="s">
        <v>2239</v>
      </c>
      <c r="E124" s="1218">
        <v>1</v>
      </c>
      <c r="F124" s="1218"/>
      <c r="G124" s="1218">
        <v>2</v>
      </c>
      <c r="H124" s="1218"/>
      <c r="I124" s="1218"/>
      <c r="J124" s="1218"/>
      <c r="K124" s="1218" t="s">
        <v>2240</v>
      </c>
      <c r="L124" s="1218" t="s">
        <v>1896</v>
      </c>
      <c r="M124" s="1218" t="s">
        <v>1896</v>
      </c>
      <c r="N124" s="1218"/>
      <c r="O124" s="1218">
        <v>9</v>
      </c>
      <c r="P124" s="1224" t="s">
        <v>2237</v>
      </c>
    </row>
    <row r="125" spans="1:16" ht="63" customHeight="1" x14ac:dyDescent="0.2">
      <c r="A125" s="927" t="s">
        <v>1660</v>
      </c>
      <c r="B125" s="1215" t="s">
        <v>2241</v>
      </c>
      <c r="C125" s="1216">
        <v>38808</v>
      </c>
      <c r="D125" s="1217" t="s">
        <v>2242</v>
      </c>
      <c r="E125" s="1218">
        <v>8</v>
      </c>
      <c r="F125" s="1218"/>
      <c r="G125" s="1218">
        <v>12</v>
      </c>
      <c r="H125" s="1218"/>
      <c r="I125" s="1218">
        <v>34</v>
      </c>
      <c r="J125" s="1218">
        <v>1</v>
      </c>
      <c r="K125" s="1218" t="s">
        <v>1947</v>
      </c>
      <c r="L125" s="1218" t="s">
        <v>1948</v>
      </c>
      <c r="M125" s="1218" t="s">
        <v>1948</v>
      </c>
      <c r="N125" s="1218"/>
      <c r="O125" s="1218">
        <v>13</v>
      </c>
      <c r="P125" s="1224" t="s">
        <v>2243</v>
      </c>
    </row>
    <row r="126" spans="1:16" ht="47.4" customHeight="1" x14ac:dyDescent="0.2">
      <c r="A126" s="1703" t="s">
        <v>1662</v>
      </c>
      <c r="B126" s="1215" t="s">
        <v>2244</v>
      </c>
      <c r="C126" s="1216">
        <v>34060</v>
      </c>
      <c r="D126" s="1217" t="s">
        <v>2091</v>
      </c>
      <c r="E126" s="1218">
        <v>1</v>
      </c>
      <c r="F126" s="1218"/>
      <c r="G126" s="1218">
        <v>3</v>
      </c>
      <c r="H126" s="1218"/>
      <c r="I126" s="1218"/>
      <c r="J126" s="1218"/>
      <c r="K126" s="1218" t="s">
        <v>1947</v>
      </c>
      <c r="L126" s="1218" t="s">
        <v>1949</v>
      </c>
      <c r="M126" s="1218" t="s">
        <v>1948</v>
      </c>
      <c r="N126" s="1218"/>
      <c r="O126" s="1218">
        <v>15</v>
      </c>
      <c r="P126" s="1224" t="s">
        <v>2245</v>
      </c>
    </row>
    <row r="127" spans="1:16" ht="47.4" customHeight="1" x14ac:dyDescent="0.2">
      <c r="A127" s="1704"/>
      <c r="B127" s="1215" t="s">
        <v>1027</v>
      </c>
      <c r="C127" s="1216">
        <v>36982</v>
      </c>
      <c r="D127" s="1217" t="s">
        <v>2246</v>
      </c>
      <c r="E127" s="1218"/>
      <c r="F127" s="1218"/>
      <c r="G127" s="1218">
        <v>2</v>
      </c>
      <c r="H127" s="1218">
        <v>2</v>
      </c>
      <c r="I127" s="1218"/>
      <c r="J127" s="1218"/>
      <c r="K127" s="1218" t="s">
        <v>1947</v>
      </c>
      <c r="L127" s="1218" t="s">
        <v>1949</v>
      </c>
      <c r="M127" s="1218" t="s">
        <v>1948</v>
      </c>
      <c r="N127" s="1218"/>
      <c r="O127" s="1218">
        <v>8</v>
      </c>
      <c r="P127" s="1224" t="s">
        <v>2247</v>
      </c>
    </row>
    <row r="128" spans="1:16" ht="47.4" customHeight="1" x14ac:dyDescent="0.2">
      <c r="A128" s="1705"/>
      <c r="B128" s="1215" t="s">
        <v>2248</v>
      </c>
      <c r="C128" s="1216">
        <v>39904</v>
      </c>
      <c r="D128" s="1217" t="s">
        <v>2249</v>
      </c>
      <c r="E128" s="1218">
        <v>2</v>
      </c>
      <c r="F128" s="1218"/>
      <c r="G128" s="1218"/>
      <c r="H128" s="1218">
        <v>1</v>
      </c>
      <c r="I128" s="1218"/>
      <c r="J128" s="1218"/>
      <c r="K128" s="1218" t="s">
        <v>1947</v>
      </c>
      <c r="L128" s="1218" t="s">
        <v>1948</v>
      </c>
      <c r="M128" s="1218" t="s">
        <v>1948</v>
      </c>
      <c r="N128" s="1218"/>
      <c r="O128" s="1218">
        <v>11</v>
      </c>
      <c r="P128" s="1224" t="s">
        <v>2250</v>
      </c>
    </row>
    <row r="129" spans="1:16" ht="47.4" customHeight="1" x14ac:dyDescent="0.2">
      <c r="A129" s="1677" t="s">
        <v>2251</v>
      </c>
      <c r="B129" s="1215" t="s">
        <v>2252</v>
      </c>
      <c r="C129" s="1216">
        <v>28216</v>
      </c>
      <c r="D129" s="1217" t="s">
        <v>2253</v>
      </c>
      <c r="E129" s="1218">
        <v>2</v>
      </c>
      <c r="F129" s="1218"/>
      <c r="G129" s="1218">
        <v>1</v>
      </c>
      <c r="H129" s="1218"/>
      <c r="I129" s="1218"/>
      <c r="J129" s="1218"/>
      <c r="K129" s="1218" t="s">
        <v>1904</v>
      </c>
      <c r="L129" s="1218" t="s">
        <v>1900</v>
      </c>
      <c r="M129" s="1218" t="s">
        <v>1900</v>
      </c>
      <c r="N129" s="1218" t="s">
        <v>1909</v>
      </c>
      <c r="O129" s="1218">
        <v>11</v>
      </c>
      <c r="P129" s="1224" t="s">
        <v>2254</v>
      </c>
    </row>
    <row r="130" spans="1:16" ht="47.4" customHeight="1" x14ac:dyDescent="0.2">
      <c r="A130" s="1678"/>
      <c r="B130" s="1215" t="s">
        <v>2255</v>
      </c>
      <c r="C130" s="1216">
        <v>36982</v>
      </c>
      <c r="D130" s="1217" t="s">
        <v>2256</v>
      </c>
      <c r="E130" s="1218">
        <v>1</v>
      </c>
      <c r="F130" s="1218"/>
      <c r="G130" s="1218">
        <v>3</v>
      </c>
      <c r="H130" s="1218"/>
      <c r="I130" s="1218"/>
      <c r="J130" s="1218"/>
      <c r="K130" s="1218" t="s">
        <v>1904</v>
      </c>
      <c r="L130" s="1218" t="s">
        <v>1896</v>
      </c>
      <c r="M130" s="1218" t="s">
        <v>1896</v>
      </c>
      <c r="N130" s="1218"/>
      <c r="O130" s="1218">
        <v>16</v>
      </c>
      <c r="P130" s="1224" t="s">
        <v>2257</v>
      </c>
    </row>
    <row r="131" spans="1:16" ht="47.4" customHeight="1" x14ac:dyDescent="0.2">
      <c r="A131" s="1679"/>
      <c r="B131" s="1215" t="s">
        <v>2258</v>
      </c>
      <c r="C131" s="1216">
        <v>39934</v>
      </c>
      <c r="D131" s="1217" t="s">
        <v>2259</v>
      </c>
      <c r="E131" s="1218">
        <v>14</v>
      </c>
      <c r="F131" s="1218"/>
      <c r="G131" s="1218">
        <v>15</v>
      </c>
      <c r="H131" s="1218"/>
      <c r="I131" s="1218"/>
      <c r="J131" s="1218"/>
      <c r="K131" s="1218" t="s">
        <v>1904</v>
      </c>
      <c r="L131" s="1218" t="s">
        <v>1896</v>
      </c>
      <c r="M131" s="1218" t="s">
        <v>1896</v>
      </c>
      <c r="N131" s="1218"/>
      <c r="O131" s="1218">
        <v>12</v>
      </c>
      <c r="P131" s="1224" t="s">
        <v>2260</v>
      </c>
    </row>
    <row r="132" spans="1:16" ht="47.4" customHeight="1" x14ac:dyDescent="0.2">
      <c r="A132" s="1677" t="s">
        <v>1694</v>
      </c>
      <c r="B132" s="1215" t="s">
        <v>2261</v>
      </c>
      <c r="C132" s="1216">
        <v>30454</v>
      </c>
      <c r="D132" s="1217" t="s">
        <v>2262</v>
      </c>
      <c r="E132" s="1218">
        <v>2</v>
      </c>
      <c r="F132" s="1218"/>
      <c r="G132" s="1218"/>
      <c r="H132" s="1218"/>
      <c r="I132" s="1218"/>
      <c r="J132" s="1218"/>
      <c r="K132" s="1218" t="s">
        <v>1968</v>
      </c>
      <c r="L132" s="1218" t="s">
        <v>1949</v>
      </c>
      <c r="M132" s="1218" t="s">
        <v>1948</v>
      </c>
      <c r="N132" s="1218"/>
      <c r="O132" s="1218">
        <v>16</v>
      </c>
      <c r="P132" s="1224" t="s">
        <v>2211</v>
      </c>
    </row>
    <row r="133" spans="1:16" ht="47.4" customHeight="1" x14ac:dyDescent="0.2">
      <c r="A133" s="1678"/>
      <c r="B133" s="1215" t="s">
        <v>2263</v>
      </c>
      <c r="C133" s="1216">
        <v>41183</v>
      </c>
      <c r="D133" s="1217" t="s">
        <v>2197</v>
      </c>
      <c r="E133" s="1218">
        <v>2</v>
      </c>
      <c r="F133" s="1218"/>
      <c r="G133" s="1218">
        <v>3</v>
      </c>
      <c r="H133" s="1218"/>
      <c r="I133" s="1218"/>
      <c r="J133" s="1218"/>
      <c r="K133" s="1218" t="s">
        <v>1947</v>
      </c>
      <c r="L133" s="1218" t="s">
        <v>1949</v>
      </c>
      <c r="M133" s="1218" t="s">
        <v>1948</v>
      </c>
      <c r="N133" s="1218"/>
      <c r="O133" s="1218">
        <v>18</v>
      </c>
      <c r="P133" s="1224" t="s">
        <v>2264</v>
      </c>
    </row>
    <row r="134" spans="1:16" ht="47.4" customHeight="1" x14ac:dyDescent="0.2">
      <c r="A134" s="1679"/>
      <c r="B134" s="1215" t="s">
        <v>2265</v>
      </c>
      <c r="C134" s="1216">
        <v>40238</v>
      </c>
      <c r="D134" s="1217" t="s">
        <v>2266</v>
      </c>
      <c r="E134" s="1218">
        <v>1</v>
      </c>
      <c r="F134" s="1218"/>
      <c r="G134" s="1218">
        <v>4</v>
      </c>
      <c r="H134" s="1218"/>
      <c r="I134" s="1218"/>
      <c r="J134" s="1218"/>
      <c r="K134" s="1218" t="s">
        <v>1947</v>
      </c>
      <c r="L134" s="1218" t="s">
        <v>1949</v>
      </c>
      <c r="M134" s="1218" t="s">
        <v>1948</v>
      </c>
      <c r="N134" s="1218"/>
      <c r="O134" s="1218">
        <v>19</v>
      </c>
      <c r="P134" s="1224" t="s">
        <v>2267</v>
      </c>
    </row>
    <row r="135" spans="1:16" ht="63" customHeight="1" x14ac:dyDescent="0.2">
      <c r="A135" s="928" t="s">
        <v>1696</v>
      </c>
      <c r="B135" s="1215" t="s">
        <v>2268</v>
      </c>
      <c r="C135" s="1216">
        <v>29799</v>
      </c>
      <c r="D135" s="1217" t="s">
        <v>2269</v>
      </c>
      <c r="E135" s="1218">
        <v>1</v>
      </c>
      <c r="F135" s="1218"/>
      <c r="G135" s="1218">
        <v>3</v>
      </c>
      <c r="H135" s="1218">
        <v>1</v>
      </c>
      <c r="I135" s="1218"/>
      <c r="J135" s="1218"/>
      <c r="K135" s="1218" t="s">
        <v>1968</v>
      </c>
      <c r="L135" s="1218" t="s">
        <v>1948</v>
      </c>
      <c r="M135" s="1218" t="s">
        <v>1949</v>
      </c>
      <c r="N135" s="1218" t="s">
        <v>1950</v>
      </c>
      <c r="O135" s="1218">
        <v>14</v>
      </c>
      <c r="P135" s="1224" t="s">
        <v>2270</v>
      </c>
    </row>
    <row r="136" spans="1:16" ht="47.4" customHeight="1" x14ac:dyDescent="0.2">
      <c r="A136" s="1677" t="s">
        <v>748</v>
      </c>
      <c r="B136" s="1215" t="s">
        <v>2271</v>
      </c>
      <c r="C136" s="1216">
        <v>40269</v>
      </c>
      <c r="D136" s="1217" t="s">
        <v>2272</v>
      </c>
      <c r="E136" s="1218">
        <v>3</v>
      </c>
      <c r="F136" s="1218"/>
      <c r="G136" s="1218">
        <v>2</v>
      </c>
      <c r="H136" s="1218">
        <v>1</v>
      </c>
      <c r="I136" s="1218"/>
      <c r="J136" s="1218"/>
      <c r="K136" s="1218" t="s">
        <v>1947</v>
      </c>
      <c r="L136" s="1218" t="s">
        <v>1949</v>
      </c>
      <c r="M136" s="1218" t="s">
        <v>1948</v>
      </c>
      <c r="N136" s="1218"/>
      <c r="O136" s="1218">
        <v>14</v>
      </c>
      <c r="P136" s="1224" t="s">
        <v>2273</v>
      </c>
    </row>
    <row r="137" spans="1:16" ht="47.4" customHeight="1" x14ac:dyDescent="0.2">
      <c r="A137" s="1679"/>
      <c r="B137" s="1215" t="s">
        <v>2274</v>
      </c>
      <c r="C137" s="1216">
        <v>42754</v>
      </c>
      <c r="D137" s="1217" t="s">
        <v>2275</v>
      </c>
      <c r="E137" s="1218">
        <v>32</v>
      </c>
      <c r="F137" s="1218"/>
      <c r="G137" s="1218">
        <v>9</v>
      </c>
      <c r="H137" s="1218">
        <v>1</v>
      </c>
      <c r="I137" s="1218"/>
      <c r="J137" s="1218"/>
      <c r="K137" s="1218" t="s">
        <v>1947</v>
      </c>
      <c r="L137" s="1218" t="s">
        <v>1948</v>
      </c>
      <c r="M137" s="1218" t="s">
        <v>1948</v>
      </c>
      <c r="N137" s="1218"/>
      <c r="O137" s="1218">
        <v>33</v>
      </c>
      <c r="P137" s="1224" t="s">
        <v>369</v>
      </c>
    </row>
    <row r="138" spans="1:16" ht="47.4" customHeight="1" x14ac:dyDescent="0.2">
      <c r="A138" s="1692" t="s">
        <v>1706</v>
      </c>
      <c r="B138" s="1215" t="s">
        <v>2276</v>
      </c>
      <c r="C138" s="1216">
        <v>35886</v>
      </c>
      <c r="D138" s="1217" t="s">
        <v>2277</v>
      </c>
      <c r="E138" s="1218">
        <v>1</v>
      </c>
      <c r="F138" s="1218"/>
      <c r="G138" s="1218">
        <v>2</v>
      </c>
      <c r="H138" s="1218"/>
      <c r="I138" s="1218"/>
      <c r="J138" s="1218"/>
      <c r="K138" s="1218" t="s">
        <v>1947</v>
      </c>
      <c r="L138" s="1218" t="s">
        <v>1949</v>
      </c>
      <c r="M138" s="1218" t="s">
        <v>1948</v>
      </c>
      <c r="N138" s="1218"/>
      <c r="O138" s="1218">
        <v>15</v>
      </c>
      <c r="P138" s="1224" t="s">
        <v>2278</v>
      </c>
    </row>
    <row r="139" spans="1:16" ht="47.4" customHeight="1" x14ac:dyDescent="0.2">
      <c r="A139" s="1693"/>
      <c r="B139" s="1215" t="s">
        <v>2279</v>
      </c>
      <c r="C139" s="1216">
        <v>39904</v>
      </c>
      <c r="D139" s="1217" t="s">
        <v>2041</v>
      </c>
      <c r="E139" s="1218">
        <v>3</v>
      </c>
      <c r="F139" s="1218"/>
      <c r="G139" s="1218"/>
      <c r="H139" s="1218"/>
      <c r="I139" s="1218"/>
      <c r="J139" s="1218"/>
      <c r="K139" s="1218" t="s">
        <v>1947</v>
      </c>
      <c r="L139" s="1218" t="s">
        <v>1948</v>
      </c>
      <c r="M139" s="1218" t="s">
        <v>1948</v>
      </c>
      <c r="N139" s="1218"/>
      <c r="O139" s="1218">
        <v>9</v>
      </c>
      <c r="P139" s="1224" t="s">
        <v>2280</v>
      </c>
    </row>
    <row r="140" spans="1:16" ht="47.4" customHeight="1" x14ac:dyDescent="0.2">
      <c r="A140" s="1694"/>
      <c r="B140" s="1215" t="s">
        <v>2281</v>
      </c>
      <c r="C140" s="1216">
        <v>44378</v>
      </c>
      <c r="D140" s="1217" t="s">
        <v>2282</v>
      </c>
      <c r="E140" s="1218"/>
      <c r="F140" s="1218"/>
      <c r="G140" s="1218">
        <v>3</v>
      </c>
      <c r="H140" s="1218"/>
      <c r="I140" s="1218"/>
      <c r="J140" s="1218"/>
      <c r="K140" s="1218" t="s">
        <v>1947</v>
      </c>
      <c r="L140" s="1218" t="s">
        <v>2084</v>
      </c>
      <c r="M140" s="1218" t="s">
        <v>1948</v>
      </c>
      <c r="N140" s="1218"/>
      <c r="O140" s="1218">
        <v>9</v>
      </c>
      <c r="P140" s="1224" t="s">
        <v>2283</v>
      </c>
    </row>
    <row r="141" spans="1:16" ht="47.4" customHeight="1" x14ac:dyDescent="0.2">
      <c r="A141" s="1681" t="s">
        <v>2284</v>
      </c>
      <c r="B141" s="1215" t="s">
        <v>2285</v>
      </c>
      <c r="C141" s="1216">
        <v>37347</v>
      </c>
      <c r="D141" s="1217" t="s">
        <v>2286</v>
      </c>
      <c r="E141" s="1218"/>
      <c r="F141" s="1218"/>
      <c r="G141" s="1218">
        <v>2</v>
      </c>
      <c r="H141" s="1218">
        <v>2</v>
      </c>
      <c r="I141" s="1218"/>
      <c r="J141" s="1218"/>
      <c r="K141" s="1218" t="s">
        <v>1947</v>
      </c>
      <c r="L141" s="1218" t="s">
        <v>1948</v>
      </c>
      <c r="M141" s="1218" t="s">
        <v>1948</v>
      </c>
      <c r="N141" s="1218"/>
      <c r="O141" s="1218">
        <v>10</v>
      </c>
      <c r="P141" s="1224" t="s">
        <v>2287</v>
      </c>
    </row>
    <row r="142" spans="1:16" ht="47.4" customHeight="1" x14ac:dyDescent="0.2">
      <c r="A142" s="1681"/>
      <c r="B142" s="1215" t="s">
        <v>2288</v>
      </c>
      <c r="C142" s="1216">
        <v>39539</v>
      </c>
      <c r="D142" s="1217" t="s">
        <v>2289</v>
      </c>
      <c r="E142" s="1218">
        <v>12</v>
      </c>
      <c r="F142" s="1218"/>
      <c r="G142" s="1218">
        <v>15</v>
      </c>
      <c r="H142" s="1218">
        <v>12</v>
      </c>
      <c r="I142" s="1218">
        <v>15</v>
      </c>
      <c r="J142" s="1218"/>
      <c r="K142" s="1218" t="s">
        <v>1947</v>
      </c>
      <c r="L142" s="1218" t="s">
        <v>1948</v>
      </c>
      <c r="M142" s="1218" t="s">
        <v>1948</v>
      </c>
      <c r="N142" s="1218"/>
      <c r="O142" s="1218">
        <v>12</v>
      </c>
      <c r="P142" s="1224" t="s">
        <v>2290</v>
      </c>
    </row>
    <row r="143" spans="1:16" ht="47.4" customHeight="1" x14ac:dyDescent="0.2">
      <c r="A143" s="1681"/>
      <c r="B143" s="1215" t="s">
        <v>2291</v>
      </c>
      <c r="C143" s="1216">
        <v>42461</v>
      </c>
      <c r="D143" s="1217" t="s">
        <v>2292</v>
      </c>
      <c r="E143" s="1218">
        <v>2</v>
      </c>
      <c r="F143" s="1218"/>
      <c r="G143" s="1218">
        <v>7</v>
      </c>
      <c r="H143" s="1218">
        <v>1</v>
      </c>
      <c r="I143" s="1218"/>
      <c r="J143" s="1218"/>
      <c r="K143" s="1218" t="s">
        <v>1947</v>
      </c>
      <c r="L143" s="1218" t="s">
        <v>1949</v>
      </c>
      <c r="M143" s="1218" t="s">
        <v>1948</v>
      </c>
      <c r="N143" s="1218"/>
      <c r="O143" s="1218">
        <v>12</v>
      </c>
      <c r="P143" s="1224" t="s">
        <v>2293</v>
      </c>
    </row>
    <row r="144" spans="1:16" ht="47.4" customHeight="1" x14ac:dyDescent="0.2">
      <c r="A144" s="1681"/>
      <c r="B144" s="1215" t="s">
        <v>2294</v>
      </c>
      <c r="C144" s="1216">
        <v>43922</v>
      </c>
      <c r="D144" s="1217" t="s">
        <v>2295</v>
      </c>
      <c r="E144" s="1218">
        <v>4</v>
      </c>
      <c r="F144" s="1218"/>
      <c r="G144" s="1218">
        <v>4</v>
      </c>
      <c r="H144" s="1218"/>
      <c r="I144" s="1218"/>
      <c r="J144" s="1218"/>
      <c r="K144" s="1218" t="s">
        <v>1947</v>
      </c>
      <c r="L144" s="1218" t="s">
        <v>1949</v>
      </c>
      <c r="M144" s="1218" t="s">
        <v>1948</v>
      </c>
      <c r="N144" s="1218"/>
      <c r="O144" s="1218">
        <v>24</v>
      </c>
      <c r="P144" s="1224" t="s">
        <v>2296</v>
      </c>
    </row>
    <row r="145" spans="1:16" ht="47.4" customHeight="1" x14ac:dyDescent="0.2">
      <c r="A145" s="1682"/>
      <c r="B145" s="1215" t="s">
        <v>2297</v>
      </c>
      <c r="C145" s="1216">
        <v>43900</v>
      </c>
      <c r="D145" s="1217" t="s">
        <v>2298</v>
      </c>
      <c r="E145" s="1218"/>
      <c r="F145" s="1218"/>
      <c r="G145" s="1218">
        <v>3</v>
      </c>
      <c r="H145" s="1218"/>
      <c r="I145" s="1218"/>
      <c r="J145" s="1218"/>
      <c r="K145" s="1218" t="s">
        <v>1947</v>
      </c>
      <c r="L145" s="1218" t="s">
        <v>1949</v>
      </c>
      <c r="M145" s="1218" t="s">
        <v>1948</v>
      </c>
      <c r="N145" s="1218"/>
      <c r="O145" s="1218">
        <v>6</v>
      </c>
      <c r="P145" s="1224" t="s">
        <v>2299</v>
      </c>
    </row>
    <row r="146" spans="1:16" ht="66" customHeight="1" x14ac:dyDescent="0.2">
      <c r="A146" s="1680" t="s">
        <v>1713</v>
      </c>
      <c r="B146" s="1215" t="s">
        <v>2300</v>
      </c>
      <c r="C146" s="1216">
        <v>28764</v>
      </c>
      <c r="D146" s="1217" t="s">
        <v>1995</v>
      </c>
      <c r="E146" s="1218">
        <v>1</v>
      </c>
      <c r="F146" s="1218"/>
      <c r="G146" s="1218">
        <v>3</v>
      </c>
      <c r="H146" s="1218"/>
      <c r="I146" s="1218"/>
      <c r="J146" s="1218"/>
      <c r="K146" s="1218" t="s">
        <v>1947</v>
      </c>
      <c r="L146" s="1218" t="s">
        <v>1949</v>
      </c>
      <c r="M146" s="1218" t="s">
        <v>1948</v>
      </c>
      <c r="N146" s="1218"/>
      <c r="O146" s="1218">
        <v>12</v>
      </c>
      <c r="P146" s="1224" t="s">
        <v>2301</v>
      </c>
    </row>
    <row r="147" spans="1:16" ht="47.4" customHeight="1" x14ac:dyDescent="0.2">
      <c r="A147" s="1681"/>
      <c r="B147" s="1215" t="s">
        <v>2302</v>
      </c>
      <c r="C147" s="1216">
        <v>32813</v>
      </c>
      <c r="D147" s="1217" t="s">
        <v>2303</v>
      </c>
      <c r="E147" s="1218">
        <v>2</v>
      </c>
      <c r="F147" s="1218"/>
      <c r="G147" s="1218">
        <v>4</v>
      </c>
      <c r="H147" s="1218">
        <v>1</v>
      </c>
      <c r="I147" s="1218"/>
      <c r="J147" s="1218"/>
      <c r="K147" s="1218" t="s">
        <v>1947</v>
      </c>
      <c r="L147" s="1218" t="s">
        <v>1948</v>
      </c>
      <c r="M147" s="1218" t="s">
        <v>1948</v>
      </c>
      <c r="N147" s="1218"/>
      <c r="O147" s="1218">
        <v>13</v>
      </c>
      <c r="P147" s="1224" t="s">
        <v>2304</v>
      </c>
    </row>
    <row r="148" spans="1:16" ht="89" customHeight="1" x14ac:dyDescent="0.2">
      <c r="A148" s="1682"/>
      <c r="B148" s="1215" t="s">
        <v>2305</v>
      </c>
      <c r="C148" s="1216">
        <v>40238</v>
      </c>
      <c r="D148" s="1217" t="s">
        <v>2306</v>
      </c>
      <c r="E148" s="1218">
        <v>8</v>
      </c>
      <c r="F148" s="1218"/>
      <c r="G148" s="1218">
        <v>20</v>
      </c>
      <c r="H148" s="1218">
        <v>1</v>
      </c>
      <c r="I148" s="1218">
        <v>45</v>
      </c>
      <c r="J148" s="1218">
        <v>1</v>
      </c>
      <c r="K148" s="1218" t="s">
        <v>1947</v>
      </c>
      <c r="L148" s="1218" t="s">
        <v>1949</v>
      </c>
      <c r="M148" s="1218" t="s">
        <v>1948</v>
      </c>
      <c r="N148" s="1218"/>
      <c r="O148" s="1218">
        <v>8</v>
      </c>
      <c r="P148" s="1224" t="s">
        <v>2307</v>
      </c>
    </row>
    <row r="149" spans="1:16" ht="138" customHeight="1" x14ac:dyDescent="0.2">
      <c r="A149" s="1680" t="s">
        <v>1813</v>
      </c>
      <c r="B149" s="1215" t="s">
        <v>2308</v>
      </c>
      <c r="C149" s="1216">
        <v>28581</v>
      </c>
      <c r="D149" s="1217" t="s">
        <v>2309</v>
      </c>
      <c r="E149" s="1218">
        <v>1</v>
      </c>
      <c r="F149" s="1218"/>
      <c r="G149" s="1218">
        <v>4</v>
      </c>
      <c r="H149" s="1218"/>
      <c r="I149" s="1218"/>
      <c r="J149" s="1218"/>
      <c r="K149" s="1218" t="s">
        <v>1947</v>
      </c>
      <c r="L149" s="1218" t="s">
        <v>1948</v>
      </c>
      <c r="M149" s="1218" t="s">
        <v>1948</v>
      </c>
      <c r="N149" s="1218"/>
      <c r="O149" s="1218">
        <v>18</v>
      </c>
      <c r="P149" s="1224" t="s">
        <v>2310</v>
      </c>
    </row>
    <row r="150" spans="1:16" ht="117.5" customHeight="1" x14ac:dyDescent="0.2">
      <c r="A150" s="1681"/>
      <c r="B150" s="1215" t="s">
        <v>2311</v>
      </c>
      <c r="C150" s="1216">
        <v>32559</v>
      </c>
      <c r="D150" s="1217" t="s">
        <v>1946</v>
      </c>
      <c r="E150" s="1218">
        <v>2</v>
      </c>
      <c r="F150" s="1218"/>
      <c r="G150" s="1218">
        <v>6</v>
      </c>
      <c r="H150" s="1218">
        <v>1</v>
      </c>
      <c r="I150" s="1218"/>
      <c r="J150" s="1218"/>
      <c r="K150" s="1218" t="s">
        <v>1947</v>
      </c>
      <c r="L150" s="1218" t="s">
        <v>1949</v>
      </c>
      <c r="M150" s="1218" t="s">
        <v>1948</v>
      </c>
      <c r="N150" s="1218"/>
      <c r="O150" s="1218">
        <v>16</v>
      </c>
      <c r="P150" s="1224" t="s">
        <v>2312</v>
      </c>
    </row>
    <row r="151" spans="1:16" ht="47.4" customHeight="1" x14ac:dyDescent="0.2">
      <c r="A151" s="1681"/>
      <c r="B151" s="1215" t="s">
        <v>2313</v>
      </c>
      <c r="C151" s="1216">
        <v>35886</v>
      </c>
      <c r="D151" s="1217" t="s">
        <v>2282</v>
      </c>
      <c r="E151" s="1218"/>
      <c r="F151" s="1218"/>
      <c r="G151" s="1218">
        <v>3</v>
      </c>
      <c r="H151" s="1218"/>
      <c r="I151" s="1218"/>
      <c r="J151" s="1218"/>
      <c r="K151" s="1218" t="s">
        <v>1947</v>
      </c>
      <c r="L151" s="1218" t="s">
        <v>1949</v>
      </c>
      <c r="M151" s="1218" t="s">
        <v>1948</v>
      </c>
      <c r="N151" s="1218"/>
      <c r="O151" s="1218">
        <v>9</v>
      </c>
      <c r="P151" s="1224" t="s">
        <v>2314</v>
      </c>
    </row>
    <row r="152" spans="1:16" ht="89" customHeight="1" x14ac:dyDescent="0.2">
      <c r="A152" s="1682"/>
      <c r="B152" s="1215" t="s">
        <v>2315</v>
      </c>
      <c r="C152" s="1216">
        <v>42826</v>
      </c>
      <c r="D152" s="1217" t="s">
        <v>2316</v>
      </c>
      <c r="E152" s="1218"/>
      <c r="F152" s="1218"/>
      <c r="G152" s="1218">
        <v>14</v>
      </c>
      <c r="H152" s="1218">
        <v>1</v>
      </c>
      <c r="I152" s="1218">
        <v>3</v>
      </c>
      <c r="J152" s="1218">
        <v>2</v>
      </c>
      <c r="K152" s="1218" t="s">
        <v>1947</v>
      </c>
      <c r="L152" s="1218" t="s">
        <v>1948</v>
      </c>
      <c r="M152" s="1218" t="s">
        <v>1948</v>
      </c>
      <c r="N152" s="1218"/>
      <c r="O152" s="1218">
        <v>12</v>
      </c>
      <c r="P152" s="1224" t="s">
        <v>2317</v>
      </c>
    </row>
    <row r="153" spans="1:16" ht="47.4" customHeight="1" x14ac:dyDescent="0.2">
      <c r="A153" s="1677" t="s">
        <v>1723</v>
      </c>
      <c r="B153" s="1215" t="s">
        <v>2318</v>
      </c>
      <c r="C153" s="1216">
        <v>33166</v>
      </c>
      <c r="D153" s="1217" t="s">
        <v>2319</v>
      </c>
      <c r="E153" s="1218">
        <v>1</v>
      </c>
      <c r="F153" s="1218"/>
      <c r="G153" s="1218">
        <v>2</v>
      </c>
      <c r="H153" s="1218"/>
      <c r="I153" s="1218"/>
      <c r="J153" s="1218"/>
      <c r="K153" s="1218" t="s">
        <v>1968</v>
      </c>
      <c r="L153" s="1218" t="s">
        <v>1948</v>
      </c>
      <c r="M153" s="1218" t="s">
        <v>1949</v>
      </c>
      <c r="N153" s="1218" t="s">
        <v>1950</v>
      </c>
      <c r="O153" s="1218">
        <v>22</v>
      </c>
      <c r="P153" s="1224" t="s">
        <v>2320</v>
      </c>
    </row>
    <row r="154" spans="1:16" ht="47.4" customHeight="1" x14ac:dyDescent="0.2">
      <c r="A154" s="1679"/>
      <c r="B154" s="1215" t="s">
        <v>2321</v>
      </c>
      <c r="C154" s="1216">
        <v>33382</v>
      </c>
      <c r="D154" s="1217" t="s">
        <v>2322</v>
      </c>
      <c r="E154" s="1218">
        <v>8</v>
      </c>
      <c r="F154" s="1218"/>
      <c r="G154" s="1218">
        <v>10</v>
      </c>
      <c r="H154" s="1218">
        <v>1</v>
      </c>
      <c r="I154" s="1218"/>
      <c r="J154" s="1218"/>
      <c r="K154" s="1218" t="s">
        <v>1947</v>
      </c>
      <c r="L154" s="1218" t="s">
        <v>1949</v>
      </c>
      <c r="M154" s="1218" t="s">
        <v>1948</v>
      </c>
      <c r="N154" s="1218"/>
      <c r="O154" s="1218">
        <v>10</v>
      </c>
      <c r="P154" s="1224" t="s">
        <v>2323</v>
      </c>
    </row>
    <row r="155" spans="1:16" ht="72" customHeight="1" x14ac:dyDescent="0.2">
      <c r="A155" s="929" t="s">
        <v>1728</v>
      </c>
      <c r="B155" s="1215" t="s">
        <v>2324</v>
      </c>
      <c r="C155" s="1216">
        <v>38443</v>
      </c>
      <c r="D155" s="1217" t="s">
        <v>2325</v>
      </c>
      <c r="E155" s="1218">
        <v>15</v>
      </c>
      <c r="F155" s="1218"/>
      <c r="G155" s="1218">
        <v>10</v>
      </c>
      <c r="H155" s="1218">
        <v>2</v>
      </c>
      <c r="I155" s="1218">
        <v>31</v>
      </c>
      <c r="J155" s="1218">
        <v>1</v>
      </c>
      <c r="K155" s="1218" t="s">
        <v>1947</v>
      </c>
      <c r="L155" s="1218" t="s">
        <v>1948</v>
      </c>
      <c r="M155" s="1218" t="s">
        <v>1948</v>
      </c>
      <c r="N155" s="1218"/>
      <c r="O155" s="1218">
        <v>15</v>
      </c>
      <c r="P155" s="1224" t="s">
        <v>2326</v>
      </c>
    </row>
    <row r="156" spans="1:16" ht="47.4" customHeight="1" x14ac:dyDescent="0.2">
      <c r="A156" s="1695" t="s">
        <v>1730</v>
      </c>
      <c r="B156" s="1215" t="s">
        <v>2327</v>
      </c>
      <c r="C156" s="1216">
        <v>36389</v>
      </c>
      <c r="D156" s="1217" t="s">
        <v>2328</v>
      </c>
      <c r="E156" s="1218">
        <v>1</v>
      </c>
      <c r="F156" s="1218"/>
      <c r="G156" s="1218">
        <v>4</v>
      </c>
      <c r="H156" s="1218"/>
      <c r="I156" s="1218"/>
      <c r="J156" s="1218"/>
      <c r="K156" s="1218" t="s">
        <v>1947</v>
      </c>
      <c r="L156" s="1218" t="s">
        <v>1949</v>
      </c>
      <c r="M156" s="1218" t="s">
        <v>1948</v>
      </c>
      <c r="N156" s="1218"/>
      <c r="O156" s="1218">
        <v>10</v>
      </c>
      <c r="P156" s="1224" t="s">
        <v>2211</v>
      </c>
    </row>
    <row r="157" spans="1:16" ht="84" customHeight="1" x14ac:dyDescent="0.2">
      <c r="A157" s="1696"/>
      <c r="B157" s="1215" t="s">
        <v>2329</v>
      </c>
      <c r="C157" s="1216">
        <v>39630</v>
      </c>
      <c r="D157" s="1217" t="s">
        <v>2330</v>
      </c>
      <c r="E157" s="1218">
        <v>8</v>
      </c>
      <c r="F157" s="1218"/>
      <c r="G157" s="1218">
        <v>9</v>
      </c>
      <c r="H157" s="1218"/>
      <c r="I157" s="1218">
        <v>8</v>
      </c>
      <c r="J157" s="1218">
        <v>1</v>
      </c>
      <c r="K157" s="1218" t="s">
        <v>1947</v>
      </c>
      <c r="L157" s="1218" t="s">
        <v>1948</v>
      </c>
      <c r="M157" s="1218" t="s">
        <v>1948</v>
      </c>
      <c r="N157" s="1218"/>
      <c r="O157" s="1218">
        <v>12</v>
      </c>
      <c r="P157" s="1224" t="s">
        <v>2331</v>
      </c>
    </row>
    <row r="158" spans="1:16" ht="47.4" customHeight="1" x14ac:dyDescent="0.2">
      <c r="A158" s="1677" t="s">
        <v>1732</v>
      </c>
      <c r="B158" s="1215" t="s">
        <v>2332</v>
      </c>
      <c r="C158" s="1216">
        <v>35521</v>
      </c>
      <c r="D158" s="1217" t="s">
        <v>2333</v>
      </c>
      <c r="E158" s="1218">
        <v>2</v>
      </c>
      <c r="F158" s="1218"/>
      <c r="G158" s="1218">
        <v>3</v>
      </c>
      <c r="H158" s="1218"/>
      <c r="I158" s="1218"/>
      <c r="J158" s="1218"/>
      <c r="K158" s="1218" t="s">
        <v>1947</v>
      </c>
      <c r="L158" s="1218" t="s">
        <v>1948</v>
      </c>
      <c r="M158" s="1218" t="s">
        <v>1948</v>
      </c>
      <c r="N158" s="1218"/>
      <c r="O158" s="1218">
        <v>16</v>
      </c>
      <c r="P158" s="1224" t="s">
        <v>2117</v>
      </c>
    </row>
    <row r="159" spans="1:16" ht="76.5" customHeight="1" x14ac:dyDescent="0.2">
      <c r="A159" s="1679"/>
      <c r="B159" s="1215" t="s">
        <v>2334</v>
      </c>
      <c r="C159" s="1216">
        <v>38991</v>
      </c>
      <c r="D159" s="1217" t="s">
        <v>2335</v>
      </c>
      <c r="E159" s="1218">
        <v>13</v>
      </c>
      <c r="F159" s="1218"/>
      <c r="G159" s="1218">
        <v>6</v>
      </c>
      <c r="H159" s="1218"/>
      <c r="I159" s="1218">
        <v>15</v>
      </c>
      <c r="J159" s="1218">
        <v>1</v>
      </c>
      <c r="K159" s="1218" t="s">
        <v>1947</v>
      </c>
      <c r="L159" s="1218" t="s">
        <v>1949</v>
      </c>
      <c r="M159" s="1218" t="s">
        <v>1948</v>
      </c>
      <c r="N159" s="1218"/>
      <c r="O159" s="1218">
        <v>10</v>
      </c>
      <c r="P159" s="1224" t="s">
        <v>2336</v>
      </c>
    </row>
    <row r="160" spans="1:16" ht="76.5" customHeight="1" x14ac:dyDescent="0.2">
      <c r="A160" s="930" t="s">
        <v>1734</v>
      </c>
      <c r="B160" s="1215" t="s">
        <v>2337</v>
      </c>
      <c r="C160" s="1216">
        <v>28946</v>
      </c>
      <c r="D160" s="1217" t="s">
        <v>2338</v>
      </c>
      <c r="E160" s="1218">
        <v>8</v>
      </c>
      <c r="F160" s="1218"/>
      <c r="G160" s="1218">
        <v>15</v>
      </c>
      <c r="H160" s="1218">
        <v>1</v>
      </c>
      <c r="I160" s="1218">
        <v>24</v>
      </c>
      <c r="J160" s="1218">
        <v>2</v>
      </c>
      <c r="K160" s="1218" t="s">
        <v>1947</v>
      </c>
      <c r="L160" s="1218" t="s">
        <v>1949</v>
      </c>
      <c r="M160" s="1218" t="s">
        <v>1948</v>
      </c>
      <c r="N160" s="1218"/>
      <c r="O160" s="1218">
        <v>24</v>
      </c>
      <c r="P160" s="1224" t="s">
        <v>2339</v>
      </c>
    </row>
    <row r="161" spans="1:16" ht="66" customHeight="1" x14ac:dyDescent="0.2">
      <c r="A161" s="1677" t="s">
        <v>2340</v>
      </c>
      <c r="B161" s="1215" t="s">
        <v>2341</v>
      </c>
      <c r="C161" s="1216">
        <v>36251</v>
      </c>
      <c r="D161" s="1217" t="s">
        <v>1912</v>
      </c>
      <c r="E161" s="1218">
        <v>2</v>
      </c>
      <c r="F161" s="1218"/>
      <c r="G161" s="1218">
        <v>3</v>
      </c>
      <c r="H161" s="1218"/>
      <c r="I161" s="1218"/>
      <c r="J161" s="1218"/>
      <c r="K161" s="1218" t="s">
        <v>1895</v>
      </c>
      <c r="L161" s="1218" t="s">
        <v>1900</v>
      </c>
      <c r="M161" s="1218" t="s">
        <v>1896</v>
      </c>
      <c r="N161" s="1218"/>
      <c r="O161" s="1218">
        <v>18</v>
      </c>
      <c r="P161" s="1224" t="s">
        <v>2342</v>
      </c>
    </row>
    <row r="162" spans="1:16" ht="77.5" customHeight="1" x14ac:dyDescent="0.2">
      <c r="A162" s="1679"/>
      <c r="B162" s="1215" t="s">
        <v>2343</v>
      </c>
      <c r="C162" s="1216">
        <v>38169</v>
      </c>
      <c r="D162" s="1217" t="s">
        <v>2344</v>
      </c>
      <c r="E162" s="1218">
        <v>5</v>
      </c>
      <c r="F162" s="1218"/>
      <c r="G162" s="1218">
        <v>9</v>
      </c>
      <c r="H162" s="1218"/>
      <c r="I162" s="1218">
        <v>17</v>
      </c>
      <c r="J162" s="1218">
        <v>1</v>
      </c>
      <c r="K162" s="1218" t="s">
        <v>2240</v>
      </c>
      <c r="L162" s="1218" t="s">
        <v>1896</v>
      </c>
      <c r="M162" s="1218" t="s">
        <v>1896</v>
      </c>
      <c r="N162" s="1218"/>
      <c r="O162" s="1218">
        <v>16</v>
      </c>
      <c r="P162" s="1224" t="s">
        <v>2345</v>
      </c>
    </row>
    <row r="163" spans="1:16" ht="47.4" customHeight="1" x14ac:dyDescent="0.2">
      <c r="A163" s="1683" t="s">
        <v>1744</v>
      </c>
      <c r="B163" s="1215" t="s">
        <v>2346</v>
      </c>
      <c r="C163" s="1216">
        <v>32599</v>
      </c>
      <c r="D163" s="1217" t="s">
        <v>2091</v>
      </c>
      <c r="E163" s="1218">
        <v>1</v>
      </c>
      <c r="F163" s="1218"/>
      <c r="G163" s="1218">
        <v>3</v>
      </c>
      <c r="H163" s="1218"/>
      <c r="I163" s="1218"/>
      <c r="J163" s="1218"/>
      <c r="K163" s="1218" t="s">
        <v>1947</v>
      </c>
      <c r="L163" s="1218" t="s">
        <v>1949</v>
      </c>
      <c r="M163" s="1218" t="s">
        <v>1948</v>
      </c>
      <c r="N163" s="1218"/>
      <c r="O163" s="1218">
        <v>16</v>
      </c>
      <c r="P163" s="1224" t="s">
        <v>2347</v>
      </c>
    </row>
    <row r="164" spans="1:16" ht="47.4" customHeight="1" x14ac:dyDescent="0.2">
      <c r="A164" s="1684"/>
      <c r="B164" s="1215" t="s">
        <v>2348</v>
      </c>
      <c r="C164" s="1216">
        <v>29677</v>
      </c>
      <c r="D164" s="1217" t="s">
        <v>2349</v>
      </c>
      <c r="E164" s="1218">
        <v>3</v>
      </c>
      <c r="F164" s="1218"/>
      <c r="G164" s="1218">
        <v>2</v>
      </c>
      <c r="H164" s="1218"/>
      <c r="I164" s="1218"/>
      <c r="J164" s="1218"/>
      <c r="K164" s="1218" t="s">
        <v>1968</v>
      </c>
      <c r="L164" s="1218" t="s">
        <v>1948</v>
      </c>
      <c r="M164" s="1218" t="s">
        <v>1949</v>
      </c>
      <c r="N164" s="1218" t="s">
        <v>1950</v>
      </c>
      <c r="O164" s="1218">
        <v>10</v>
      </c>
      <c r="P164" s="1224" t="s">
        <v>2350</v>
      </c>
    </row>
    <row r="165" spans="1:16" ht="47.4" customHeight="1" x14ac:dyDescent="0.2">
      <c r="A165" s="1684"/>
      <c r="B165" s="1215" t="s">
        <v>2351</v>
      </c>
      <c r="C165" s="1216">
        <v>38443</v>
      </c>
      <c r="D165" s="1217" t="s">
        <v>2352</v>
      </c>
      <c r="E165" s="1218">
        <v>6</v>
      </c>
      <c r="F165" s="1218"/>
      <c r="G165" s="1218">
        <v>9</v>
      </c>
      <c r="H165" s="1218"/>
      <c r="I165" s="1218">
        <v>14</v>
      </c>
      <c r="J165" s="1218"/>
      <c r="K165" s="1218" t="s">
        <v>1947</v>
      </c>
      <c r="L165" s="1218" t="s">
        <v>1948</v>
      </c>
      <c r="M165" s="1218" t="s">
        <v>1948</v>
      </c>
      <c r="N165" s="1218"/>
      <c r="O165" s="1218">
        <v>6</v>
      </c>
      <c r="P165" s="1224" t="s">
        <v>2353</v>
      </c>
    </row>
    <row r="166" spans="1:16" ht="47.4" customHeight="1" x14ac:dyDescent="0.2">
      <c r="A166" s="1685"/>
      <c r="B166" s="1215" t="s">
        <v>2354</v>
      </c>
      <c r="C166" s="1216">
        <v>25401</v>
      </c>
      <c r="D166" s="1217" t="s">
        <v>1974</v>
      </c>
      <c r="E166" s="1218">
        <v>2</v>
      </c>
      <c r="F166" s="1218"/>
      <c r="G166" s="1218">
        <v>1</v>
      </c>
      <c r="H166" s="1218"/>
      <c r="I166" s="1218"/>
      <c r="J166" s="1218"/>
      <c r="K166" s="1218" t="s">
        <v>1947</v>
      </c>
      <c r="L166" s="1218" t="s">
        <v>1948</v>
      </c>
      <c r="M166" s="1218" t="s">
        <v>1948</v>
      </c>
      <c r="N166" s="1218"/>
      <c r="O166" s="1218">
        <v>15</v>
      </c>
      <c r="P166" s="1224" t="s">
        <v>2355</v>
      </c>
    </row>
    <row r="167" spans="1:16" ht="47.4" customHeight="1" x14ac:dyDescent="0.2">
      <c r="A167" s="1677" t="s">
        <v>1746</v>
      </c>
      <c r="B167" s="1215" t="s">
        <v>2356</v>
      </c>
      <c r="C167" s="1216">
        <v>28946</v>
      </c>
      <c r="D167" s="1217" t="s">
        <v>2357</v>
      </c>
      <c r="E167" s="1218"/>
      <c r="F167" s="1218"/>
      <c r="G167" s="1218">
        <v>3</v>
      </c>
      <c r="H167" s="1218">
        <v>1</v>
      </c>
      <c r="I167" s="1218"/>
      <c r="J167" s="1218"/>
      <c r="K167" s="1218" t="s">
        <v>1947</v>
      </c>
      <c r="L167" s="1218" t="s">
        <v>1949</v>
      </c>
      <c r="M167" s="1218" t="s">
        <v>1948</v>
      </c>
      <c r="N167" s="1218"/>
      <c r="O167" s="1218">
        <v>8</v>
      </c>
      <c r="P167" s="1224" t="s">
        <v>2358</v>
      </c>
    </row>
    <row r="168" spans="1:16" ht="47.4" customHeight="1" x14ac:dyDescent="0.2">
      <c r="A168" s="1678"/>
      <c r="B168" s="1215" t="s">
        <v>2359</v>
      </c>
      <c r="C168" s="1216">
        <v>36171</v>
      </c>
      <c r="D168" s="1217" t="s">
        <v>2328</v>
      </c>
      <c r="E168" s="1218">
        <v>1</v>
      </c>
      <c r="F168" s="1218"/>
      <c r="G168" s="1218">
        <v>4</v>
      </c>
      <c r="H168" s="1218"/>
      <c r="I168" s="1218"/>
      <c r="J168" s="1218"/>
      <c r="K168" s="1218" t="s">
        <v>1947</v>
      </c>
      <c r="L168" s="1218" t="s">
        <v>1949</v>
      </c>
      <c r="M168" s="1218" t="s">
        <v>1948</v>
      </c>
      <c r="N168" s="1218"/>
      <c r="O168" s="1218">
        <v>10</v>
      </c>
      <c r="P168" s="1224" t="s">
        <v>2360</v>
      </c>
    </row>
    <row r="169" spans="1:16" ht="89" customHeight="1" x14ac:dyDescent="0.2">
      <c r="A169" s="1679"/>
      <c r="B169" s="1215" t="s">
        <v>2361</v>
      </c>
      <c r="C169" s="1216">
        <v>38384</v>
      </c>
      <c r="D169" s="1217" t="s">
        <v>2362</v>
      </c>
      <c r="E169" s="1218">
        <v>9</v>
      </c>
      <c r="F169" s="1218"/>
      <c r="G169" s="1218">
        <v>17</v>
      </c>
      <c r="H169" s="1218">
        <v>6</v>
      </c>
      <c r="I169" s="1218">
        <v>19</v>
      </c>
      <c r="J169" s="1218">
        <v>1</v>
      </c>
      <c r="K169" s="1218" t="s">
        <v>1947</v>
      </c>
      <c r="L169" s="1218" t="s">
        <v>1949</v>
      </c>
      <c r="M169" s="1218" t="s">
        <v>1948</v>
      </c>
      <c r="N169" s="1218"/>
      <c r="O169" s="1218">
        <v>12</v>
      </c>
      <c r="P169" s="1224" t="s">
        <v>2363</v>
      </c>
    </row>
    <row r="170" spans="1:16" ht="47.4" customHeight="1" x14ac:dyDescent="0.2">
      <c r="A170" s="1683" t="s">
        <v>1751</v>
      </c>
      <c r="B170" s="1215" t="s">
        <v>2364</v>
      </c>
      <c r="C170" s="1216">
        <v>25872</v>
      </c>
      <c r="D170" s="1217" t="s">
        <v>2365</v>
      </c>
      <c r="E170" s="1218">
        <v>2</v>
      </c>
      <c r="F170" s="1218"/>
      <c r="G170" s="1218">
        <v>5</v>
      </c>
      <c r="H170" s="1218"/>
      <c r="I170" s="1218"/>
      <c r="J170" s="1218"/>
      <c r="K170" s="1218" t="s">
        <v>1947</v>
      </c>
      <c r="L170" s="1218" t="s">
        <v>1948</v>
      </c>
      <c r="M170" s="1218" t="s">
        <v>1948</v>
      </c>
      <c r="N170" s="1218"/>
      <c r="O170" s="1218">
        <v>18</v>
      </c>
      <c r="P170" s="1224" t="s">
        <v>2366</v>
      </c>
    </row>
    <row r="171" spans="1:16" ht="47.4" customHeight="1" x14ac:dyDescent="0.2">
      <c r="A171" s="1684"/>
      <c r="B171" s="1215" t="s">
        <v>2367</v>
      </c>
      <c r="C171" s="1216">
        <v>35521</v>
      </c>
      <c r="D171" s="1217" t="s">
        <v>2368</v>
      </c>
      <c r="E171" s="1218">
        <v>3</v>
      </c>
      <c r="F171" s="1218"/>
      <c r="G171" s="1218">
        <v>2</v>
      </c>
      <c r="H171" s="1218"/>
      <c r="I171" s="1218"/>
      <c r="J171" s="1218"/>
      <c r="K171" s="1218" t="s">
        <v>1947</v>
      </c>
      <c r="L171" s="1218" t="s">
        <v>1949</v>
      </c>
      <c r="M171" s="1218" t="s">
        <v>1948</v>
      </c>
      <c r="N171" s="1218"/>
      <c r="O171" s="1218">
        <v>12</v>
      </c>
      <c r="P171" s="1224" t="s">
        <v>2369</v>
      </c>
    </row>
    <row r="172" spans="1:16" ht="47.4" customHeight="1" x14ac:dyDescent="0.2">
      <c r="A172" s="1684"/>
      <c r="B172" s="1215" t="s">
        <v>2370</v>
      </c>
      <c r="C172" s="1216">
        <v>27454</v>
      </c>
      <c r="D172" s="1217" t="s">
        <v>2063</v>
      </c>
      <c r="E172" s="1218">
        <v>2</v>
      </c>
      <c r="F172" s="1218"/>
      <c r="G172" s="1218">
        <v>2</v>
      </c>
      <c r="H172" s="1218"/>
      <c r="I172" s="1218"/>
      <c r="J172" s="1218"/>
      <c r="K172" s="1218" t="s">
        <v>1947</v>
      </c>
      <c r="L172" s="1218" t="s">
        <v>1948</v>
      </c>
      <c r="M172" s="1218" t="s">
        <v>1948</v>
      </c>
      <c r="N172" s="1218"/>
      <c r="O172" s="1218">
        <v>8</v>
      </c>
      <c r="P172" s="1224" t="s">
        <v>2371</v>
      </c>
    </row>
    <row r="173" spans="1:16" ht="47.4" customHeight="1" x14ac:dyDescent="0.2">
      <c r="A173" s="1684"/>
      <c r="B173" s="1215" t="s">
        <v>2372</v>
      </c>
      <c r="C173" s="1216">
        <v>26755</v>
      </c>
      <c r="D173" s="1217" t="s">
        <v>2134</v>
      </c>
      <c r="E173" s="1218">
        <v>1</v>
      </c>
      <c r="F173" s="1218"/>
      <c r="G173" s="1218">
        <v>1</v>
      </c>
      <c r="H173" s="1218">
        <v>1</v>
      </c>
      <c r="I173" s="1218"/>
      <c r="J173" s="1218"/>
      <c r="K173" s="1218" t="s">
        <v>1968</v>
      </c>
      <c r="L173" s="1218" t="s">
        <v>1949</v>
      </c>
      <c r="M173" s="1218" t="s">
        <v>1949</v>
      </c>
      <c r="N173" s="1218" t="s">
        <v>1950</v>
      </c>
      <c r="O173" s="1218">
        <v>14</v>
      </c>
      <c r="P173" s="1224" t="s">
        <v>2373</v>
      </c>
    </row>
    <row r="174" spans="1:16" ht="37" customHeight="1" x14ac:dyDescent="0.2">
      <c r="A174" s="1684"/>
      <c r="B174" s="1215" t="s">
        <v>2826</v>
      </c>
      <c r="C174" s="1216">
        <v>43556</v>
      </c>
      <c r="D174" s="1218" t="s">
        <v>1980</v>
      </c>
      <c r="E174" s="1218">
        <v>2</v>
      </c>
      <c r="F174" s="1218"/>
      <c r="G174" s="1218">
        <v>2</v>
      </c>
      <c r="H174" s="1218"/>
      <c r="I174" s="1218"/>
      <c r="J174" s="1218"/>
      <c r="K174" s="1218" t="s">
        <v>1947</v>
      </c>
      <c r="L174" s="1218" t="s">
        <v>2827</v>
      </c>
      <c r="M174" s="1218" t="s">
        <v>1948</v>
      </c>
      <c r="N174" s="1218"/>
      <c r="O174" s="1218">
        <v>15</v>
      </c>
      <c r="P174" s="1224" t="s">
        <v>2828</v>
      </c>
    </row>
    <row r="175" spans="1:16" ht="47.4" customHeight="1" x14ac:dyDescent="0.2">
      <c r="A175" s="1684"/>
      <c r="B175" s="1215" t="s">
        <v>2374</v>
      </c>
      <c r="C175" s="1216">
        <v>28946</v>
      </c>
      <c r="D175" s="1217" t="s">
        <v>2266</v>
      </c>
      <c r="E175" s="1218">
        <v>1</v>
      </c>
      <c r="F175" s="1218"/>
      <c r="G175" s="1218">
        <v>4</v>
      </c>
      <c r="H175" s="1218"/>
      <c r="I175" s="1218"/>
      <c r="J175" s="1218"/>
      <c r="K175" s="1218" t="s">
        <v>1947</v>
      </c>
      <c r="L175" s="1218" t="s">
        <v>1949</v>
      </c>
      <c r="M175" s="1218" t="s">
        <v>1949</v>
      </c>
      <c r="N175" s="1218" t="s">
        <v>1950</v>
      </c>
      <c r="O175" s="1218">
        <v>15</v>
      </c>
      <c r="P175" s="1224" t="s">
        <v>2375</v>
      </c>
    </row>
    <row r="176" spans="1:16" ht="47.4" customHeight="1" x14ac:dyDescent="0.2">
      <c r="A176" s="1684"/>
      <c r="B176" s="1215" t="s">
        <v>2376</v>
      </c>
      <c r="C176" s="1216" t="s">
        <v>2377</v>
      </c>
      <c r="D176" s="1217" t="s">
        <v>2378</v>
      </c>
      <c r="E176" s="1218">
        <v>4</v>
      </c>
      <c r="F176" s="1218"/>
      <c r="G176" s="1218">
        <v>2</v>
      </c>
      <c r="H176" s="1218"/>
      <c r="I176" s="1218"/>
      <c r="J176" s="1218"/>
      <c r="K176" s="1218" t="s">
        <v>1947</v>
      </c>
      <c r="L176" s="1218" t="s">
        <v>1949</v>
      </c>
      <c r="M176" s="1218" t="s">
        <v>1948</v>
      </c>
      <c r="N176" s="1218"/>
      <c r="O176" s="1218">
        <v>18</v>
      </c>
      <c r="P176" s="1224" t="s">
        <v>2379</v>
      </c>
    </row>
    <row r="177" spans="1:16" ht="47.4" customHeight="1" x14ac:dyDescent="0.2">
      <c r="A177" s="1684"/>
      <c r="B177" s="1215" t="s">
        <v>2380</v>
      </c>
      <c r="C177" s="1216" t="s">
        <v>2377</v>
      </c>
      <c r="D177" s="1217" t="s">
        <v>2381</v>
      </c>
      <c r="E177" s="1218">
        <v>9</v>
      </c>
      <c r="F177" s="1218"/>
      <c r="G177" s="1218">
        <v>8</v>
      </c>
      <c r="H177" s="1218"/>
      <c r="I177" s="1218"/>
      <c r="J177" s="1218"/>
      <c r="K177" s="1218" t="s">
        <v>1947</v>
      </c>
      <c r="L177" s="1218" t="s">
        <v>1949</v>
      </c>
      <c r="M177" s="1218" t="s">
        <v>1948</v>
      </c>
      <c r="N177" s="1218"/>
      <c r="O177" s="1218">
        <v>17</v>
      </c>
      <c r="P177" s="1224" t="s">
        <v>2382</v>
      </c>
    </row>
    <row r="178" spans="1:16" ht="47.4" customHeight="1" x14ac:dyDescent="0.2">
      <c r="A178" s="1684"/>
      <c r="B178" s="1215" t="s">
        <v>2383</v>
      </c>
      <c r="C178" s="1216">
        <v>39920</v>
      </c>
      <c r="D178" s="1217" t="s">
        <v>2384</v>
      </c>
      <c r="E178" s="1218">
        <v>29</v>
      </c>
      <c r="F178" s="1218"/>
      <c r="G178" s="1218">
        <v>29</v>
      </c>
      <c r="H178" s="1218">
        <v>2</v>
      </c>
      <c r="I178" s="1218"/>
      <c r="J178" s="1218"/>
      <c r="K178" s="1218" t="s">
        <v>1947</v>
      </c>
      <c r="L178" s="1218" t="s">
        <v>1949</v>
      </c>
      <c r="M178" s="1218" t="s">
        <v>1948</v>
      </c>
      <c r="N178" s="1218"/>
      <c r="O178" s="1218">
        <v>14</v>
      </c>
      <c r="P178" s="1224" t="s">
        <v>2385</v>
      </c>
    </row>
    <row r="179" spans="1:16" ht="47.4" customHeight="1" x14ac:dyDescent="0.2">
      <c r="A179" s="1685"/>
      <c r="B179" s="1215" t="s">
        <v>2386</v>
      </c>
      <c r="C179" s="1216">
        <v>41459</v>
      </c>
      <c r="D179" s="1217" t="s">
        <v>2387</v>
      </c>
      <c r="E179" s="1218">
        <v>1</v>
      </c>
      <c r="F179" s="1218"/>
      <c r="G179" s="1218">
        <v>6</v>
      </c>
      <c r="H179" s="1218">
        <v>1</v>
      </c>
      <c r="I179" s="1218"/>
      <c r="J179" s="1218"/>
      <c r="K179" s="1218" t="s">
        <v>1947</v>
      </c>
      <c r="L179" s="1218" t="s">
        <v>1949</v>
      </c>
      <c r="M179" s="1218" t="s">
        <v>1948</v>
      </c>
      <c r="N179" s="1218"/>
      <c r="O179" s="1218">
        <v>20</v>
      </c>
      <c r="P179" s="1224" t="s">
        <v>2388</v>
      </c>
    </row>
    <row r="180" spans="1:16" ht="47.4" customHeight="1" x14ac:dyDescent="0.2">
      <c r="A180" s="1689" t="s">
        <v>1755</v>
      </c>
      <c r="B180" s="1215" t="s">
        <v>2389</v>
      </c>
      <c r="C180" s="1216">
        <v>26519</v>
      </c>
      <c r="D180" s="1217" t="s">
        <v>2390</v>
      </c>
      <c r="E180" s="1218">
        <v>3</v>
      </c>
      <c r="F180" s="1218"/>
      <c r="G180" s="1218">
        <v>4</v>
      </c>
      <c r="H180" s="1218"/>
      <c r="I180" s="1218"/>
      <c r="J180" s="1218"/>
      <c r="K180" s="1218" t="s">
        <v>1947</v>
      </c>
      <c r="L180" s="1218" t="s">
        <v>1948</v>
      </c>
      <c r="M180" s="1218" t="s">
        <v>1948</v>
      </c>
      <c r="N180" s="1218"/>
      <c r="O180" s="1218">
        <v>17</v>
      </c>
      <c r="P180" s="1224" t="s">
        <v>2391</v>
      </c>
    </row>
    <row r="181" spans="1:16" ht="47.4" customHeight="1" x14ac:dyDescent="0.2">
      <c r="A181" s="1690"/>
      <c r="B181" s="1215" t="s">
        <v>2392</v>
      </c>
      <c r="C181" s="1216">
        <v>36280</v>
      </c>
      <c r="D181" s="1217" t="s">
        <v>2091</v>
      </c>
      <c r="E181" s="1218">
        <v>1</v>
      </c>
      <c r="F181" s="1218"/>
      <c r="G181" s="1218">
        <v>3</v>
      </c>
      <c r="H181" s="1218"/>
      <c r="I181" s="1218"/>
      <c r="J181" s="1218"/>
      <c r="K181" s="1218" t="s">
        <v>1968</v>
      </c>
      <c r="L181" s="1218" t="s">
        <v>1949</v>
      </c>
      <c r="M181" s="1218" t="s">
        <v>1948</v>
      </c>
      <c r="N181" s="1218"/>
      <c r="O181" s="1218">
        <v>13</v>
      </c>
      <c r="P181" s="1224" t="s">
        <v>2393</v>
      </c>
    </row>
    <row r="182" spans="1:16" ht="75" customHeight="1" x14ac:dyDescent="0.2">
      <c r="A182" s="1691"/>
      <c r="B182" s="1215" t="s">
        <v>2394</v>
      </c>
      <c r="C182" s="1216">
        <v>39173</v>
      </c>
      <c r="D182" s="1217" t="s">
        <v>2395</v>
      </c>
      <c r="E182" s="1218">
        <v>10</v>
      </c>
      <c r="F182" s="1218"/>
      <c r="G182" s="1218">
        <v>10</v>
      </c>
      <c r="H182" s="1218"/>
      <c r="I182" s="1218">
        <v>22</v>
      </c>
      <c r="J182" s="1218">
        <v>2</v>
      </c>
      <c r="K182" s="1218" t="s">
        <v>1947</v>
      </c>
      <c r="L182" s="1218" t="s">
        <v>1948</v>
      </c>
      <c r="M182" s="1218" t="s">
        <v>1948</v>
      </c>
      <c r="N182" s="1218"/>
      <c r="O182" s="1218">
        <v>12</v>
      </c>
      <c r="P182" s="1224" t="s">
        <v>2396</v>
      </c>
    </row>
    <row r="183" spans="1:16" ht="47.4" customHeight="1" x14ac:dyDescent="0.2">
      <c r="A183" s="1677" t="s">
        <v>2397</v>
      </c>
      <c r="B183" s="1215" t="s">
        <v>2398</v>
      </c>
      <c r="C183" s="1216">
        <v>35521</v>
      </c>
      <c r="D183" s="1217" t="s">
        <v>2399</v>
      </c>
      <c r="E183" s="1218">
        <v>3</v>
      </c>
      <c r="F183" s="1218"/>
      <c r="G183" s="1218"/>
      <c r="H183" s="1218"/>
      <c r="I183" s="1218"/>
      <c r="J183" s="1218"/>
      <c r="K183" s="1218" t="s">
        <v>1895</v>
      </c>
      <c r="L183" s="1218" t="s">
        <v>1900</v>
      </c>
      <c r="M183" s="1218" t="s">
        <v>1896</v>
      </c>
      <c r="N183" s="1218"/>
      <c r="O183" s="1218">
        <v>15</v>
      </c>
      <c r="P183" s="1224" t="s">
        <v>2400</v>
      </c>
    </row>
    <row r="184" spans="1:16" ht="83.5" customHeight="1" x14ac:dyDescent="0.2">
      <c r="A184" s="1678"/>
      <c r="B184" s="1215" t="s">
        <v>2401</v>
      </c>
      <c r="C184" s="1216">
        <v>35156</v>
      </c>
      <c r="D184" s="1217" t="s">
        <v>2402</v>
      </c>
      <c r="E184" s="1218">
        <v>13</v>
      </c>
      <c r="F184" s="1218"/>
      <c r="G184" s="1218">
        <v>8</v>
      </c>
      <c r="H184" s="1218"/>
      <c r="I184" s="1218">
        <v>7</v>
      </c>
      <c r="J184" s="1218">
        <v>1</v>
      </c>
      <c r="K184" s="1218" t="s">
        <v>1895</v>
      </c>
      <c r="L184" s="1218" t="s">
        <v>1900</v>
      </c>
      <c r="M184" s="1218" t="s">
        <v>1896</v>
      </c>
      <c r="N184" s="1218"/>
      <c r="O184" s="1218">
        <v>8</v>
      </c>
      <c r="P184" s="1224" t="s">
        <v>2403</v>
      </c>
    </row>
    <row r="185" spans="1:16" ht="47.4" customHeight="1" x14ac:dyDescent="0.2">
      <c r="A185" s="1679"/>
      <c r="B185" s="1215" t="s">
        <v>2404</v>
      </c>
      <c r="C185" s="1216">
        <v>42095</v>
      </c>
      <c r="D185" s="1217" t="s">
        <v>2405</v>
      </c>
      <c r="E185" s="1218">
        <v>3</v>
      </c>
      <c r="F185" s="1218"/>
      <c r="G185" s="1218"/>
      <c r="H185" s="1218"/>
      <c r="I185" s="1218"/>
      <c r="J185" s="1218"/>
      <c r="K185" s="1218" t="s">
        <v>2240</v>
      </c>
      <c r="L185" s="1218" t="s">
        <v>1896</v>
      </c>
      <c r="M185" s="1218" t="s">
        <v>1896</v>
      </c>
      <c r="N185" s="1218"/>
      <c r="O185" s="1218">
        <v>15</v>
      </c>
      <c r="P185" s="1224" t="s">
        <v>2406</v>
      </c>
    </row>
    <row r="186" spans="1:16" ht="66" customHeight="1" x14ac:dyDescent="0.2">
      <c r="A186" s="1680" t="s">
        <v>1814</v>
      </c>
      <c r="B186" s="1215" t="s">
        <v>2407</v>
      </c>
      <c r="C186" s="1216">
        <v>34425</v>
      </c>
      <c r="D186" s="1217" t="s">
        <v>2408</v>
      </c>
      <c r="E186" s="1218">
        <v>2</v>
      </c>
      <c r="F186" s="1218"/>
      <c r="G186" s="1218">
        <v>4</v>
      </c>
      <c r="H186" s="1218"/>
      <c r="I186" s="1218"/>
      <c r="J186" s="1218"/>
      <c r="K186" s="1218" t="s">
        <v>1947</v>
      </c>
      <c r="L186" s="1218" t="s">
        <v>1949</v>
      </c>
      <c r="M186" s="1218" t="s">
        <v>1949</v>
      </c>
      <c r="N186" s="1218" t="s">
        <v>1950</v>
      </c>
      <c r="O186" s="1218">
        <v>17</v>
      </c>
      <c r="P186" s="1224" t="s">
        <v>2409</v>
      </c>
    </row>
    <row r="187" spans="1:16" ht="64" customHeight="1" x14ac:dyDescent="0.2">
      <c r="A187" s="1681"/>
      <c r="B187" s="1215" t="s">
        <v>2410</v>
      </c>
      <c r="C187" s="1216">
        <v>32234</v>
      </c>
      <c r="D187" s="1217" t="s">
        <v>2411</v>
      </c>
      <c r="E187" s="1218">
        <v>1</v>
      </c>
      <c r="F187" s="1218"/>
      <c r="G187" s="1218">
        <v>3</v>
      </c>
      <c r="H187" s="1218">
        <v>3</v>
      </c>
      <c r="I187" s="1218"/>
      <c r="J187" s="1218"/>
      <c r="K187" s="1218" t="s">
        <v>1947</v>
      </c>
      <c r="L187" s="1218" t="s">
        <v>1949</v>
      </c>
      <c r="M187" s="1218" t="s">
        <v>1948</v>
      </c>
      <c r="N187" s="1218"/>
      <c r="O187" s="1218">
        <v>23</v>
      </c>
      <c r="P187" s="1224" t="s">
        <v>2412</v>
      </c>
    </row>
    <row r="188" spans="1:16" ht="47.4" customHeight="1" x14ac:dyDescent="0.2">
      <c r="A188" s="1681"/>
      <c r="B188" s="1215" t="s">
        <v>2413</v>
      </c>
      <c r="C188" s="1216">
        <v>32782</v>
      </c>
      <c r="D188" s="1217" t="s">
        <v>2414</v>
      </c>
      <c r="E188" s="1218">
        <v>1</v>
      </c>
      <c r="F188" s="1218"/>
      <c r="G188" s="1218">
        <v>4</v>
      </c>
      <c r="H188" s="1218">
        <v>5</v>
      </c>
      <c r="I188" s="1218"/>
      <c r="J188" s="1218"/>
      <c r="K188" s="1218" t="s">
        <v>1947</v>
      </c>
      <c r="L188" s="1218" t="s">
        <v>1949</v>
      </c>
      <c r="M188" s="1218" t="s">
        <v>1949</v>
      </c>
      <c r="N188" s="1218" t="s">
        <v>1950</v>
      </c>
      <c r="O188" s="1218">
        <v>30</v>
      </c>
      <c r="P188" s="1224" t="s">
        <v>2415</v>
      </c>
    </row>
    <row r="189" spans="1:16" ht="47.4" customHeight="1" x14ac:dyDescent="0.2">
      <c r="A189" s="1681"/>
      <c r="B189" s="1215" t="s">
        <v>2416</v>
      </c>
      <c r="C189" s="1216">
        <v>34904</v>
      </c>
      <c r="D189" s="1217" t="s">
        <v>2357</v>
      </c>
      <c r="E189" s="1218"/>
      <c r="F189" s="1218"/>
      <c r="G189" s="1218">
        <v>3</v>
      </c>
      <c r="H189" s="1218">
        <v>1</v>
      </c>
      <c r="I189" s="1218"/>
      <c r="J189" s="1218"/>
      <c r="K189" s="1218" t="s">
        <v>1947</v>
      </c>
      <c r="L189" s="1218" t="s">
        <v>1948</v>
      </c>
      <c r="M189" s="1218" t="s">
        <v>1948</v>
      </c>
      <c r="N189" s="1218"/>
      <c r="O189" s="1218">
        <v>14</v>
      </c>
      <c r="P189" s="1224" t="s">
        <v>2417</v>
      </c>
    </row>
    <row r="190" spans="1:16" ht="47.4" customHeight="1" x14ac:dyDescent="0.2">
      <c r="A190" s="1681"/>
      <c r="B190" s="1215" t="s">
        <v>2418</v>
      </c>
      <c r="C190" s="1216">
        <v>34973</v>
      </c>
      <c r="D190" s="1217" t="s">
        <v>2145</v>
      </c>
      <c r="E190" s="1218">
        <v>1</v>
      </c>
      <c r="F190" s="1218"/>
      <c r="G190" s="1218">
        <v>2</v>
      </c>
      <c r="H190" s="1218"/>
      <c r="I190" s="1218"/>
      <c r="J190" s="1218"/>
      <c r="K190" s="1218" t="s">
        <v>1968</v>
      </c>
      <c r="L190" s="1218" t="s">
        <v>1949</v>
      </c>
      <c r="M190" s="1218" t="s">
        <v>1949</v>
      </c>
      <c r="N190" s="1218" t="s">
        <v>1950</v>
      </c>
      <c r="O190" s="1218">
        <v>16</v>
      </c>
      <c r="P190" s="1224" t="s">
        <v>2419</v>
      </c>
    </row>
    <row r="191" spans="1:16" ht="89" customHeight="1" x14ac:dyDescent="0.2">
      <c r="A191" s="1682"/>
      <c r="B191" s="1215" t="s">
        <v>2420</v>
      </c>
      <c r="C191" s="1216">
        <v>38261</v>
      </c>
      <c r="D191" s="1217" t="s">
        <v>2421</v>
      </c>
      <c r="E191" s="1218">
        <v>10</v>
      </c>
      <c r="F191" s="1218"/>
      <c r="G191" s="1218">
        <v>23</v>
      </c>
      <c r="H191" s="1218">
        <v>8</v>
      </c>
      <c r="I191" s="1218">
        <v>24</v>
      </c>
      <c r="J191" s="1218">
        <v>5</v>
      </c>
      <c r="K191" s="1218" t="s">
        <v>1947</v>
      </c>
      <c r="L191" s="1218" t="s">
        <v>1948</v>
      </c>
      <c r="M191" s="1218" t="s">
        <v>1948</v>
      </c>
      <c r="N191" s="1218"/>
      <c r="O191" s="1218">
        <v>13</v>
      </c>
      <c r="P191" s="1224" t="s">
        <v>2422</v>
      </c>
    </row>
    <row r="192" spans="1:16" ht="47.4" customHeight="1" x14ac:dyDescent="0.2">
      <c r="A192" s="1683" t="s">
        <v>1784</v>
      </c>
      <c r="B192" s="1215" t="s">
        <v>2423</v>
      </c>
      <c r="C192" s="1216">
        <v>29130</v>
      </c>
      <c r="D192" s="1217" t="s">
        <v>2106</v>
      </c>
      <c r="E192" s="1218">
        <v>1</v>
      </c>
      <c r="F192" s="1218"/>
      <c r="G192" s="1218">
        <v>5</v>
      </c>
      <c r="H192" s="1218">
        <v>1</v>
      </c>
      <c r="I192" s="1218"/>
      <c r="J192" s="1218"/>
      <c r="K192" s="1218" t="s">
        <v>1947</v>
      </c>
      <c r="L192" s="1218" t="s">
        <v>1949</v>
      </c>
      <c r="M192" s="1218" t="s">
        <v>1948</v>
      </c>
      <c r="N192" s="1218"/>
      <c r="O192" s="1218">
        <v>14</v>
      </c>
      <c r="P192" s="1224" t="s">
        <v>2369</v>
      </c>
    </row>
    <row r="193" spans="1:16" ht="47.4" customHeight="1" x14ac:dyDescent="0.2">
      <c r="A193" s="1684"/>
      <c r="B193" s="1215" t="s">
        <v>2424</v>
      </c>
      <c r="C193" s="1216">
        <v>34380</v>
      </c>
      <c r="D193" s="1217" t="s">
        <v>1974</v>
      </c>
      <c r="E193" s="1218">
        <v>2</v>
      </c>
      <c r="F193" s="1218"/>
      <c r="G193" s="1218">
        <v>1</v>
      </c>
      <c r="H193" s="1218"/>
      <c r="I193" s="1218"/>
      <c r="J193" s="1218"/>
      <c r="K193" s="1218" t="s">
        <v>1947</v>
      </c>
      <c r="L193" s="1218" t="s">
        <v>1949</v>
      </c>
      <c r="M193" s="1218" t="s">
        <v>1949</v>
      </c>
      <c r="N193" s="1218" t="s">
        <v>1950</v>
      </c>
      <c r="O193" s="1218">
        <v>11</v>
      </c>
      <c r="P193" s="1224" t="s">
        <v>2425</v>
      </c>
    </row>
    <row r="194" spans="1:16" ht="71" customHeight="1" x14ac:dyDescent="0.2">
      <c r="A194" s="1684"/>
      <c r="B194" s="1215" t="s">
        <v>2426</v>
      </c>
      <c r="C194" s="1216">
        <v>32690</v>
      </c>
      <c r="D194" s="1217" t="s">
        <v>2427</v>
      </c>
      <c r="E194" s="1218">
        <v>9</v>
      </c>
      <c r="F194" s="1218"/>
      <c r="G194" s="1218">
        <v>14</v>
      </c>
      <c r="H194" s="1218">
        <v>3</v>
      </c>
      <c r="I194" s="1218">
        <v>7</v>
      </c>
      <c r="J194" s="1218">
        <v>1</v>
      </c>
      <c r="K194" s="1218" t="s">
        <v>1947</v>
      </c>
      <c r="L194" s="1218" t="s">
        <v>1948</v>
      </c>
      <c r="M194" s="1218" t="s">
        <v>1948</v>
      </c>
      <c r="N194" s="1218"/>
      <c r="O194" s="1218">
        <v>10</v>
      </c>
      <c r="P194" s="1224" t="s">
        <v>2428</v>
      </c>
    </row>
    <row r="195" spans="1:16" ht="47.4" customHeight="1" x14ac:dyDescent="0.2">
      <c r="A195" s="1685"/>
      <c r="B195" s="1215" t="s">
        <v>2429</v>
      </c>
      <c r="C195" s="1216">
        <v>34733</v>
      </c>
      <c r="D195" s="1217" t="s">
        <v>2430</v>
      </c>
      <c r="E195" s="1218">
        <v>2</v>
      </c>
      <c r="F195" s="1218"/>
      <c r="G195" s="1218">
        <v>5</v>
      </c>
      <c r="H195" s="1218">
        <v>2</v>
      </c>
      <c r="I195" s="1218"/>
      <c r="J195" s="1218"/>
      <c r="K195" s="1218" t="s">
        <v>1968</v>
      </c>
      <c r="L195" s="1218" t="s">
        <v>1948</v>
      </c>
      <c r="M195" s="1218" t="s">
        <v>1949</v>
      </c>
      <c r="N195" s="1218" t="s">
        <v>1950</v>
      </c>
      <c r="O195" s="1218">
        <v>23</v>
      </c>
      <c r="P195" s="1224" t="s">
        <v>2431</v>
      </c>
    </row>
    <row r="196" spans="1:16" ht="69.5" customHeight="1" x14ac:dyDescent="0.2">
      <c r="A196" s="1677" t="s">
        <v>1789</v>
      </c>
      <c r="B196" s="1215" t="s">
        <v>2432</v>
      </c>
      <c r="C196" s="1216">
        <v>39173</v>
      </c>
      <c r="D196" s="1217" t="s">
        <v>2433</v>
      </c>
      <c r="E196" s="1218">
        <v>19</v>
      </c>
      <c r="F196" s="1218"/>
      <c r="G196" s="1218">
        <v>20</v>
      </c>
      <c r="H196" s="1218">
        <v>4</v>
      </c>
      <c r="I196" s="1218">
        <v>34</v>
      </c>
      <c r="J196" s="1218">
        <v>1</v>
      </c>
      <c r="K196" s="1218" t="s">
        <v>1947</v>
      </c>
      <c r="L196" s="1218" t="s">
        <v>1949</v>
      </c>
      <c r="M196" s="1218" t="s">
        <v>1948</v>
      </c>
      <c r="N196" s="1218"/>
      <c r="O196" s="1218">
        <v>20</v>
      </c>
      <c r="P196" s="1224" t="s">
        <v>2434</v>
      </c>
    </row>
    <row r="197" spans="1:16" ht="47.4" customHeight="1" x14ac:dyDescent="0.2">
      <c r="A197" s="1678"/>
      <c r="B197" s="1215" t="s">
        <v>2435</v>
      </c>
      <c r="C197" s="1216">
        <v>30407</v>
      </c>
      <c r="D197" s="1217" t="s">
        <v>1974</v>
      </c>
      <c r="E197" s="1218">
        <v>2</v>
      </c>
      <c r="F197" s="1218"/>
      <c r="G197" s="1218">
        <v>1</v>
      </c>
      <c r="H197" s="1218"/>
      <c r="I197" s="1218"/>
      <c r="J197" s="1218"/>
      <c r="K197" s="1218" t="s">
        <v>1947</v>
      </c>
      <c r="L197" s="1218" t="s">
        <v>1949</v>
      </c>
      <c r="M197" s="1218" t="s">
        <v>1949</v>
      </c>
      <c r="N197" s="1218" t="s">
        <v>1950</v>
      </c>
      <c r="O197" s="1218">
        <v>10</v>
      </c>
      <c r="P197" s="1224" t="s">
        <v>2436</v>
      </c>
    </row>
    <row r="198" spans="1:16" ht="47.4" customHeight="1" x14ac:dyDescent="0.2">
      <c r="A198" s="1678"/>
      <c r="B198" s="1215" t="s">
        <v>2437</v>
      </c>
      <c r="C198" s="1216">
        <v>31503</v>
      </c>
      <c r="D198" s="1217" t="s">
        <v>2044</v>
      </c>
      <c r="E198" s="1218">
        <v>4</v>
      </c>
      <c r="F198" s="1218"/>
      <c r="G198" s="1218"/>
      <c r="H198" s="1218"/>
      <c r="I198" s="1218"/>
      <c r="J198" s="1218"/>
      <c r="K198" s="1218" t="s">
        <v>1947</v>
      </c>
      <c r="L198" s="1218" t="s">
        <v>1949</v>
      </c>
      <c r="M198" s="1218" t="s">
        <v>1948</v>
      </c>
      <c r="N198" s="1218"/>
      <c r="O198" s="1218">
        <v>12</v>
      </c>
      <c r="P198" s="1224" t="s">
        <v>2438</v>
      </c>
    </row>
    <row r="199" spans="1:16" ht="47.4" customHeight="1" x14ac:dyDescent="0.2">
      <c r="A199" s="1678"/>
      <c r="B199" s="1215" t="s">
        <v>2439</v>
      </c>
      <c r="C199" s="1216">
        <v>33420</v>
      </c>
      <c r="D199" s="1217" t="s">
        <v>2440</v>
      </c>
      <c r="E199" s="1218">
        <v>1</v>
      </c>
      <c r="F199" s="1218"/>
      <c r="G199" s="1218">
        <v>9</v>
      </c>
      <c r="H199" s="1218">
        <v>2</v>
      </c>
      <c r="I199" s="1218"/>
      <c r="J199" s="1218"/>
      <c r="K199" s="1218" t="s">
        <v>1968</v>
      </c>
      <c r="L199" s="1218" t="s">
        <v>1949</v>
      </c>
      <c r="M199" s="1218" t="s">
        <v>1948</v>
      </c>
      <c r="N199" s="1218"/>
      <c r="O199" s="1218">
        <v>24</v>
      </c>
      <c r="P199" s="1224" t="s">
        <v>2441</v>
      </c>
    </row>
    <row r="200" spans="1:16" ht="47.4" customHeight="1" x14ac:dyDescent="0.2">
      <c r="A200" s="1678" t="s">
        <v>1789</v>
      </c>
      <c r="B200" s="1215" t="s">
        <v>2442</v>
      </c>
      <c r="C200" s="1216">
        <v>36461</v>
      </c>
      <c r="D200" s="1217" t="s">
        <v>2443</v>
      </c>
      <c r="E200" s="1218">
        <v>1</v>
      </c>
      <c r="F200" s="1218"/>
      <c r="G200" s="1218">
        <v>2</v>
      </c>
      <c r="H200" s="1218">
        <v>2</v>
      </c>
      <c r="I200" s="1218"/>
      <c r="J200" s="1218"/>
      <c r="K200" s="1218" t="s">
        <v>1947</v>
      </c>
      <c r="L200" s="1218" t="s">
        <v>1948</v>
      </c>
      <c r="M200" s="1218" t="s">
        <v>1948</v>
      </c>
      <c r="N200" s="1218"/>
      <c r="O200" s="1218">
        <v>17</v>
      </c>
      <c r="P200" s="1224" t="s">
        <v>2444</v>
      </c>
    </row>
    <row r="201" spans="1:16" ht="47.4" customHeight="1" x14ac:dyDescent="0.2">
      <c r="A201" s="1679"/>
      <c r="B201" s="1215" t="s">
        <v>2445</v>
      </c>
      <c r="C201" s="1216">
        <v>39904</v>
      </c>
      <c r="D201" s="1217" t="s">
        <v>2446</v>
      </c>
      <c r="E201" s="1218">
        <v>2</v>
      </c>
      <c r="F201" s="1218"/>
      <c r="G201" s="1218">
        <v>4</v>
      </c>
      <c r="H201" s="1218"/>
      <c r="I201" s="1218"/>
      <c r="J201" s="1218"/>
      <c r="K201" s="1218" t="s">
        <v>1947</v>
      </c>
      <c r="L201" s="1218" t="s">
        <v>1948</v>
      </c>
      <c r="M201" s="1218" t="s">
        <v>1948</v>
      </c>
      <c r="N201" s="1218"/>
      <c r="O201" s="1218">
        <v>18</v>
      </c>
      <c r="P201" s="1224" t="s">
        <v>2447</v>
      </c>
    </row>
    <row r="202" spans="1:16" ht="66" customHeight="1" x14ac:dyDescent="0.2">
      <c r="A202" s="1686" t="s">
        <v>1794</v>
      </c>
      <c r="B202" s="1215" t="s">
        <v>2448</v>
      </c>
      <c r="C202" s="1216">
        <v>29677</v>
      </c>
      <c r="D202" s="1217" t="s">
        <v>2449</v>
      </c>
      <c r="E202" s="1218">
        <v>3</v>
      </c>
      <c r="F202" s="1218"/>
      <c r="G202" s="1218">
        <v>4</v>
      </c>
      <c r="H202" s="1218">
        <v>8</v>
      </c>
      <c r="I202" s="1218"/>
      <c r="J202" s="1218"/>
      <c r="K202" s="1218" t="s">
        <v>1947</v>
      </c>
      <c r="L202" s="1218" t="s">
        <v>1949</v>
      </c>
      <c r="M202" s="1218" t="s">
        <v>1949</v>
      </c>
      <c r="N202" s="1218" t="s">
        <v>1950</v>
      </c>
      <c r="O202" s="1218">
        <v>21</v>
      </c>
      <c r="P202" s="1224" t="s">
        <v>2450</v>
      </c>
    </row>
    <row r="203" spans="1:16" ht="47.4" customHeight="1" x14ac:dyDescent="0.2">
      <c r="A203" s="1687"/>
      <c r="B203" s="1215" t="s">
        <v>2451</v>
      </c>
      <c r="C203" s="1216">
        <v>30690</v>
      </c>
      <c r="D203" s="1217" t="s">
        <v>2452</v>
      </c>
      <c r="E203" s="1218"/>
      <c r="F203" s="1218"/>
      <c r="G203" s="1218">
        <v>1</v>
      </c>
      <c r="H203" s="1218">
        <v>2</v>
      </c>
      <c r="I203" s="1218"/>
      <c r="J203" s="1218"/>
      <c r="K203" s="1218" t="s">
        <v>1947</v>
      </c>
      <c r="L203" s="1218" t="s">
        <v>1949</v>
      </c>
      <c r="M203" s="1218" t="s">
        <v>1948</v>
      </c>
      <c r="N203" s="1218"/>
      <c r="O203" s="1218">
        <v>6</v>
      </c>
      <c r="P203" s="1224" t="s">
        <v>2453</v>
      </c>
    </row>
    <row r="204" spans="1:16" ht="98" customHeight="1" x14ac:dyDescent="0.2">
      <c r="A204" s="1687"/>
      <c r="B204" s="1215" t="s">
        <v>2454</v>
      </c>
      <c r="C204" s="1216">
        <v>32295</v>
      </c>
      <c r="D204" s="1217" t="s">
        <v>2455</v>
      </c>
      <c r="E204" s="1218">
        <v>10</v>
      </c>
      <c r="F204" s="1218"/>
      <c r="G204" s="1218">
        <v>11</v>
      </c>
      <c r="H204" s="1218">
        <v>19</v>
      </c>
      <c r="I204" s="1218">
        <v>21</v>
      </c>
      <c r="J204" s="1218">
        <v>2</v>
      </c>
      <c r="K204" s="1218" t="s">
        <v>1947</v>
      </c>
      <c r="L204" s="1218" t="s">
        <v>1948</v>
      </c>
      <c r="M204" s="1218" t="s">
        <v>1948</v>
      </c>
      <c r="N204" s="1218"/>
      <c r="O204" s="1218">
        <v>12</v>
      </c>
      <c r="P204" s="1224" t="s">
        <v>2456</v>
      </c>
    </row>
    <row r="205" spans="1:16" ht="118.5" customHeight="1" x14ac:dyDescent="0.2">
      <c r="A205" s="1687"/>
      <c r="B205" s="1215" t="s">
        <v>2457</v>
      </c>
      <c r="C205" s="1216">
        <v>32813</v>
      </c>
      <c r="D205" s="1217" t="s">
        <v>2458</v>
      </c>
      <c r="E205" s="1218">
        <v>3</v>
      </c>
      <c r="F205" s="1218"/>
      <c r="G205" s="1218">
        <v>3</v>
      </c>
      <c r="H205" s="1218">
        <v>3</v>
      </c>
      <c r="I205" s="1218"/>
      <c r="J205" s="1218"/>
      <c r="K205" s="1218" t="s">
        <v>1947</v>
      </c>
      <c r="L205" s="1218" t="s">
        <v>1949</v>
      </c>
      <c r="M205" s="1218" t="s">
        <v>1949</v>
      </c>
      <c r="N205" s="1218" t="s">
        <v>1950</v>
      </c>
      <c r="O205" s="1218">
        <v>9</v>
      </c>
      <c r="P205" s="1224" t="s">
        <v>2459</v>
      </c>
    </row>
    <row r="206" spans="1:16" ht="47.4" customHeight="1" x14ac:dyDescent="0.2">
      <c r="A206" s="1687"/>
      <c r="B206" s="1215" t="s">
        <v>2460</v>
      </c>
      <c r="C206" s="1216">
        <v>33543</v>
      </c>
      <c r="D206" s="1217" t="s">
        <v>2145</v>
      </c>
      <c r="E206" s="1218">
        <v>1</v>
      </c>
      <c r="F206" s="1218"/>
      <c r="G206" s="1218">
        <v>2</v>
      </c>
      <c r="H206" s="1218"/>
      <c r="I206" s="1218"/>
      <c r="J206" s="1218"/>
      <c r="K206" s="1218" t="s">
        <v>1968</v>
      </c>
      <c r="L206" s="1218" t="s">
        <v>1949</v>
      </c>
      <c r="M206" s="1218" t="s">
        <v>1949</v>
      </c>
      <c r="N206" s="1218" t="s">
        <v>1950</v>
      </c>
      <c r="O206" s="1218">
        <v>8</v>
      </c>
      <c r="P206" s="1224" t="s">
        <v>2461</v>
      </c>
    </row>
    <row r="207" spans="1:16" ht="66.5" customHeight="1" x14ac:dyDescent="0.2">
      <c r="A207" s="1687"/>
      <c r="B207" s="1215" t="s">
        <v>2462</v>
      </c>
      <c r="C207" s="1216">
        <v>33909</v>
      </c>
      <c r="D207" s="1217" t="s">
        <v>2463</v>
      </c>
      <c r="E207" s="1218">
        <v>5</v>
      </c>
      <c r="F207" s="1218"/>
      <c r="G207" s="1218">
        <v>4</v>
      </c>
      <c r="H207" s="1218">
        <v>6</v>
      </c>
      <c r="I207" s="1218"/>
      <c r="J207" s="1218"/>
      <c r="K207" s="1218" t="s">
        <v>1947</v>
      </c>
      <c r="L207" s="1218" t="s">
        <v>1949</v>
      </c>
      <c r="M207" s="1218" t="s">
        <v>1949</v>
      </c>
      <c r="N207" s="1218" t="s">
        <v>1950</v>
      </c>
      <c r="O207" s="1218">
        <v>21</v>
      </c>
      <c r="P207" s="1224" t="s">
        <v>2464</v>
      </c>
    </row>
    <row r="208" spans="1:16" ht="61.5" customHeight="1" x14ac:dyDescent="0.2">
      <c r="A208" s="1687"/>
      <c r="B208" s="1215" t="s">
        <v>2465</v>
      </c>
      <c r="C208" s="1216">
        <v>33909</v>
      </c>
      <c r="D208" s="1217" t="s">
        <v>2466</v>
      </c>
      <c r="E208" s="1218">
        <v>1</v>
      </c>
      <c r="F208" s="1218"/>
      <c r="G208" s="1218">
        <v>2</v>
      </c>
      <c r="H208" s="1218">
        <v>9</v>
      </c>
      <c r="I208" s="1218"/>
      <c r="J208" s="1218"/>
      <c r="K208" s="1218" t="s">
        <v>1968</v>
      </c>
      <c r="L208" s="1218" t="s">
        <v>1948</v>
      </c>
      <c r="M208" s="1218" t="s">
        <v>1949</v>
      </c>
      <c r="N208" s="1218" t="s">
        <v>1950</v>
      </c>
      <c r="O208" s="1218">
        <v>12</v>
      </c>
      <c r="P208" s="1224" t="s">
        <v>2467</v>
      </c>
    </row>
    <row r="209" spans="1:16" ht="47.4" customHeight="1" x14ac:dyDescent="0.2">
      <c r="A209" s="1687"/>
      <c r="B209" s="1219" t="s">
        <v>2468</v>
      </c>
      <c r="C209" s="1220">
        <v>36199</v>
      </c>
      <c r="D209" s="1221" t="s">
        <v>2469</v>
      </c>
      <c r="E209" s="1222"/>
      <c r="F209" s="1222"/>
      <c r="G209" s="1222">
        <v>2</v>
      </c>
      <c r="H209" s="1222">
        <v>1</v>
      </c>
      <c r="I209" s="1222"/>
      <c r="J209" s="1222"/>
      <c r="K209" s="1222" t="s">
        <v>1947</v>
      </c>
      <c r="L209" s="1222" t="s">
        <v>1949</v>
      </c>
      <c r="M209" s="1222" t="s">
        <v>1948</v>
      </c>
      <c r="N209" s="1222"/>
      <c r="O209" s="1222">
        <v>9</v>
      </c>
      <c r="P209" s="1225" t="s">
        <v>2470</v>
      </c>
    </row>
    <row r="210" spans="1:16" ht="92" customHeight="1" x14ac:dyDescent="0.2">
      <c r="A210" s="931" t="s">
        <v>2471</v>
      </c>
      <c r="B210" s="932" t="s">
        <v>2472</v>
      </c>
      <c r="C210" s="933"/>
      <c r="D210" s="934" t="s">
        <v>2855</v>
      </c>
      <c r="E210" s="935">
        <f>SUM(E4:E209)</f>
        <v>830</v>
      </c>
      <c r="F210" s="935">
        <f t="shared" ref="F210" si="0">SUM(F4:F209)</f>
        <v>0</v>
      </c>
      <c r="G210" s="935">
        <f>SUM(G4:G209)</f>
        <v>1057</v>
      </c>
      <c r="H210" s="935">
        <f>SUM(H4:H209)</f>
        <v>265</v>
      </c>
      <c r="I210" s="935">
        <f>SUM(I4:I209)</f>
        <v>684</v>
      </c>
      <c r="J210" s="935">
        <f>SUM(J4:J209)</f>
        <v>46</v>
      </c>
      <c r="K210" s="935" t="s">
        <v>2473</v>
      </c>
      <c r="L210" s="935">
        <f>COUNTIFS(L4:L209,"○")</f>
        <v>119</v>
      </c>
      <c r="M210" s="935">
        <f>COUNTIF(M4:M209,"○")</f>
        <v>45</v>
      </c>
      <c r="N210" s="935"/>
      <c r="O210" s="936">
        <f>SUM(O4:O209)</f>
        <v>2962</v>
      </c>
      <c r="P210" s="937"/>
    </row>
    <row r="211" spans="1:16" ht="23.5" x14ac:dyDescent="0.2">
      <c r="A211" s="938"/>
      <c r="B211" s="939"/>
      <c r="C211" s="940"/>
      <c r="D211" s="941"/>
      <c r="E211" s="941"/>
      <c r="F211" s="941"/>
      <c r="G211" s="941"/>
      <c r="H211" s="941"/>
      <c r="I211" s="941"/>
      <c r="J211" s="941"/>
      <c r="K211" s="941"/>
      <c r="L211" s="941"/>
      <c r="M211" s="941"/>
      <c r="N211" s="941"/>
      <c r="O211" s="941"/>
      <c r="P211" s="939"/>
    </row>
    <row r="212" spans="1:16" ht="23.5" x14ac:dyDescent="0.2">
      <c r="A212" s="1688" t="s">
        <v>2474</v>
      </c>
      <c r="B212" s="1688"/>
      <c r="C212" s="1688"/>
      <c r="D212" s="1688"/>
      <c r="E212" s="1688"/>
      <c r="F212" s="1688"/>
      <c r="G212" s="1688"/>
      <c r="H212" s="1688"/>
      <c r="I212" s="1688"/>
      <c r="J212" s="1688"/>
      <c r="K212" s="1688"/>
      <c r="L212" s="1688"/>
      <c r="M212" s="1688"/>
      <c r="N212" s="1688"/>
      <c r="O212" s="1688"/>
      <c r="P212" s="1688"/>
    </row>
    <row r="213" spans="1:16" ht="21" x14ac:dyDescent="0.2">
      <c r="A213" s="1676" t="s">
        <v>2475</v>
      </c>
      <c r="B213" s="1676"/>
      <c r="C213" s="1676"/>
      <c r="D213" s="1676"/>
      <c r="E213" s="1676"/>
      <c r="F213" s="1676"/>
      <c r="G213" s="1676"/>
      <c r="H213" s="1676"/>
      <c r="I213" s="1676"/>
      <c r="J213" s="1676"/>
      <c r="K213" s="1676"/>
      <c r="L213" s="1676"/>
      <c r="M213" s="1676"/>
      <c r="N213" s="1676"/>
      <c r="O213" s="1676"/>
      <c r="P213" s="1676"/>
    </row>
    <row r="214" spans="1:16" ht="21" x14ac:dyDescent="0.2">
      <c r="A214" s="1676" t="s">
        <v>2476</v>
      </c>
      <c r="B214" s="1676"/>
      <c r="C214" s="1676"/>
      <c r="D214" s="1676"/>
      <c r="E214" s="1676"/>
      <c r="F214" s="1676"/>
      <c r="G214" s="1676"/>
      <c r="H214" s="1676"/>
      <c r="I214" s="1676"/>
      <c r="J214" s="1676"/>
      <c r="K214" s="1676"/>
      <c r="L214" s="1676"/>
      <c r="M214" s="1676"/>
      <c r="N214" s="1676"/>
      <c r="O214" s="1676"/>
      <c r="P214" s="1676"/>
    </row>
  </sheetData>
  <mergeCells count="60">
    <mergeCell ref="P2:P3"/>
    <mergeCell ref="A1:P1"/>
    <mergeCell ref="A2:A3"/>
    <mergeCell ref="B2:B3"/>
    <mergeCell ref="C2:C3"/>
    <mergeCell ref="D2:D3"/>
    <mergeCell ref="E2:E3"/>
    <mergeCell ref="F2:F3"/>
    <mergeCell ref="G2:G3"/>
    <mergeCell ref="H2:H3"/>
    <mergeCell ref="I2:I3"/>
    <mergeCell ref="J2:J3"/>
    <mergeCell ref="K2:K3"/>
    <mergeCell ref="L2:L3"/>
    <mergeCell ref="M2:N2"/>
    <mergeCell ref="O2:O3"/>
    <mergeCell ref="A69:A75"/>
    <mergeCell ref="A4:A18"/>
    <mergeCell ref="A19:A26"/>
    <mergeCell ref="A27:A29"/>
    <mergeCell ref="A30:A34"/>
    <mergeCell ref="A35:A36"/>
    <mergeCell ref="A37:A40"/>
    <mergeCell ref="A41:A47"/>
    <mergeCell ref="A48:A56"/>
    <mergeCell ref="A57:A59"/>
    <mergeCell ref="A60:A66"/>
    <mergeCell ref="A67:A68"/>
    <mergeCell ref="A136:A137"/>
    <mergeCell ref="A76:A77"/>
    <mergeCell ref="A78:A83"/>
    <mergeCell ref="A84:A89"/>
    <mergeCell ref="A90:A95"/>
    <mergeCell ref="A96:A101"/>
    <mergeCell ref="A102:A110"/>
    <mergeCell ref="A111:A120"/>
    <mergeCell ref="A121:A124"/>
    <mergeCell ref="A126:A128"/>
    <mergeCell ref="A129:A131"/>
    <mergeCell ref="A132:A134"/>
    <mergeCell ref="A180:A182"/>
    <mergeCell ref="A138:A140"/>
    <mergeCell ref="A141:A145"/>
    <mergeCell ref="A146:A148"/>
    <mergeCell ref="A149:A152"/>
    <mergeCell ref="A153:A154"/>
    <mergeCell ref="A158:A159"/>
    <mergeCell ref="A161:A162"/>
    <mergeCell ref="A163:A166"/>
    <mergeCell ref="A167:A169"/>
    <mergeCell ref="A170:A179"/>
    <mergeCell ref="A156:A157"/>
    <mergeCell ref="A213:P213"/>
    <mergeCell ref="A214:P214"/>
    <mergeCell ref="A183:A185"/>
    <mergeCell ref="A186:A191"/>
    <mergeCell ref="A192:A195"/>
    <mergeCell ref="A196:A201"/>
    <mergeCell ref="A202:A209"/>
    <mergeCell ref="A212:P212"/>
  </mergeCells>
  <phoneticPr fontId="1"/>
  <dataValidations count="4">
    <dataValidation allowBlank="1" showErrorMessage="1" sqref="K194:N194 P194 B194" xr:uid="{4715BC0B-AD13-4CDA-BF98-69894E041142}">
      <formula1>0</formula1>
      <formula2>0</formula2>
    </dataValidation>
    <dataValidation allowBlank="1" showInputMessage="1" showErrorMessage="1" sqref="B44:B45 B12 B48 K44:P45 B50:B52 K48:P48 K55:P56 B55:B56 K50:P52 B80 K80:P80 B85 K85:P85 B101 K101:P101 A135:B135 B146:B148 K135:P135 A183:B183 A146 K146:P148 P154 K183:P183 K12:P12" xr:uid="{3C9C61CE-5D41-43A9-BDE6-3ADF3DC73849}"/>
    <dataValidation imeMode="on" allowBlank="1" showInputMessage="1" showErrorMessage="1" sqref="P2 A2:B2 K2:L2 K195:N211 B203:B211 P149:P153 A19 A30 A35 A41 A132 K46:N47 B46:B47 P46:P47 B49 P49 K49:N49 K53:N54 P53:P54 B53:B54 A60 A67 K70:M75 M69 A69 N69:N75 A76 P70:P79 B70:B79 K76:N79 K81:N84 P81:P84 B81:B84 A84 K86:N89 P86:P89 B86:B89 M92:M95 A96 P96:P100 K96:N100 B96:B100 A102:B102 A121 A149 A153 A210:A214 A160 A167 A170 B186:B190 K186:N190 P186:P190 K192:N193 P192:P193 B192:B193 B195 A196:B196 B197:B201 A202:B202 P195:P211 P4:P11 B4:B11 K4:L11 N3:N11 M2:M11 K13:N43 P13:P43 B13:B43 P57:P68 B57:B68 K57:N68 P136:P145 K136:N145 B136:B145 B103:B134 K102:N134 P102:P134 P168:P182 K168:N182 B168:B182 P155:P166 B149:B166 K149:N166" xr:uid="{0660DBBA-FB8C-4BFD-8089-0097A7CE6470}"/>
    <dataValidation imeMode="off" allowBlank="1" showInputMessage="1" showErrorMessage="1" sqref="C2 O2 O197:O211 O46:O47 O49 O53:O54 O70:O79 O81:O84 O86:O89 O96:O100 O186:O190 O4:O11 O13:O43 O57:O68 O136:O145 O102:O134 O168:O182 C4:C211 O149:O166" xr:uid="{BEF092D3-8104-4E85-A679-0FFC03158114}"/>
  </dataValidations>
  <pageMargins left="0.7" right="0.7" top="0.75" bottom="0.75" header="0.3" footer="0.3"/>
  <pageSetup paperSize="9" scale="37"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E18CA-CD59-4D54-A49F-96E0CE9728FD}">
  <sheetPr>
    <pageSetUpPr fitToPage="1"/>
  </sheetPr>
  <dimension ref="A1:U178"/>
  <sheetViews>
    <sheetView view="pageBreakPreview" topLeftCell="A4" zoomScale="85" zoomScaleNormal="100" zoomScaleSheetLayoutView="85" workbookViewId="0">
      <selection activeCell="G147" sqref="G147"/>
    </sheetView>
  </sheetViews>
  <sheetFormatPr defaultRowHeight="13" x14ac:dyDescent="0.2"/>
  <sheetData>
    <row r="1" spans="1:16" x14ac:dyDescent="0.2">
      <c r="A1" s="1"/>
      <c r="B1" s="1"/>
      <c r="C1" s="1"/>
      <c r="D1" s="1"/>
      <c r="E1" s="1"/>
      <c r="F1" s="1"/>
      <c r="G1" s="1"/>
      <c r="H1" s="1"/>
      <c r="I1" s="1"/>
      <c r="J1" s="1"/>
      <c r="K1" s="1"/>
      <c r="L1" s="1"/>
      <c r="M1" s="1"/>
      <c r="N1" s="1"/>
      <c r="O1" s="1"/>
      <c r="P1" s="1"/>
    </row>
    <row r="2" spans="1:16" x14ac:dyDescent="0.2">
      <c r="A2" s="1"/>
      <c r="B2" s="1"/>
      <c r="C2" s="1"/>
      <c r="D2" s="1"/>
      <c r="E2" s="1"/>
      <c r="F2" s="1"/>
      <c r="G2" s="1"/>
      <c r="H2" s="1"/>
      <c r="I2" s="1"/>
      <c r="J2" s="1"/>
      <c r="K2" s="1"/>
      <c r="L2" s="1"/>
      <c r="M2" s="1"/>
      <c r="N2" s="1"/>
      <c r="O2" s="1"/>
      <c r="P2" s="1"/>
    </row>
    <row r="3" spans="1:16" x14ac:dyDescent="0.2">
      <c r="A3" s="1"/>
      <c r="B3" s="1"/>
      <c r="C3" s="1"/>
      <c r="D3" s="1"/>
      <c r="E3" s="1"/>
      <c r="F3" s="1"/>
      <c r="G3" s="1"/>
      <c r="H3" s="1"/>
      <c r="I3" s="1"/>
      <c r="J3" s="1"/>
      <c r="K3" s="1"/>
      <c r="L3" s="1"/>
      <c r="M3" s="1"/>
      <c r="N3" s="1"/>
      <c r="O3" s="1"/>
      <c r="P3" s="1"/>
    </row>
    <row r="4" spans="1:16" x14ac:dyDescent="0.2">
      <c r="A4" s="1"/>
      <c r="B4" s="1"/>
      <c r="C4" s="1"/>
      <c r="D4" s="1"/>
      <c r="E4" s="1"/>
      <c r="F4" s="1"/>
      <c r="G4" s="1"/>
      <c r="H4" s="1"/>
      <c r="I4" s="1"/>
      <c r="J4" s="1"/>
      <c r="K4" s="1"/>
      <c r="L4" s="1"/>
      <c r="M4" s="1"/>
      <c r="N4" s="1"/>
      <c r="O4" s="1"/>
      <c r="P4" s="1"/>
    </row>
    <row r="5" spans="1:16" x14ac:dyDescent="0.2">
      <c r="A5" s="1"/>
      <c r="B5" s="1"/>
      <c r="C5" s="1"/>
      <c r="D5" s="1"/>
      <c r="E5" s="1"/>
      <c r="F5" s="1"/>
      <c r="G5" s="1"/>
      <c r="H5" s="1"/>
      <c r="I5" s="1"/>
      <c r="J5" s="1"/>
      <c r="K5" s="1"/>
      <c r="L5" s="1"/>
      <c r="M5" s="1"/>
      <c r="N5" s="1"/>
      <c r="O5" s="1"/>
      <c r="P5" s="1"/>
    </row>
    <row r="6" spans="1:16" x14ac:dyDescent="0.2">
      <c r="A6" s="1"/>
      <c r="B6" s="1"/>
      <c r="C6" s="1"/>
      <c r="D6" s="1"/>
      <c r="E6" s="1"/>
      <c r="F6" s="1"/>
      <c r="G6" s="1"/>
      <c r="H6" s="1"/>
      <c r="I6" s="1"/>
      <c r="J6" s="1"/>
      <c r="K6" s="1"/>
      <c r="L6" s="1"/>
      <c r="M6" s="1"/>
      <c r="N6" s="1"/>
      <c r="O6" s="1"/>
      <c r="P6" s="1"/>
    </row>
    <row r="7" spans="1:16" x14ac:dyDescent="0.2">
      <c r="A7" s="1"/>
      <c r="B7" s="1"/>
      <c r="C7" s="1"/>
      <c r="D7" s="1"/>
      <c r="E7" s="1"/>
      <c r="F7" s="1"/>
      <c r="G7" s="1"/>
      <c r="H7" s="1"/>
      <c r="I7" s="1"/>
      <c r="J7" s="1"/>
      <c r="K7" s="1"/>
      <c r="L7" s="1"/>
      <c r="M7" s="1"/>
      <c r="N7" s="1"/>
      <c r="O7" s="1"/>
      <c r="P7" s="1"/>
    </row>
    <row r="8" spans="1:16" x14ac:dyDescent="0.2">
      <c r="A8" s="1"/>
      <c r="B8" s="1"/>
      <c r="C8" s="1"/>
      <c r="D8" s="1"/>
      <c r="E8" s="1"/>
      <c r="F8" s="1"/>
      <c r="G8" s="1"/>
      <c r="H8" s="1"/>
      <c r="I8" s="1"/>
      <c r="J8" s="1"/>
      <c r="K8" s="1"/>
      <c r="L8" s="1"/>
      <c r="M8" s="1"/>
      <c r="N8" s="1"/>
      <c r="O8" s="1"/>
      <c r="P8" s="1"/>
    </row>
    <row r="9" spans="1:16" x14ac:dyDescent="0.2">
      <c r="A9" s="1"/>
      <c r="B9" s="1"/>
      <c r="C9" s="1"/>
      <c r="D9" s="1"/>
      <c r="E9" s="1"/>
      <c r="F9" s="1"/>
      <c r="G9" s="1"/>
      <c r="H9" s="1"/>
      <c r="I9" s="1"/>
      <c r="J9" s="1"/>
      <c r="K9" s="1"/>
      <c r="L9" s="1"/>
      <c r="M9" s="1"/>
      <c r="N9" s="1"/>
      <c r="O9" s="1"/>
      <c r="P9" s="1"/>
    </row>
    <row r="10" spans="1:16" x14ac:dyDescent="0.2">
      <c r="A10" s="1"/>
      <c r="B10" s="1"/>
      <c r="C10" s="1"/>
      <c r="D10" s="1"/>
      <c r="E10" s="1"/>
      <c r="F10" s="1"/>
      <c r="G10" s="1"/>
      <c r="H10" s="1"/>
      <c r="I10" s="1"/>
      <c r="J10" s="1"/>
      <c r="K10" s="1"/>
      <c r="L10" s="1"/>
      <c r="M10" s="1"/>
      <c r="N10" s="1"/>
      <c r="O10" s="1"/>
      <c r="P10" s="1"/>
    </row>
    <row r="11" spans="1:16" x14ac:dyDescent="0.2">
      <c r="A11" s="1"/>
      <c r="B11" s="1"/>
      <c r="C11" s="1"/>
      <c r="D11" s="1"/>
      <c r="E11" s="1"/>
      <c r="F11" s="1"/>
      <c r="G11" s="1"/>
      <c r="H11" s="1"/>
      <c r="I11" s="1"/>
      <c r="J11" s="1"/>
      <c r="K11" s="1"/>
      <c r="L11" s="1"/>
      <c r="M11" s="1"/>
      <c r="N11" s="1"/>
      <c r="O11" s="1"/>
      <c r="P11" s="1"/>
    </row>
    <row r="12" spans="1:16" x14ac:dyDescent="0.2">
      <c r="A12" s="1"/>
      <c r="B12" s="1"/>
      <c r="C12" s="1"/>
      <c r="D12" s="1"/>
      <c r="E12" s="1"/>
      <c r="F12" s="1"/>
      <c r="G12" s="1"/>
      <c r="H12" s="1"/>
      <c r="I12" s="1"/>
      <c r="J12" s="1"/>
      <c r="K12" s="1"/>
      <c r="L12" s="1"/>
      <c r="M12" s="1"/>
      <c r="N12" s="1"/>
      <c r="O12" s="1"/>
      <c r="P12" s="1"/>
    </row>
    <row r="13" spans="1:16" x14ac:dyDescent="0.2">
      <c r="A13" s="1"/>
      <c r="B13" s="1"/>
      <c r="C13" s="1"/>
      <c r="D13" s="1"/>
      <c r="E13" s="1"/>
      <c r="F13" s="1"/>
      <c r="G13" s="1"/>
      <c r="H13" s="1"/>
      <c r="I13" s="1"/>
      <c r="J13" s="1"/>
      <c r="K13" s="1"/>
      <c r="L13" s="1"/>
      <c r="M13" s="1"/>
      <c r="N13" s="1"/>
      <c r="O13" s="1"/>
      <c r="P13" s="1"/>
    </row>
    <row r="14" spans="1:16" x14ac:dyDescent="0.2">
      <c r="A14" s="1"/>
      <c r="B14" s="1"/>
      <c r="C14" s="1"/>
      <c r="D14" s="1"/>
      <c r="E14" s="1"/>
      <c r="F14" s="1"/>
      <c r="G14" s="1"/>
      <c r="H14" s="1"/>
      <c r="I14" s="1"/>
      <c r="J14" s="1"/>
      <c r="K14" s="1"/>
      <c r="L14" s="1"/>
      <c r="M14" s="1"/>
      <c r="N14" s="1"/>
      <c r="O14" s="1"/>
      <c r="P14" s="1"/>
    </row>
    <row r="15" spans="1:16" x14ac:dyDescent="0.2">
      <c r="A15" s="1"/>
      <c r="B15" s="1"/>
      <c r="C15" s="1"/>
      <c r="D15" s="1"/>
      <c r="E15" s="1"/>
      <c r="F15" s="1"/>
      <c r="G15" s="1"/>
      <c r="H15" s="1"/>
      <c r="I15" s="1"/>
      <c r="J15" s="1"/>
      <c r="K15" s="1"/>
      <c r="L15" s="1"/>
      <c r="M15" s="1"/>
      <c r="N15" s="1"/>
      <c r="O15" s="1"/>
      <c r="P15" s="1"/>
    </row>
    <row r="16" spans="1:16" x14ac:dyDescent="0.2">
      <c r="A16" s="1"/>
      <c r="B16" s="1"/>
      <c r="C16" s="1"/>
      <c r="D16" s="1"/>
      <c r="E16" s="1"/>
      <c r="F16" s="1"/>
      <c r="G16" s="1"/>
      <c r="H16" s="1"/>
      <c r="I16" s="1"/>
      <c r="J16" s="1"/>
      <c r="K16" s="1"/>
      <c r="L16" s="1"/>
      <c r="M16" s="1"/>
      <c r="N16" s="1"/>
      <c r="O16" s="1"/>
      <c r="P16" s="1"/>
    </row>
    <row r="17" spans="1:16" x14ac:dyDescent="0.2">
      <c r="A17" s="1"/>
      <c r="B17" s="1"/>
      <c r="C17" s="1"/>
      <c r="D17" s="1"/>
      <c r="E17" s="1"/>
      <c r="F17" s="1"/>
      <c r="G17" s="1"/>
      <c r="H17" s="1"/>
      <c r="I17" s="1"/>
      <c r="J17" s="1"/>
      <c r="K17" s="1"/>
      <c r="L17" s="1"/>
      <c r="M17" s="1"/>
      <c r="N17" s="1"/>
      <c r="O17" s="1"/>
      <c r="P17" s="1"/>
    </row>
    <row r="18" spans="1:16" x14ac:dyDescent="0.2">
      <c r="A18" s="1"/>
      <c r="B18" s="1"/>
      <c r="C18" s="1"/>
      <c r="D18" s="1"/>
      <c r="E18" s="1"/>
      <c r="F18" s="1"/>
      <c r="G18" s="1"/>
      <c r="H18" s="1"/>
      <c r="I18" s="1"/>
      <c r="J18" s="1"/>
      <c r="K18" s="1"/>
      <c r="L18" s="1"/>
      <c r="M18" s="1"/>
      <c r="N18" s="1"/>
      <c r="O18" s="1"/>
      <c r="P18" s="1"/>
    </row>
    <row r="19" spans="1:16" x14ac:dyDescent="0.2">
      <c r="A19" s="1"/>
      <c r="B19" s="1"/>
      <c r="C19" s="1"/>
      <c r="D19" s="1"/>
      <c r="E19" s="1"/>
      <c r="F19" s="1"/>
      <c r="G19" s="1"/>
      <c r="H19" s="1"/>
      <c r="I19" s="1"/>
      <c r="J19" s="1"/>
      <c r="K19" s="1"/>
      <c r="L19" s="1"/>
      <c r="M19" s="1"/>
      <c r="N19" s="1"/>
      <c r="O19" s="1"/>
      <c r="P19" s="1"/>
    </row>
    <row r="20" spans="1:16" x14ac:dyDescent="0.2">
      <c r="A20" s="1"/>
      <c r="B20" s="1"/>
      <c r="C20" s="1"/>
      <c r="D20" s="1"/>
      <c r="E20" s="1"/>
      <c r="F20" s="1"/>
      <c r="G20" s="1"/>
      <c r="H20" s="1"/>
      <c r="I20" s="1"/>
      <c r="J20" s="1"/>
      <c r="K20" s="1"/>
      <c r="L20" s="1"/>
      <c r="M20" s="1"/>
      <c r="N20" s="1"/>
      <c r="O20" s="1"/>
      <c r="P20" s="1"/>
    </row>
    <row r="21" spans="1:16" x14ac:dyDescent="0.2">
      <c r="A21" s="1"/>
      <c r="B21" s="1"/>
      <c r="C21" s="1"/>
      <c r="D21" s="1"/>
      <c r="E21" s="1"/>
      <c r="F21" s="1"/>
      <c r="G21" s="1"/>
      <c r="H21" s="1"/>
      <c r="I21" s="1"/>
      <c r="J21" s="1"/>
      <c r="K21" s="1"/>
      <c r="L21" s="1"/>
      <c r="M21" s="1"/>
      <c r="N21" s="1"/>
      <c r="O21" s="1"/>
      <c r="P21" s="1"/>
    </row>
    <row r="22" spans="1:16" x14ac:dyDescent="0.2">
      <c r="A22" s="1"/>
      <c r="B22" s="1"/>
      <c r="C22" s="1"/>
      <c r="D22" s="1"/>
      <c r="E22" s="1"/>
      <c r="F22" s="1"/>
      <c r="G22" s="1"/>
      <c r="H22" s="1"/>
      <c r="I22" s="1"/>
      <c r="J22" s="1"/>
      <c r="K22" s="1"/>
      <c r="L22" s="1"/>
      <c r="M22" s="1"/>
      <c r="N22" s="1"/>
      <c r="O22" s="1"/>
      <c r="P22" s="1"/>
    </row>
    <row r="23" spans="1:16" x14ac:dyDescent="0.2">
      <c r="A23" s="1"/>
      <c r="B23" s="1"/>
      <c r="C23" s="1"/>
      <c r="D23" s="1"/>
      <c r="E23" s="1"/>
      <c r="F23" s="1"/>
      <c r="G23" s="1"/>
      <c r="H23" s="1"/>
      <c r="I23" s="1"/>
      <c r="J23" s="1"/>
      <c r="K23" s="1"/>
      <c r="L23" s="1"/>
      <c r="M23" s="1"/>
      <c r="N23" s="1"/>
      <c r="O23" s="1"/>
      <c r="P23" s="1"/>
    </row>
    <row r="24" spans="1:16" x14ac:dyDescent="0.2">
      <c r="A24" s="1"/>
      <c r="B24" s="1"/>
      <c r="C24" s="1"/>
      <c r="D24" s="1"/>
      <c r="E24" s="1"/>
      <c r="F24" s="1"/>
      <c r="G24" s="1"/>
      <c r="H24" s="1"/>
      <c r="I24" s="1"/>
      <c r="J24" s="1"/>
      <c r="K24" s="1"/>
      <c r="L24" s="1"/>
      <c r="M24" s="1"/>
      <c r="N24" s="1"/>
      <c r="O24" s="1"/>
      <c r="P24" s="1"/>
    </row>
    <row r="25" spans="1:16" x14ac:dyDescent="0.2">
      <c r="A25" s="1"/>
      <c r="B25" s="1"/>
      <c r="C25" s="1"/>
      <c r="D25" s="1"/>
      <c r="E25" s="1"/>
      <c r="F25" s="1"/>
      <c r="G25" s="1"/>
      <c r="H25" s="1"/>
      <c r="I25" s="1"/>
      <c r="J25" s="1"/>
      <c r="K25" s="1"/>
      <c r="L25" s="1"/>
      <c r="M25" s="1"/>
      <c r="N25" s="1"/>
      <c r="O25" s="1"/>
      <c r="P25" s="1"/>
    </row>
    <row r="26" spans="1:16" x14ac:dyDescent="0.2">
      <c r="A26" s="1"/>
      <c r="B26" s="1"/>
      <c r="C26" s="1"/>
      <c r="D26" s="1"/>
      <c r="E26" s="1"/>
      <c r="F26" s="1"/>
      <c r="G26" s="1"/>
      <c r="H26" s="1"/>
      <c r="I26" s="1"/>
      <c r="J26" s="1"/>
      <c r="K26" s="1"/>
      <c r="L26" s="1"/>
      <c r="M26" s="1"/>
      <c r="N26" s="1"/>
      <c r="O26" s="1"/>
      <c r="P26" s="1"/>
    </row>
    <row r="27" spans="1:16" x14ac:dyDescent="0.2">
      <c r="A27" s="1"/>
      <c r="B27" s="1"/>
      <c r="C27" s="1"/>
      <c r="D27" s="1"/>
      <c r="E27" s="1"/>
      <c r="F27" s="1"/>
      <c r="G27" s="1"/>
      <c r="H27" s="1"/>
      <c r="I27" s="1"/>
      <c r="J27" s="1"/>
      <c r="K27" s="1"/>
      <c r="L27" s="1"/>
      <c r="M27" s="1"/>
      <c r="N27" s="1"/>
      <c r="O27" s="1"/>
      <c r="P27" s="1"/>
    </row>
    <row r="28" spans="1:16" x14ac:dyDescent="0.2">
      <c r="A28" s="1"/>
      <c r="B28" s="1"/>
      <c r="C28" s="1"/>
      <c r="D28" s="1"/>
      <c r="E28" s="1"/>
      <c r="F28" s="1"/>
      <c r="G28" s="1"/>
      <c r="H28" s="1"/>
      <c r="I28" s="1"/>
      <c r="J28" s="1"/>
      <c r="K28" s="1"/>
      <c r="L28" s="1"/>
      <c r="M28" s="1"/>
      <c r="N28" s="1"/>
      <c r="O28" s="1"/>
      <c r="P28" s="1"/>
    </row>
    <row r="29" spans="1:16" x14ac:dyDescent="0.2">
      <c r="A29" s="1"/>
      <c r="B29" s="1"/>
      <c r="C29" s="1"/>
      <c r="D29" s="1"/>
      <c r="E29" s="1"/>
      <c r="F29" s="1"/>
      <c r="G29" s="1"/>
      <c r="H29" s="1"/>
      <c r="I29" s="1"/>
      <c r="J29" s="1"/>
      <c r="K29" s="1"/>
      <c r="L29" s="1"/>
      <c r="M29" s="1"/>
      <c r="N29" s="1"/>
      <c r="O29" s="1"/>
      <c r="P29" s="1"/>
    </row>
    <row r="30" spans="1:16" x14ac:dyDescent="0.2">
      <c r="A30" s="1"/>
      <c r="B30" s="1"/>
      <c r="C30" s="1"/>
      <c r="D30" s="1"/>
      <c r="E30" s="1"/>
      <c r="F30" s="1"/>
      <c r="G30" s="1"/>
      <c r="H30" s="1"/>
      <c r="I30" s="1"/>
      <c r="J30" s="1"/>
      <c r="K30" s="1"/>
      <c r="L30" s="1"/>
      <c r="M30" s="1"/>
      <c r="N30" s="1"/>
      <c r="O30" s="1"/>
      <c r="P30" s="1"/>
    </row>
    <row r="31" spans="1:16" x14ac:dyDescent="0.2">
      <c r="A31" s="1"/>
      <c r="B31" s="1"/>
      <c r="C31" s="1"/>
      <c r="D31" s="1"/>
      <c r="E31" s="1"/>
      <c r="F31" s="1"/>
      <c r="G31" s="1"/>
      <c r="H31" s="1"/>
      <c r="I31" s="1"/>
      <c r="J31" s="1"/>
      <c r="K31" s="1"/>
      <c r="L31" s="1"/>
      <c r="M31" s="1"/>
      <c r="N31" s="1"/>
      <c r="O31" s="1"/>
      <c r="P31" s="1"/>
    </row>
    <row r="32" spans="1:16" x14ac:dyDescent="0.2">
      <c r="A32" s="1"/>
      <c r="B32" s="1"/>
      <c r="C32" s="1"/>
      <c r="D32" s="1"/>
      <c r="E32" s="1"/>
      <c r="F32" s="1"/>
      <c r="G32" s="1"/>
      <c r="H32" s="1"/>
      <c r="I32" s="1"/>
      <c r="J32" s="1"/>
      <c r="K32" s="1"/>
      <c r="L32" s="1"/>
      <c r="M32" s="1"/>
      <c r="N32" s="1"/>
      <c r="O32" s="1"/>
      <c r="P32" s="1"/>
    </row>
    <row r="33" spans="1:16" x14ac:dyDescent="0.2">
      <c r="A33" s="1"/>
      <c r="B33" s="1"/>
      <c r="C33" s="1"/>
      <c r="D33" s="1"/>
      <c r="E33" s="1"/>
      <c r="F33" s="1"/>
      <c r="G33" s="1"/>
      <c r="H33" s="1"/>
      <c r="I33" s="1"/>
      <c r="J33" s="1"/>
      <c r="K33" s="1"/>
      <c r="L33" s="1"/>
      <c r="M33" s="1"/>
      <c r="N33" s="1"/>
      <c r="O33" s="1"/>
      <c r="P33" s="1"/>
    </row>
    <row r="34" spans="1:16" x14ac:dyDescent="0.2">
      <c r="A34" s="1"/>
      <c r="B34" s="1"/>
      <c r="C34" s="1"/>
      <c r="D34" s="1"/>
      <c r="E34" s="1"/>
      <c r="F34" s="1"/>
      <c r="G34" s="1"/>
      <c r="H34" s="1"/>
      <c r="I34" s="1"/>
      <c r="J34" s="1"/>
      <c r="K34" s="1"/>
      <c r="L34" s="1"/>
      <c r="M34" s="1"/>
      <c r="N34" s="1"/>
      <c r="O34" s="1"/>
      <c r="P34" s="1"/>
    </row>
    <row r="35" spans="1:16" x14ac:dyDescent="0.2">
      <c r="A35" s="1"/>
      <c r="B35" s="1"/>
      <c r="C35" s="1"/>
      <c r="D35" s="1"/>
      <c r="E35" s="1"/>
      <c r="F35" s="1"/>
      <c r="G35" s="1"/>
      <c r="H35" s="1"/>
      <c r="I35" s="1"/>
      <c r="J35" s="1"/>
      <c r="K35" s="1"/>
      <c r="L35" s="1"/>
      <c r="M35" s="1"/>
      <c r="N35" s="1"/>
      <c r="O35" s="1"/>
      <c r="P35" s="1"/>
    </row>
    <row r="145" spans="1:2" x14ac:dyDescent="0.2">
      <c r="A145" s="667"/>
    </row>
    <row r="146" spans="1:2" x14ac:dyDescent="0.2">
      <c r="A146" s="668"/>
      <c r="B146" s="667"/>
    </row>
    <row r="147" spans="1:2" x14ac:dyDescent="0.2">
      <c r="A147" s="668"/>
      <c r="B147" s="667"/>
    </row>
    <row r="148" spans="1:2" x14ac:dyDescent="0.2">
      <c r="A148" s="666"/>
      <c r="B148" s="667"/>
    </row>
    <row r="149" spans="1:2" ht="14" x14ac:dyDescent="0.2">
      <c r="A149" s="667"/>
      <c r="B149" s="1227"/>
    </row>
    <row r="150" spans="1:2" ht="13.5" x14ac:dyDescent="0.2">
      <c r="A150" s="667"/>
      <c r="B150" s="1226"/>
    </row>
    <row r="151" spans="1:2" x14ac:dyDescent="0.2">
      <c r="B151" s="667"/>
    </row>
    <row r="178" spans="21:21" x14ac:dyDescent="0.2">
      <c r="U178" t="s">
        <v>2769</v>
      </c>
    </row>
  </sheetData>
  <sheetProtection sheet="1" objects="1" scenarios="1" formatCells="0" formatColumns="0" formatRows="0" selectLockedCells="1"/>
  <phoneticPr fontId="1"/>
  <printOptions horizontalCentered="1" verticalCentered="1"/>
  <pageMargins left="0.70866141732283472" right="0.70866141732283472" top="0.74803149606299213" bottom="0.74803149606299213" header="0.31496062992125984" footer="0.31496062992125984"/>
  <pageSetup paperSize="9" scale="96" fitToHeight="0" orientation="landscape" r:id="rId1"/>
  <rowBreaks count="4" manualBreakCount="4">
    <brk id="35" max="15" man="1"/>
    <brk id="71" max="15" man="1"/>
    <brk id="108" max="15" man="1"/>
    <brk id="143" max="15" man="1"/>
  </rowBreaks>
  <drawing r:id="rId2"/>
  <legacyDrawing r:id="rId3"/>
  <oleObjects>
    <mc:AlternateContent xmlns:mc="http://schemas.openxmlformats.org/markup-compatibility/2006">
      <mc:Choice Requires="x14">
        <oleObject progId="Word.Document.8" shapeId="1040" r:id="rId4">
          <objectPr defaultSize="0" r:id="rId5">
            <anchor moveWithCells="1">
              <from>
                <xdr:col>0</xdr:col>
                <xdr:colOff>215900</xdr:colOff>
                <xdr:row>0</xdr:row>
                <xdr:rowOff>82550</xdr:rowOff>
              </from>
              <to>
                <xdr:col>15</xdr:col>
                <xdr:colOff>298450</xdr:colOff>
                <xdr:row>35</xdr:row>
                <xdr:rowOff>152400</xdr:rowOff>
              </to>
            </anchor>
          </objectPr>
        </oleObject>
      </mc:Choice>
      <mc:Fallback>
        <oleObject progId="Word.Document.8" shapeId="1040" r:id="rId4"/>
      </mc:Fallback>
    </mc:AlternateContent>
    <mc:AlternateContent xmlns:mc="http://schemas.openxmlformats.org/markup-compatibility/2006">
      <mc:Choice Requires="x14">
        <oleObject progId="Word.Document.12" shapeId="1041" r:id="rId6">
          <objectPr defaultSize="0" r:id="rId7">
            <anchor moveWithCells="1">
              <from>
                <xdr:col>0</xdr:col>
                <xdr:colOff>184150</xdr:colOff>
                <xdr:row>35</xdr:row>
                <xdr:rowOff>50800</xdr:rowOff>
              </from>
              <to>
                <xdr:col>15</xdr:col>
                <xdr:colOff>298450</xdr:colOff>
                <xdr:row>70</xdr:row>
                <xdr:rowOff>146050</xdr:rowOff>
              </to>
            </anchor>
          </objectPr>
        </oleObject>
      </mc:Choice>
      <mc:Fallback>
        <oleObject progId="Word.Document.12" shapeId="1041" r:id="rId6"/>
      </mc:Fallback>
    </mc:AlternateContent>
    <mc:AlternateContent xmlns:mc="http://schemas.openxmlformats.org/markup-compatibility/2006">
      <mc:Choice Requires="x14">
        <oleObject progId="Word.Document.12" shapeId="1044" r:id="rId8">
          <objectPr defaultSize="0" autoPict="0" r:id="rId9">
            <anchor moveWithCells="1">
              <from>
                <xdr:col>0</xdr:col>
                <xdr:colOff>285750</xdr:colOff>
                <xdr:row>71</xdr:row>
                <xdr:rowOff>139700</xdr:rowOff>
              </from>
              <to>
                <xdr:col>15</xdr:col>
                <xdr:colOff>133350</xdr:colOff>
                <xdr:row>107</xdr:row>
                <xdr:rowOff>63500</xdr:rowOff>
              </to>
            </anchor>
          </objectPr>
        </oleObject>
      </mc:Choice>
      <mc:Fallback>
        <oleObject progId="Word.Document.12" shapeId="1044" r:id="rId8"/>
      </mc:Fallback>
    </mc:AlternateContent>
    <mc:AlternateContent xmlns:mc="http://schemas.openxmlformats.org/markup-compatibility/2006">
      <mc:Choice Requires="x14">
        <oleObject progId="Word.Document.12" shapeId="1046" r:id="rId10">
          <objectPr defaultSize="0" r:id="rId11">
            <anchor moveWithCells="1">
              <from>
                <xdr:col>0</xdr:col>
                <xdr:colOff>139700</xdr:colOff>
                <xdr:row>109</xdr:row>
                <xdr:rowOff>31750</xdr:rowOff>
              </from>
              <to>
                <xdr:col>15</xdr:col>
                <xdr:colOff>57150</xdr:colOff>
                <xdr:row>128</xdr:row>
                <xdr:rowOff>69850</xdr:rowOff>
              </to>
            </anchor>
          </objectPr>
        </oleObject>
      </mc:Choice>
      <mc:Fallback>
        <oleObject progId="Word.Document.12" shapeId="1046" r:id="rId10"/>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A459B-6939-4D81-9FB5-4464F61ECD31}">
  <sheetPr>
    <tabColor rgb="FFFFFF00"/>
    <pageSetUpPr fitToPage="1"/>
  </sheetPr>
  <dimension ref="A1:J125"/>
  <sheetViews>
    <sheetView view="pageBreakPreview" zoomScaleNormal="100" zoomScaleSheetLayoutView="100" workbookViewId="0">
      <pane xSplit="3" ySplit="4" topLeftCell="D42" activePane="bottomRight" state="frozen"/>
      <selection activeCell="G120" sqref="G120"/>
      <selection pane="topRight" activeCell="G120" sqref="G120"/>
      <selection pane="bottomLeft" activeCell="G120" sqref="G120"/>
      <selection pane="bottomRight" activeCell="G122" sqref="G122:H122"/>
    </sheetView>
  </sheetViews>
  <sheetFormatPr defaultColWidth="9" defaultRowHeight="15" customHeight="1" x14ac:dyDescent="0.2"/>
  <cols>
    <col min="1" max="1" width="1.1796875" style="679" customWidth="1"/>
    <col min="2" max="2" width="5" style="679" customWidth="1"/>
    <col min="3" max="3" width="4" style="679" customWidth="1"/>
    <col min="4" max="4" width="5.6328125" style="679" customWidth="1"/>
    <col min="5" max="5" width="29" style="679" customWidth="1"/>
    <col min="6" max="6" width="28.453125" style="243" customWidth="1"/>
    <col min="7" max="7" width="6.6328125" style="507" customWidth="1"/>
    <col min="8" max="8" width="32.1796875" style="508" customWidth="1"/>
    <col min="9" max="9" width="10.54296875" style="509" bestFit="1" customWidth="1"/>
    <col min="10" max="16384" width="9" style="15"/>
  </cols>
  <sheetData>
    <row r="1" spans="1:10" ht="21.75" customHeight="1" x14ac:dyDescent="0.2">
      <c r="A1" s="349" t="s">
        <v>1494</v>
      </c>
      <c r="B1" s="349"/>
      <c r="C1" s="349"/>
      <c r="D1" s="349"/>
      <c r="E1" s="349"/>
    </row>
    <row r="2" spans="1:10" ht="12" x14ac:dyDescent="0.2"/>
    <row r="3" spans="1:10" ht="12" customHeight="1" x14ac:dyDescent="0.2">
      <c r="B3" s="1480"/>
      <c r="C3" s="1480"/>
      <c r="D3" s="1505" t="s">
        <v>1495</v>
      </c>
      <c r="E3" s="1764"/>
      <c r="F3" s="1463" t="s">
        <v>533</v>
      </c>
      <c r="G3" s="1766" t="s">
        <v>912</v>
      </c>
      <c r="H3" s="1766"/>
      <c r="I3" s="1750" t="s">
        <v>648</v>
      </c>
    </row>
    <row r="4" spans="1:10" ht="12" customHeight="1" x14ac:dyDescent="0.2">
      <c r="B4" s="1480"/>
      <c r="C4" s="1480"/>
      <c r="D4" s="1507"/>
      <c r="E4" s="1765"/>
      <c r="F4" s="1463"/>
      <c r="G4" s="706" t="s">
        <v>913</v>
      </c>
      <c r="H4" s="706" t="s">
        <v>914</v>
      </c>
      <c r="I4" s="1750"/>
    </row>
    <row r="5" spans="1:10" ht="64.5" customHeight="1" x14ac:dyDescent="0.2">
      <c r="B5" s="1751" t="s">
        <v>1496</v>
      </c>
      <c r="C5" s="510" t="s">
        <v>766</v>
      </c>
      <c r="D5" s="1753" t="s">
        <v>1497</v>
      </c>
      <c r="E5" s="1754"/>
      <c r="F5" s="945" t="s">
        <v>1498</v>
      </c>
      <c r="G5" s="946">
        <v>12</v>
      </c>
      <c r="H5" s="947" t="s">
        <v>2832</v>
      </c>
      <c r="I5" s="511">
        <v>40513</v>
      </c>
    </row>
    <row r="6" spans="1:10" ht="36.5" customHeight="1" x14ac:dyDescent="0.2">
      <c r="B6" s="1752"/>
      <c r="C6" s="1755" t="s">
        <v>1499</v>
      </c>
      <c r="D6" s="1759" t="s">
        <v>1500</v>
      </c>
      <c r="E6" s="1760"/>
      <c r="F6" s="948" t="s">
        <v>1501</v>
      </c>
      <c r="G6" s="949">
        <v>64</v>
      </c>
      <c r="H6" s="950" t="s">
        <v>1502</v>
      </c>
      <c r="I6" s="512">
        <v>36294</v>
      </c>
    </row>
    <row r="7" spans="1:10" ht="36.5" customHeight="1" x14ac:dyDescent="0.2">
      <c r="B7" s="1752"/>
      <c r="C7" s="1756"/>
      <c r="D7" s="1761" t="s">
        <v>1503</v>
      </c>
      <c r="E7" s="1762"/>
      <c r="F7" s="951" t="s">
        <v>1504</v>
      </c>
      <c r="G7" s="952">
        <v>78</v>
      </c>
      <c r="H7" s="953" t="s">
        <v>1505</v>
      </c>
      <c r="I7" s="513">
        <v>40539</v>
      </c>
    </row>
    <row r="8" spans="1:10" ht="36.5" customHeight="1" x14ac:dyDescent="0.2">
      <c r="B8" s="1752"/>
      <c r="C8" s="1757"/>
      <c r="D8" s="1761" t="s">
        <v>1506</v>
      </c>
      <c r="E8" s="1762"/>
      <c r="F8" s="951" t="s">
        <v>1507</v>
      </c>
      <c r="G8" s="952">
        <v>36</v>
      </c>
      <c r="H8" s="953" t="s">
        <v>1508</v>
      </c>
      <c r="I8" s="513">
        <v>39462</v>
      </c>
    </row>
    <row r="9" spans="1:10" s="514" customFormat="1" ht="36.5" customHeight="1" x14ac:dyDescent="0.2">
      <c r="A9" s="679"/>
      <c r="B9" s="1752"/>
      <c r="C9" s="1757"/>
      <c r="D9" s="1767" t="s">
        <v>1509</v>
      </c>
      <c r="E9" s="1768"/>
      <c r="F9" s="951" t="s">
        <v>1510</v>
      </c>
      <c r="G9" s="952">
        <v>5</v>
      </c>
      <c r="H9" s="953" t="s">
        <v>1511</v>
      </c>
      <c r="I9" s="513">
        <v>43486</v>
      </c>
    </row>
    <row r="10" spans="1:10" ht="36.5" customHeight="1" x14ac:dyDescent="0.2">
      <c r="B10" s="1752"/>
      <c r="C10" s="1757"/>
      <c r="D10" s="1761" t="s">
        <v>1512</v>
      </c>
      <c r="E10" s="1762"/>
      <c r="F10" s="951" t="s">
        <v>1513</v>
      </c>
      <c r="G10" s="952">
        <v>26</v>
      </c>
      <c r="H10" s="953" t="s">
        <v>1514</v>
      </c>
      <c r="I10" s="513">
        <v>40030</v>
      </c>
    </row>
    <row r="11" spans="1:10" ht="57.65" customHeight="1" x14ac:dyDescent="0.2">
      <c r="B11" s="1752"/>
      <c r="C11" s="1758"/>
      <c r="D11" s="1769" t="s">
        <v>1515</v>
      </c>
      <c r="E11" s="1770"/>
      <c r="F11" s="954" t="s">
        <v>1516</v>
      </c>
      <c r="G11" s="955">
        <v>5</v>
      </c>
      <c r="H11" s="956" t="s">
        <v>1517</v>
      </c>
      <c r="I11" s="515">
        <v>36404</v>
      </c>
    </row>
    <row r="12" spans="1:10" ht="25.5" customHeight="1" x14ac:dyDescent="0.2">
      <c r="B12" s="1752"/>
      <c r="C12" s="516"/>
      <c r="D12" s="1726">
        <v>7</v>
      </c>
      <c r="E12" s="1763"/>
      <c r="F12" s="517"/>
      <c r="G12" s="1735">
        <f>SUM(G5:G11)</f>
        <v>226</v>
      </c>
      <c r="H12" s="1763"/>
      <c r="I12" s="518"/>
      <c r="J12" s="519"/>
    </row>
    <row r="13" spans="1:10" ht="27.75" customHeight="1" x14ac:dyDescent="0.2">
      <c r="B13" s="1432" t="s">
        <v>690</v>
      </c>
      <c r="C13" s="1432" t="s">
        <v>1518</v>
      </c>
      <c r="D13" s="1738" t="s">
        <v>1519</v>
      </c>
      <c r="E13" s="957" t="s">
        <v>1520</v>
      </c>
      <c r="F13" s="948" t="s">
        <v>1521</v>
      </c>
      <c r="G13" s="958">
        <v>2</v>
      </c>
      <c r="H13" s="959" t="s">
        <v>1522</v>
      </c>
      <c r="I13" s="520">
        <v>37358</v>
      </c>
    </row>
    <row r="14" spans="1:10" ht="42.75" customHeight="1" x14ac:dyDescent="0.2">
      <c r="B14" s="1744"/>
      <c r="C14" s="1744"/>
      <c r="D14" s="1739"/>
      <c r="E14" s="960" t="s">
        <v>1523</v>
      </c>
      <c r="F14" s="951" t="s">
        <v>1524</v>
      </c>
      <c r="G14" s="961">
        <v>6</v>
      </c>
      <c r="H14" s="962" t="s">
        <v>1525</v>
      </c>
      <c r="I14" s="521">
        <v>35982</v>
      </c>
    </row>
    <row r="15" spans="1:10" ht="27.75" customHeight="1" x14ac:dyDescent="0.2">
      <c r="B15" s="1744"/>
      <c r="C15" s="1744"/>
      <c r="D15" s="1739"/>
      <c r="E15" s="960" t="s">
        <v>1526</v>
      </c>
      <c r="F15" s="963" t="s">
        <v>1037</v>
      </c>
      <c r="G15" s="961">
        <v>4</v>
      </c>
      <c r="H15" s="962" t="s">
        <v>1527</v>
      </c>
      <c r="I15" s="521">
        <v>37456</v>
      </c>
    </row>
    <row r="16" spans="1:10" ht="72.75" customHeight="1" x14ac:dyDescent="0.2">
      <c r="B16" s="1744"/>
      <c r="C16" s="1744"/>
      <c r="D16" s="1739"/>
      <c r="E16" s="960" t="s">
        <v>1528</v>
      </c>
      <c r="F16" s="963" t="s">
        <v>1529</v>
      </c>
      <c r="G16" s="961">
        <v>16</v>
      </c>
      <c r="H16" s="962" t="s">
        <v>1530</v>
      </c>
      <c r="I16" s="521">
        <v>39196</v>
      </c>
    </row>
    <row r="17" spans="2:9" ht="42" customHeight="1" x14ac:dyDescent="0.2">
      <c r="B17" s="1744"/>
      <c r="C17" s="1744"/>
      <c r="D17" s="1739"/>
      <c r="E17" s="960" t="s">
        <v>1531</v>
      </c>
      <c r="F17" s="963" t="s">
        <v>1532</v>
      </c>
      <c r="G17" s="961">
        <v>5</v>
      </c>
      <c r="H17" s="962" t="s">
        <v>1533</v>
      </c>
      <c r="I17" s="521">
        <v>39692</v>
      </c>
    </row>
    <row r="18" spans="2:9" ht="57" customHeight="1" x14ac:dyDescent="0.2">
      <c r="B18" s="1744"/>
      <c r="C18" s="1744"/>
      <c r="D18" s="1739"/>
      <c r="E18" s="960" t="s">
        <v>1534</v>
      </c>
      <c r="F18" s="951" t="s">
        <v>1535</v>
      </c>
      <c r="G18" s="961">
        <v>3</v>
      </c>
      <c r="H18" s="962" t="s">
        <v>1536</v>
      </c>
      <c r="I18" s="521">
        <v>37824</v>
      </c>
    </row>
    <row r="19" spans="2:9" ht="42" customHeight="1" x14ac:dyDescent="0.2">
      <c r="B19" s="1744"/>
      <c r="C19" s="1744"/>
      <c r="D19" s="1739"/>
      <c r="E19" s="960" t="s">
        <v>1537</v>
      </c>
      <c r="F19" s="951" t="s">
        <v>1037</v>
      </c>
      <c r="G19" s="961">
        <v>6</v>
      </c>
      <c r="H19" s="962" t="s">
        <v>1538</v>
      </c>
      <c r="I19" s="521">
        <v>37358</v>
      </c>
    </row>
    <row r="20" spans="2:9" ht="27.75" customHeight="1" x14ac:dyDescent="0.2">
      <c r="B20" s="1744"/>
      <c r="C20" s="1744"/>
      <c r="D20" s="1739"/>
      <c r="E20" s="960" t="s">
        <v>1539</v>
      </c>
      <c r="F20" s="951" t="s">
        <v>1540</v>
      </c>
      <c r="G20" s="961">
        <v>179</v>
      </c>
      <c r="H20" s="962" t="s">
        <v>1541</v>
      </c>
      <c r="I20" s="521">
        <v>39142</v>
      </c>
    </row>
    <row r="21" spans="2:9" ht="72.75" customHeight="1" x14ac:dyDescent="0.2">
      <c r="B21" s="1744"/>
      <c r="C21" s="1744"/>
      <c r="D21" s="1739"/>
      <c r="E21" s="960" t="s">
        <v>1542</v>
      </c>
      <c r="F21" s="951" t="s">
        <v>1057</v>
      </c>
      <c r="G21" s="961">
        <v>14</v>
      </c>
      <c r="H21" s="962" t="s">
        <v>1543</v>
      </c>
      <c r="I21" s="521">
        <v>40211</v>
      </c>
    </row>
    <row r="22" spans="2:9" ht="27.75" customHeight="1" x14ac:dyDescent="0.2">
      <c r="B22" s="1744"/>
      <c r="C22" s="1744"/>
      <c r="D22" s="1739"/>
      <c r="E22" s="960" t="s">
        <v>1544</v>
      </c>
      <c r="F22" s="951" t="s">
        <v>1545</v>
      </c>
      <c r="G22" s="961">
        <v>3</v>
      </c>
      <c r="H22" s="962" t="s">
        <v>1546</v>
      </c>
      <c r="I22" s="521">
        <v>35739</v>
      </c>
    </row>
    <row r="23" spans="2:9" ht="42" customHeight="1" x14ac:dyDescent="0.2">
      <c r="B23" s="1744"/>
      <c r="C23" s="1744"/>
      <c r="D23" s="1739"/>
      <c r="E23" s="960" t="s">
        <v>1547</v>
      </c>
      <c r="F23" s="951" t="s">
        <v>2798</v>
      </c>
      <c r="G23" s="961">
        <v>6</v>
      </c>
      <c r="H23" s="962" t="s">
        <v>1548</v>
      </c>
      <c r="I23" s="521">
        <v>36593</v>
      </c>
    </row>
    <row r="24" spans="2:9" ht="56.25" customHeight="1" x14ac:dyDescent="0.2">
      <c r="B24" s="1744"/>
      <c r="C24" s="1744"/>
      <c r="D24" s="1739"/>
      <c r="E24" s="960" t="s">
        <v>1549</v>
      </c>
      <c r="F24" s="951" t="s">
        <v>1057</v>
      </c>
      <c r="G24" s="961">
        <v>10</v>
      </c>
      <c r="H24" s="962" t="s">
        <v>1550</v>
      </c>
      <c r="I24" s="521">
        <v>36796</v>
      </c>
    </row>
    <row r="25" spans="2:9" ht="42" customHeight="1" x14ac:dyDescent="0.2">
      <c r="B25" s="1744"/>
      <c r="C25" s="1744"/>
      <c r="D25" s="1731"/>
      <c r="E25" s="964" t="s">
        <v>1551</v>
      </c>
      <c r="F25" s="965" t="s">
        <v>1057</v>
      </c>
      <c r="G25" s="961">
        <v>6</v>
      </c>
      <c r="H25" s="966" t="s">
        <v>1552</v>
      </c>
      <c r="I25" s="522">
        <v>37480</v>
      </c>
    </row>
    <row r="26" spans="2:9" ht="42" customHeight="1" x14ac:dyDescent="0.2">
      <c r="B26" s="1744"/>
      <c r="C26" s="1744"/>
      <c r="D26" s="1732" t="s">
        <v>1553</v>
      </c>
      <c r="E26" s="957" t="s">
        <v>1554</v>
      </c>
      <c r="F26" s="948" t="s">
        <v>1555</v>
      </c>
      <c r="G26" s="967">
        <v>8</v>
      </c>
      <c r="H26" s="968" t="s">
        <v>1556</v>
      </c>
      <c r="I26" s="520">
        <v>35827</v>
      </c>
    </row>
    <row r="27" spans="2:9" ht="42" customHeight="1" x14ac:dyDescent="0.2">
      <c r="B27" s="1744"/>
      <c r="C27" s="1744"/>
      <c r="D27" s="1741"/>
      <c r="E27" s="969" t="s">
        <v>1557</v>
      </c>
      <c r="F27" s="970" t="s">
        <v>1558</v>
      </c>
      <c r="G27" s="961">
        <v>6</v>
      </c>
      <c r="H27" s="962" t="s">
        <v>1559</v>
      </c>
      <c r="I27" s="523">
        <v>36244</v>
      </c>
    </row>
    <row r="28" spans="2:9" ht="27.75" customHeight="1" x14ac:dyDescent="0.2">
      <c r="B28" s="1744"/>
      <c r="C28" s="1744"/>
      <c r="D28" s="1733"/>
      <c r="E28" s="971" t="s">
        <v>1560</v>
      </c>
      <c r="F28" s="972" t="s">
        <v>1561</v>
      </c>
      <c r="G28" s="973">
        <v>40</v>
      </c>
      <c r="H28" s="974" t="s">
        <v>1562</v>
      </c>
      <c r="I28" s="524">
        <v>39114</v>
      </c>
    </row>
    <row r="29" spans="2:9" ht="42" customHeight="1" x14ac:dyDescent="0.2">
      <c r="B29" s="1744"/>
      <c r="C29" s="1744"/>
      <c r="D29" s="1738" t="s">
        <v>54</v>
      </c>
      <c r="E29" s="957" t="s">
        <v>1563</v>
      </c>
      <c r="F29" s="948" t="s">
        <v>1564</v>
      </c>
      <c r="G29" s="958">
        <v>3</v>
      </c>
      <c r="H29" s="959" t="s">
        <v>1565</v>
      </c>
      <c r="I29" s="520">
        <v>35872</v>
      </c>
    </row>
    <row r="30" spans="2:9" ht="42" customHeight="1" x14ac:dyDescent="0.2">
      <c r="B30" s="1744"/>
      <c r="C30" s="1744"/>
      <c r="D30" s="1730"/>
      <c r="E30" s="960" t="s">
        <v>1566</v>
      </c>
      <c r="F30" s="970" t="s">
        <v>1567</v>
      </c>
      <c r="G30" s="961">
        <v>4</v>
      </c>
      <c r="H30" s="962" t="s">
        <v>1568</v>
      </c>
      <c r="I30" s="521">
        <v>36774</v>
      </c>
    </row>
    <row r="31" spans="2:9" ht="27.75" customHeight="1" x14ac:dyDescent="0.2">
      <c r="B31" s="1745"/>
      <c r="C31" s="1745"/>
      <c r="D31" s="1731"/>
      <c r="E31" s="971" t="s">
        <v>1569</v>
      </c>
      <c r="F31" s="975" t="s">
        <v>1561</v>
      </c>
      <c r="G31" s="976">
        <v>33</v>
      </c>
      <c r="H31" s="977" t="s">
        <v>1562</v>
      </c>
      <c r="I31" s="525">
        <v>39114</v>
      </c>
    </row>
    <row r="32" spans="2:9" ht="33.75" customHeight="1" x14ac:dyDescent="0.2">
      <c r="B32" s="1432" t="s">
        <v>690</v>
      </c>
      <c r="C32" s="1432" t="s">
        <v>1570</v>
      </c>
      <c r="D32" s="705" t="s">
        <v>1571</v>
      </c>
      <c r="E32" s="978" t="s">
        <v>1572</v>
      </c>
      <c r="F32" s="979" t="s">
        <v>1561</v>
      </c>
      <c r="G32" s="976">
        <v>35</v>
      </c>
      <c r="H32" s="980" t="s">
        <v>1573</v>
      </c>
      <c r="I32" s="526">
        <v>39121</v>
      </c>
    </row>
    <row r="33" spans="2:9" ht="33.75" customHeight="1" x14ac:dyDescent="0.2">
      <c r="B33" s="1746"/>
      <c r="C33" s="1748"/>
      <c r="D33" s="527" t="s">
        <v>1574</v>
      </c>
      <c r="E33" s="981" t="s">
        <v>1575</v>
      </c>
      <c r="F33" s="716" t="s">
        <v>1561</v>
      </c>
      <c r="G33" s="982">
        <v>25</v>
      </c>
      <c r="H33" s="980" t="s">
        <v>1562</v>
      </c>
      <c r="I33" s="526">
        <v>39114</v>
      </c>
    </row>
    <row r="34" spans="2:9" ht="42.75" customHeight="1" x14ac:dyDescent="0.2">
      <c r="B34" s="1746"/>
      <c r="C34" s="1748"/>
      <c r="D34" s="1738" t="s">
        <v>1576</v>
      </c>
      <c r="E34" s="983" t="s">
        <v>1577</v>
      </c>
      <c r="F34" s="984" t="s">
        <v>1578</v>
      </c>
      <c r="G34" s="958">
        <v>4</v>
      </c>
      <c r="H34" s="959" t="s">
        <v>1579</v>
      </c>
      <c r="I34" s="528">
        <v>38904</v>
      </c>
    </row>
    <row r="35" spans="2:9" ht="27.75" customHeight="1" x14ac:dyDescent="0.2">
      <c r="B35" s="1746"/>
      <c r="C35" s="1748"/>
      <c r="D35" s="1731"/>
      <c r="E35" s="985" t="s">
        <v>1580</v>
      </c>
      <c r="F35" s="975" t="s">
        <v>1561</v>
      </c>
      <c r="G35" s="976">
        <v>35</v>
      </c>
      <c r="H35" s="977" t="s">
        <v>1562</v>
      </c>
      <c r="I35" s="524">
        <v>39114</v>
      </c>
    </row>
    <row r="36" spans="2:9" ht="33.75" customHeight="1" x14ac:dyDescent="0.2">
      <c r="B36" s="1746"/>
      <c r="C36" s="1748"/>
      <c r="D36" s="527" t="s">
        <v>1581</v>
      </c>
      <c r="E36" s="978" t="s">
        <v>1582</v>
      </c>
      <c r="F36" s="727" t="s">
        <v>1561</v>
      </c>
      <c r="G36" s="982">
        <v>59</v>
      </c>
      <c r="H36" s="980" t="s">
        <v>1562</v>
      </c>
      <c r="I36" s="526">
        <v>39114</v>
      </c>
    </row>
    <row r="37" spans="2:9" ht="33.75" customHeight="1" x14ac:dyDescent="0.2">
      <c r="B37" s="1746"/>
      <c r="C37" s="1748"/>
      <c r="D37" s="527" t="s">
        <v>1583</v>
      </c>
      <c r="E37" s="986" t="s">
        <v>1584</v>
      </c>
      <c r="F37" s="716" t="s">
        <v>1561</v>
      </c>
      <c r="G37" s="973">
        <v>44</v>
      </c>
      <c r="H37" s="980" t="s">
        <v>1562</v>
      </c>
      <c r="I37" s="526">
        <v>39106</v>
      </c>
    </row>
    <row r="38" spans="2:9" ht="33.75" customHeight="1" x14ac:dyDescent="0.2">
      <c r="B38" s="1746"/>
      <c r="C38" s="1748"/>
      <c r="D38" s="705" t="s">
        <v>1585</v>
      </c>
      <c r="E38" s="986" t="s">
        <v>1586</v>
      </c>
      <c r="F38" s="979" t="s">
        <v>1561</v>
      </c>
      <c r="G38" s="973">
        <v>25</v>
      </c>
      <c r="H38" s="987" t="s">
        <v>1587</v>
      </c>
      <c r="I38" s="526">
        <v>39114</v>
      </c>
    </row>
    <row r="39" spans="2:9" ht="33.75" customHeight="1" x14ac:dyDescent="0.2">
      <c r="B39" s="1746"/>
      <c r="C39" s="1748"/>
      <c r="D39" s="527" t="s">
        <v>1588</v>
      </c>
      <c r="E39" s="986" t="s">
        <v>1589</v>
      </c>
      <c r="F39" s="722" t="s">
        <v>1561</v>
      </c>
      <c r="G39" s="973">
        <v>35</v>
      </c>
      <c r="H39" s="980" t="s">
        <v>1562</v>
      </c>
      <c r="I39" s="526">
        <v>39132</v>
      </c>
    </row>
    <row r="40" spans="2:9" ht="33.75" customHeight="1" x14ac:dyDescent="0.2">
      <c r="B40" s="1746"/>
      <c r="C40" s="1748"/>
      <c r="D40" s="527" t="s">
        <v>1590</v>
      </c>
      <c r="E40" s="986" t="s">
        <v>1591</v>
      </c>
      <c r="F40" s="722" t="s">
        <v>1561</v>
      </c>
      <c r="G40" s="973">
        <v>63</v>
      </c>
      <c r="H40" s="977" t="s">
        <v>1562</v>
      </c>
      <c r="I40" s="526">
        <v>39142</v>
      </c>
    </row>
    <row r="41" spans="2:9" ht="33.75" customHeight="1" x14ac:dyDescent="0.2">
      <c r="B41" s="1746"/>
      <c r="C41" s="1748"/>
      <c r="D41" s="527" t="s">
        <v>1592</v>
      </c>
      <c r="E41" s="986" t="s">
        <v>1593</v>
      </c>
      <c r="F41" s="722" t="s">
        <v>1561</v>
      </c>
      <c r="G41" s="973">
        <v>54</v>
      </c>
      <c r="H41" s="980" t="s">
        <v>1562</v>
      </c>
      <c r="I41" s="526">
        <v>39083</v>
      </c>
    </row>
    <row r="42" spans="2:9" ht="33.75" customHeight="1" x14ac:dyDescent="0.2">
      <c r="B42" s="1746"/>
      <c r="C42" s="1748"/>
      <c r="D42" s="527" t="s">
        <v>1594</v>
      </c>
      <c r="E42" s="986" t="s">
        <v>1595</v>
      </c>
      <c r="F42" s="722" t="s">
        <v>1561</v>
      </c>
      <c r="G42" s="973">
        <v>62</v>
      </c>
      <c r="H42" s="980" t="s">
        <v>1596</v>
      </c>
      <c r="I42" s="526">
        <v>39142</v>
      </c>
    </row>
    <row r="43" spans="2:9" ht="33.75" customHeight="1" x14ac:dyDescent="0.2">
      <c r="B43" s="1746"/>
      <c r="C43" s="1748"/>
      <c r="D43" s="529" t="s">
        <v>1597</v>
      </c>
      <c r="E43" s="986" t="s">
        <v>1598</v>
      </c>
      <c r="F43" s="722" t="s">
        <v>1561</v>
      </c>
      <c r="G43" s="973">
        <v>33</v>
      </c>
      <c r="H43" s="980" t="s">
        <v>1573</v>
      </c>
      <c r="I43" s="526">
        <v>39093</v>
      </c>
    </row>
    <row r="44" spans="2:9" ht="33.75" customHeight="1" x14ac:dyDescent="0.2">
      <c r="B44" s="1746"/>
      <c r="C44" s="1748"/>
      <c r="D44" s="527" t="s">
        <v>1599</v>
      </c>
      <c r="E44" s="986" t="s">
        <v>1600</v>
      </c>
      <c r="F44" s="722" t="s">
        <v>1561</v>
      </c>
      <c r="G44" s="973">
        <v>30</v>
      </c>
      <c r="H44" s="988" t="s">
        <v>1601</v>
      </c>
      <c r="I44" s="526">
        <v>39142</v>
      </c>
    </row>
    <row r="45" spans="2:9" ht="33.75" customHeight="1" x14ac:dyDescent="0.2">
      <c r="B45" s="1746"/>
      <c r="C45" s="1748"/>
      <c r="D45" s="527" t="s">
        <v>1602</v>
      </c>
      <c r="E45" s="986" t="s">
        <v>1603</v>
      </c>
      <c r="F45" s="722" t="s">
        <v>1561</v>
      </c>
      <c r="G45" s="973">
        <v>15</v>
      </c>
      <c r="H45" s="980" t="s">
        <v>1562</v>
      </c>
      <c r="I45" s="523">
        <v>39092</v>
      </c>
    </row>
    <row r="46" spans="2:9" ht="33.75" customHeight="1" x14ac:dyDescent="0.2">
      <c r="B46" s="1746"/>
      <c r="C46" s="1748"/>
      <c r="D46" s="703" t="s">
        <v>1604</v>
      </c>
      <c r="E46" s="986" t="s">
        <v>1605</v>
      </c>
      <c r="F46" s="709" t="s">
        <v>1561</v>
      </c>
      <c r="G46" s="973">
        <v>19</v>
      </c>
      <c r="H46" s="980" t="s">
        <v>1587</v>
      </c>
      <c r="I46" s="526">
        <v>39114</v>
      </c>
    </row>
    <row r="47" spans="2:9" ht="42" customHeight="1" x14ac:dyDescent="0.2">
      <c r="B47" s="1746"/>
      <c r="C47" s="1748"/>
      <c r="D47" s="1736" t="s">
        <v>1606</v>
      </c>
      <c r="E47" s="983" t="s">
        <v>1607</v>
      </c>
      <c r="F47" s="989" t="s">
        <v>1608</v>
      </c>
      <c r="G47" s="967">
        <v>2</v>
      </c>
      <c r="H47" s="968" t="s">
        <v>1609</v>
      </c>
      <c r="I47" s="528">
        <v>36557</v>
      </c>
    </row>
    <row r="48" spans="2:9" ht="27" customHeight="1" x14ac:dyDescent="0.2">
      <c r="B48" s="1746"/>
      <c r="C48" s="1748"/>
      <c r="D48" s="1737"/>
      <c r="E48" s="985" t="s">
        <v>1610</v>
      </c>
      <c r="F48" s="975" t="s">
        <v>1561</v>
      </c>
      <c r="G48" s="973">
        <v>17</v>
      </c>
      <c r="H48" s="974" t="s">
        <v>1587</v>
      </c>
      <c r="I48" s="524">
        <v>39114</v>
      </c>
    </row>
    <row r="49" spans="2:9" ht="27.75" customHeight="1" x14ac:dyDescent="0.2">
      <c r="B49" s="1746"/>
      <c r="C49" s="1748"/>
      <c r="D49" s="530" t="s">
        <v>1611</v>
      </c>
      <c r="E49" s="971" t="s">
        <v>1612</v>
      </c>
      <c r="F49" s="975" t="s">
        <v>1561</v>
      </c>
      <c r="G49" s="976">
        <v>27</v>
      </c>
      <c r="H49" s="977" t="s">
        <v>1562</v>
      </c>
      <c r="I49" s="525">
        <v>39114</v>
      </c>
    </row>
    <row r="50" spans="2:9" ht="42" customHeight="1" x14ac:dyDescent="0.2">
      <c r="B50" s="1746"/>
      <c r="C50" s="1748"/>
      <c r="D50" s="1738" t="s">
        <v>1613</v>
      </c>
      <c r="E50" s="957" t="s">
        <v>1614</v>
      </c>
      <c r="F50" s="948" t="s">
        <v>1615</v>
      </c>
      <c r="G50" s="958">
        <v>8</v>
      </c>
      <c r="H50" s="959" t="s">
        <v>1616</v>
      </c>
      <c r="I50" s="520">
        <v>36192</v>
      </c>
    </row>
    <row r="51" spans="2:9" ht="57.75" customHeight="1" x14ac:dyDescent="0.2">
      <c r="B51" s="1746"/>
      <c r="C51" s="1748"/>
      <c r="D51" s="1730"/>
      <c r="E51" s="960" t="s">
        <v>1617</v>
      </c>
      <c r="F51" s="951" t="s">
        <v>1618</v>
      </c>
      <c r="G51" s="961">
        <v>9</v>
      </c>
      <c r="H51" s="962" t="s">
        <v>1619</v>
      </c>
      <c r="I51" s="521">
        <v>36617</v>
      </c>
    </row>
    <row r="52" spans="2:9" ht="123" customHeight="1" x14ac:dyDescent="0.2">
      <c r="B52" s="1746"/>
      <c r="C52" s="1748"/>
      <c r="D52" s="1730"/>
      <c r="E52" s="960" t="s">
        <v>1620</v>
      </c>
      <c r="F52" s="951" t="s">
        <v>1621</v>
      </c>
      <c r="G52" s="961">
        <v>5</v>
      </c>
      <c r="H52" s="962" t="s">
        <v>1622</v>
      </c>
      <c r="I52" s="521">
        <v>36557</v>
      </c>
    </row>
    <row r="53" spans="2:9" ht="70" customHeight="1" x14ac:dyDescent="0.2">
      <c r="B53" s="1746"/>
      <c r="C53" s="1748"/>
      <c r="D53" s="1730"/>
      <c r="E53" s="960" t="s">
        <v>1623</v>
      </c>
      <c r="F53" s="951" t="s">
        <v>1624</v>
      </c>
      <c r="G53" s="961">
        <v>11</v>
      </c>
      <c r="H53" s="962" t="s">
        <v>1625</v>
      </c>
      <c r="I53" s="521">
        <v>36617</v>
      </c>
    </row>
    <row r="54" spans="2:9" ht="133" customHeight="1" x14ac:dyDescent="0.2">
      <c r="B54" s="1746"/>
      <c r="C54" s="1748"/>
      <c r="D54" s="1730"/>
      <c r="E54" s="960" t="s">
        <v>1626</v>
      </c>
      <c r="F54" s="951" t="s">
        <v>1627</v>
      </c>
      <c r="G54" s="961">
        <v>6</v>
      </c>
      <c r="H54" s="962" t="s">
        <v>1628</v>
      </c>
      <c r="I54" s="521">
        <v>36251</v>
      </c>
    </row>
    <row r="55" spans="2:9" ht="72.5" customHeight="1" x14ac:dyDescent="0.2">
      <c r="B55" s="1747"/>
      <c r="C55" s="1749"/>
      <c r="D55" s="1731"/>
      <c r="E55" s="985" t="s">
        <v>1629</v>
      </c>
      <c r="F55" s="954" t="s">
        <v>1630</v>
      </c>
      <c r="G55" s="973">
        <v>14</v>
      </c>
      <c r="H55" s="974" t="s">
        <v>1631</v>
      </c>
      <c r="I55" s="524">
        <v>36251</v>
      </c>
    </row>
    <row r="56" spans="2:9" ht="70" customHeight="1" x14ac:dyDescent="0.2">
      <c r="B56" s="1432" t="s">
        <v>1632</v>
      </c>
      <c r="C56" s="1432" t="s">
        <v>1570</v>
      </c>
      <c r="D56" s="1738" t="s">
        <v>1613</v>
      </c>
      <c r="E56" s="957" t="s">
        <v>1633</v>
      </c>
      <c r="F56" s="948" t="s">
        <v>1634</v>
      </c>
      <c r="G56" s="958">
        <v>8</v>
      </c>
      <c r="H56" s="959" t="s">
        <v>1635</v>
      </c>
      <c r="I56" s="520">
        <v>36342</v>
      </c>
    </row>
    <row r="57" spans="2:9" ht="78" customHeight="1" x14ac:dyDescent="0.2">
      <c r="B57" s="1433"/>
      <c r="C57" s="1433"/>
      <c r="D57" s="1730"/>
      <c r="E57" s="960" t="s">
        <v>1636</v>
      </c>
      <c r="F57" s="951" t="s">
        <v>1637</v>
      </c>
      <c r="G57" s="961">
        <v>5</v>
      </c>
      <c r="H57" s="962" t="s">
        <v>1638</v>
      </c>
      <c r="I57" s="521">
        <v>35886</v>
      </c>
    </row>
    <row r="58" spans="2:9" ht="27" customHeight="1" x14ac:dyDescent="0.2">
      <c r="B58" s="1433"/>
      <c r="C58" s="1433"/>
      <c r="D58" s="1730"/>
      <c r="E58" s="960" t="s">
        <v>1639</v>
      </c>
      <c r="F58" s="963" t="s">
        <v>1561</v>
      </c>
      <c r="G58" s="961">
        <v>77</v>
      </c>
      <c r="H58" s="962" t="s">
        <v>1562</v>
      </c>
      <c r="I58" s="521">
        <v>39164</v>
      </c>
    </row>
    <row r="59" spans="2:9" ht="55.75" customHeight="1" x14ac:dyDescent="0.2">
      <c r="B59" s="1433"/>
      <c r="C59" s="1433"/>
      <c r="D59" s="1730"/>
      <c r="E59" s="969" t="s">
        <v>1640</v>
      </c>
      <c r="F59" s="990" t="s">
        <v>1641</v>
      </c>
      <c r="G59" s="991">
        <v>9</v>
      </c>
      <c r="H59" s="992" t="s">
        <v>1642</v>
      </c>
      <c r="I59" s="531">
        <v>36617</v>
      </c>
    </row>
    <row r="60" spans="2:9" ht="67" customHeight="1" x14ac:dyDescent="0.2">
      <c r="B60" s="1433"/>
      <c r="C60" s="1433"/>
      <c r="D60" s="1731"/>
      <c r="E60" s="985" t="s">
        <v>1643</v>
      </c>
      <c r="F60" s="954" t="s">
        <v>1644</v>
      </c>
      <c r="G60" s="973">
        <v>6</v>
      </c>
      <c r="H60" s="974" t="s">
        <v>1645</v>
      </c>
      <c r="I60" s="524">
        <v>36708</v>
      </c>
    </row>
    <row r="61" spans="2:9" ht="42.75" customHeight="1" x14ac:dyDescent="0.2">
      <c r="B61" s="1433"/>
      <c r="C61" s="1433"/>
      <c r="D61" s="1736" t="s">
        <v>1646</v>
      </c>
      <c r="E61" s="957" t="s">
        <v>1647</v>
      </c>
      <c r="F61" s="948" t="s">
        <v>1648</v>
      </c>
      <c r="G61" s="958">
        <v>3</v>
      </c>
      <c r="H61" s="959" t="s">
        <v>1649</v>
      </c>
      <c r="I61" s="520">
        <v>36297</v>
      </c>
    </row>
    <row r="62" spans="2:9" ht="64" customHeight="1" x14ac:dyDescent="0.2">
      <c r="B62" s="1433"/>
      <c r="C62" s="1433"/>
      <c r="D62" s="1742"/>
      <c r="E62" s="960" t="s">
        <v>1650</v>
      </c>
      <c r="F62" s="951" t="s">
        <v>1651</v>
      </c>
      <c r="G62" s="961">
        <v>3</v>
      </c>
      <c r="H62" s="962" t="s">
        <v>1652</v>
      </c>
      <c r="I62" s="521">
        <v>36312</v>
      </c>
    </row>
    <row r="63" spans="2:9" ht="67.75" customHeight="1" x14ac:dyDescent="0.2">
      <c r="B63" s="1433"/>
      <c r="C63" s="1433"/>
      <c r="D63" s="1742"/>
      <c r="E63" s="960" t="s">
        <v>1653</v>
      </c>
      <c r="F63" s="951" t="s">
        <v>1654</v>
      </c>
      <c r="G63" s="961">
        <v>3</v>
      </c>
      <c r="H63" s="962" t="s">
        <v>1655</v>
      </c>
      <c r="I63" s="521">
        <v>36312</v>
      </c>
    </row>
    <row r="64" spans="2:9" ht="29.4" customHeight="1" x14ac:dyDescent="0.2">
      <c r="B64" s="1433"/>
      <c r="C64" s="1433"/>
      <c r="D64" s="1742"/>
      <c r="E64" s="960" t="s">
        <v>1656</v>
      </c>
      <c r="F64" s="951" t="s">
        <v>1657</v>
      </c>
      <c r="G64" s="961">
        <v>2</v>
      </c>
      <c r="H64" s="962" t="s">
        <v>1658</v>
      </c>
      <c r="I64" s="521">
        <v>37347</v>
      </c>
    </row>
    <row r="65" spans="2:9" ht="27.75" customHeight="1" x14ac:dyDescent="0.2">
      <c r="B65" s="1433"/>
      <c r="C65" s="1433"/>
      <c r="D65" s="1737"/>
      <c r="E65" s="985" t="s">
        <v>1659</v>
      </c>
      <c r="F65" s="975" t="s">
        <v>1561</v>
      </c>
      <c r="G65" s="973">
        <v>42</v>
      </c>
      <c r="H65" s="974" t="s">
        <v>1562</v>
      </c>
      <c r="I65" s="524">
        <v>39114</v>
      </c>
    </row>
    <row r="66" spans="2:9" ht="33.75" customHeight="1" x14ac:dyDescent="0.2">
      <c r="B66" s="1433"/>
      <c r="C66" s="1433"/>
      <c r="D66" s="704" t="s">
        <v>1660</v>
      </c>
      <c r="E66" s="981" t="s">
        <v>1661</v>
      </c>
      <c r="F66" s="716" t="s">
        <v>1561</v>
      </c>
      <c r="G66" s="982">
        <v>35</v>
      </c>
      <c r="H66" s="980" t="s">
        <v>1587</v>
      </c>
      <c r="I66" s="526">
        <v>39114</v>
      </c>
    </row>
    <row r="67" spans="2:9" ht="32.4" customHeight="1" x14ac:dyDescent="0.2">
      <c r="B67" s="1433"/>
      <c r="C67" s="1433"/>
      <c r="D67" s="1732" t="s">
        <v>1662</v>
      </c>
      <c r="E67" s="957" t="s">
        <v>1663</v>
      </c>
      <c r="F67" s="948" t="s">
        <v>1664</v>
      </c>
      <c r="G67" s="958">
        <v>5</v>
      </c>
      <c r="H67" s="959" t="s">
        <v>1665</v>
      </c>
      <c r="I67" s="520">
        <v>37712</v>
      </c>
    </row>
    <row r="68" spans="2:9" ht="27.75" customHeight="1" x14ac:dyDescent="0.2">
      <c r="B68" s="1433"/>
      <c r="C68" s="1433"/>
      <c r="D68" s="1741"/>
      <c r="E68" s="960" t="s">
        <v>1666</v>
      </c>
      <c r="F68" s="951" t="s">
        <v>1521</v>
      </c>
      <c r="G68" s="961">
        <v>4</v>
      </c>
      <c r="H68" s="962" t="s">
        <v>1667</v>
      </c>
      <c r="I68" s="521">
        <v>36312</v>
      </c>
    </row>
    <row r="69" spans="2:9" ht="27.75" customHeight="1" x14ac:dyDescent="0.2">
      <c r="B69" s="1433"/>
      <c r="C69" s="1433"/>
      <c r="D69" s="1743"/>
      <c r="E69" s="993" t="s">
        <v>1668</v>
      </c>
      <c r="F69" s="994" t="s">
        <v>1561</v>
      </c>
      <c r="G69" s="995">
        <v>54</v>
      </c>
      <c r="H69" s="988" t="s">
        <v>1562</v>
      </c>
      <c r="I69" s="522">
        <v>39161</v>
      </c>
    </row>
    <row r="70" spans="2:9" ht="47.4" customHeight="1" x14ac:dyDescent="0.2">
      <c r="B70" s="1433"/>
      <c r="C70" s="1433"/>
      <c r="D70" s="1743"/>
      <c r="E70" s="985" t="s">
        <v>1669</v>
      </c>
      <c r="F70" s="726" t="s">
        <v>1670</v>
      </c>
      <c r="G70" s="973">
        <v>8</v>
      </c>
      <c r="H70" s="974" t="s">
        <v>1671</v>
      </c>
      <c r="I70" s="524">
        <v>42034</v>
      </c>
    </row>
    <row r="71" spans="2:9" ht="27" customHeight="1" x14ac:dyDescent="0.2">
      <c r="B71" s="1433"/>
      <c r="C71" s="1433"/>
      <c r="D71" s="1736" t="s">
        <v>1672</v>
      </c>
      <c r="E71" s="957" t="s">
        <v>1673</v>
      </c>
      <c r="F71" s="996" t="s">
        <v>1057</v>
      </c>
      <c r="G71" s="958">
        <v>3</v>
      </c>
      <c r="H71" s="959" t="s">
        <v>1674</v>
      </c>
      <c r="I71" s="520">
        <v>36039</v>
      </c>
    </row>
    <row r="72" spans="2:9" ht="30" customHeight="1" x14ac:dyDescent="0.2">
      <c r="B72" s="1433"/>
      <c r="C72" s="1433"/>
      <c r="D72" s="1742"/>
      <c r="E72" s="960" t="s">
        <v>1675</v>
      </c>
      <c r="F72" s="997" t="s">
        <v>1676</v>
      </c>
      <c r="G72" s="961">
        <v>3</v>
      </c>
      <c r="H72" s="962" t="s">
        <v>1677</v>
      </c>
      <c r="I72" s="521">
        <v>36251</v>
      </c>
    </row>
    <row r="73" spans="2:9" ht="27" customHeight="1" x14ac:dyDescent="0.2">
      <c r="B73" s="1433"/>
      <c r="C73" s="1433"/>
      <c r="D73" s="1742"/>
      <c r="E73" s="960" t="s">
        <v>1678</v>
      </c>
      <c r="F73" s="997" t="s">
        <v>1679</v>
      </c>
      <c r="G73" s="961">
        <v>2</v>
      </c>
      <c r="H73" s="962" t="s">
        <v>1680</v>
      </c>
      <c r="I73" s="521">
        <v>36251</v>
      </c>
    </row>
    <row r="74" spans="2:9" ht="27" customHeight="1" x14ac:dyDescent="0.2">
      <c r="B74" s="1433"/>
      <c r="C74" s="1433"/>
      <c r="D74" s="1742"/>
      <c r="E74" s="960" t="s">
        <v>1681</v>
      </c>
      <c r="F74" s="997" t="s">
        <v>1521</v>
      </c>
      <c r="G74" s="961">
        <v>3</v>
      </c>
      <c r="H74" s="962" t="s">
        <v>1682</v>
      </c>
      <c r="I74" s="521">
        <v>36251</v>
      </c>
    </row>
    <row r="75" spans="2:9" ht="27" customHeight="1" x14ac:dyDescent="0.2">
      <c r="B75" s="1433"/>
      <c r="C75" s="1433"/>
      <c r="D75" s="1742"/>
      <c r="E75" s="960" t="s">
        <v>1683</v>
      </c>
      <c r="F75" s="997" t="s">
        <v>1684</v>
      </c>
      <c r="G75" s="961">
        <v>3</v>
      </c>
      <c r="H75" s="962" t="s">
        <v>1685</v>
      </c>
      <c r="I75" s="521">
        <v>36312</v>
      </c>
    </row>
    <row r="76" spans="2:9" ht="27" customHeight="1" x14ac:dyDescent="0.2">
      <c r="B76" s="1433"/>
      <c r="C76" s="1433"/>
      <c r="D76" s="1742"/>
      <c r="E76" s="960" t="s">
        <v>1686</v>
      </c>
      <c r="F76" s="997" t="s">
        <v>1687</v>
      </c>
      <c r="G76" s="961">
        <v>2</v>
      </c>
      <c r="H76" s="962" t="s">
        <v>1688</v>
      </c>
      <c r="I76" s="521">
        <v>36312</v>
      </c>
    </row>
    <row r="77" spans="2:9" ht="27" customHeight="1" x14ac:dyDescent="0.2">
      <c r="B77" s="1433"/>
      <c r="C77" s="1433"/>
      <c r="D77" s="1742"/>
      <c r="E77" s="960" t="s">
        <v>1689</v>
      </c>
      <c r="F77" s="997" t="s">
        <v>1690</v>
      </c>
      <c r="G77" s="961">
        <v>4</v>
      </c>
      <c r="H77" s="962" t="s">
        <v>1691</v>
      </c>
      <c r="I77" s="521">
        <v>36342</v>
      </c>
    </row>
    <row r="78" spans="2:9" ht="27" customHeight="1" x14ac:dyDescent="0.2">
      <c r="B78" s="1433"/>
      <c r="C78" s="1433"/>
      <c r="D78" s="1737"/>
      <c r="E78" s="985" t="s">
        <v>1692</v>
      </c>
      <c r="F78" s="975" t="s">
        <v>1561</v>
      </c>
      <c r="G78" s="973">
        <v>29</v>
      </c>
      <c r="H78" s="974" t="s">
        <v>1693</v>
      </c>
      <c r="I78" s="524">
        <v>39114</v>
      </c>
    </row>
    <row r="79" spans="2:9" ht="33" customHeight="1" x14ac:dyDescent="0.2">
      <c r="B79" s="1433"/>
      <c r="C79" s="1433"/>
      <c r="D79" s="705" t="s">
        <v>1694</v>
      </c>
      <c r="E79" s="981" t="s">
        <v>1695</v>
      </c>
      <c r="F79" s="716" t="s">
        <v>1561</v>
      </c>
      <c r="G79" s="982">
        <v>19</v>
      </c>
      <c r="H79" s="980" t="s">
        <v>1587</v>
      </c>
      <c r="I79" s="526">
        <v>39114</v>
      </c>
    </row>
    <row r="80" spans="2:9" ht="27.75" customHeight="1" x14ac:dyDescent="0.2">
      <c r="B80" s="1433"/>
      <c r="C80" s="1433"/>
      <c r="D80" s="1738" t="s">
        <v>1696</v>
      </c>
      <c r="E80" s="998" t="s">
        <v>1697</v>
      </c>
      <c r="F80" s="999" t="s">
        <v>1561</v>
      </c>
      <c r="G80" s="958">
        <v>26</v>
      </c>
      <c r="H80" s="959" t="s">
        <v>1698</v>
      </c>
      <c r="I80" s="520">
        <v>39114</v>
      </c>
    </row>
    <row r="81" spans="2:9" ht="48.65" customHeight="1" x14ac:dyDescent="0.2">
      <c r="B81" s="1433"/>
      <c r="C81" s="1433"/>
      <c r="D81" s="1740"/>
      <c r="E81" s="985" t="s">
        <v>1699</v>
      </c>
      <c r="F81" s="1000" t="s">
        <v>2799</v>
      </c>
      <c r="G81" s="1001">
        <v>3</v>
      </c>
      <c r="H81" s="1002" t="s">
        <v>1700</v>
      </c>
      <c r="I81" s="532">
        <v>39804</v>
      </c>
    </row>
    <row r="82" spans="2:9" ht="27.75" customHeight="1" x14ac:dyDescent="0.2">
      <c r="B82" s="1433"/>
      <c r="C82" s="1433"/>
      <c r="D82" s="1732" t="s">
        <v>748</v>
      </c>
      <c r="E82" s="983" t="s">
        <v>1701</v>
      </c>
      <c r="F82" s="989" t="s">
        <v>1702</v>
      </c>
      <c r="G82" s="967">
        <v>3</v>
      </c>
      <c r="H82" s="959" t="s">
        <v>1703</v>
      </c>
      <c r="I82" s="528">
        <v>36286</v>
      </c>
    </row>
    <row r="83" spans="2:9" ht="27.75" customHeight="1" x14ac:dyDescent="0.2">
      <c r="B83" s="1433"/>
      <c r="C83" s="1433"/>
      <c r="D83" s="1733"/>
      <c r="E83" s="985" t="s">
        <v>1704</v>
      </c>
      <c r="F83" s="975" t="s">
        <v>1561</v>
      </c>
      <c r="G83" s="973">
        <v>43</v>
      </c>
      <c r="H83" s="977" t="s">
        <v>1705</v>
      </c>
      <c r="I83" s="524">
        <v>39099</v>
      </c>
    </row>
    <row r="84" spans="2:9" ht="33" customHeight="1" x14ac:dyDescent="0.2">
      <c r="B84" s="1434"/>
      <c r="C84" s="1434"/>
      <c r="D84" s="527" t="s">
        <v>1706</v>
      </c>
      <c r="E84" s="981" t="s">
        <v>1707</v>
      </c>
      <c r="F84" s="727" t="s">
        <v>1561</v>
      </c>
      <c r="G84" s="982">
        <v>41</v>
      </c>
      <c r="H84" s="980" t="s">
        <v>1587</v>
      </c>
      <c r="I84" s="525">
        <v>39114</v>
      </c>
    </row>
    <row r="85" spans="2:9" ht="27.75" customHeight="1" x14ac:dyDescent="0.2">
      <c r="B85" s="1432" t="s">
        <v>690</v>
      </c>
      <c r="C85" s="1432" t="s">
        <v>1708</v>
      </c>
      <c r="D85" s="1736" t="s">
        <v>81</v>
      </c>
      <c r="E85" s="983" t="s">
        <v>1709</v>
      </c>
      <c r="F85" s="989" t="s">
        <v>1710</v>
      </c>
      <c r="G85" s="958">
        <v>4</v>
      </c>
      <c r="H85" s="959" t="s">
        <v>1711</v>
      </c>
      <c r="I85" s="520">
        <v>35493</v>
      </c>
    </row>
    <row r="86" spans="2:9" ht="27" customHeight="1" x14ac:dyDescent="0.2">
      <c r="B86" s="1433"/>
      <c r="C86" s="1433"/>
      <c r="D86" s="1737"/>
      <c r="E86" s="985" t="s">
        <v>1712</v>
      </c>
      <c r="F86" s="975" t="s">
        <v>1561</v>
      </c>
      <c r="G86" s="976">
        <v>39</v>
      </c>
      <c r="H86" s="977" t="s">
        <v>1562</v>
      </c>
      <c r="I86" s="525">
        <v>39151</v>
      </c>
    </row>
    <row r="87" spans="2:9" ht="42" customHeight="1" x14ac:dyDescent="0.2">
      <c r="B87" s="1433"/>
      <c r="C87" s="1433"/>
      <c r="D87" s="704" t="s">
        <v>1713</v>
      </c>
      <c r="E87" s="983" t="s">
        <v>1714</v>
      </c>
      <c r="F87" s="709" t="s">
        <v>1561</v>
      </c>
      <c r="G87" s="967">
        <v>30</v>
      </c>
      <c r="H87" s="968" t="s">
        <v>1562</v>
      </c>
      <c r="I87" s="528">
        <v>39114</v>
      </c>
    </row>
    <row r="88" spans="2:9" ht="101" customHeight="1" x14ac:dyDescent="0.2">
      <c r="B88" s="1433"/>
      <c r="C88" s="1433"/>
      <c r="D88" s="1738" t="s">
        <v>1715</v>
      </c>
      <c r="E88" s="957" t="s">
        <v>1716</v>
      </c>
      <c r="F88" s="948" t="s">
        <v>1717</v>
      </c>
      <c r="G88" s="958">
        <v>5</v>
      </c>
      <c r="H88" s="959" t="s">
        <v>1718</v>
      </c>
      <c r="I88" s="520" t="s">
        <v>1719</v>
      </c>
    </row>
    <row r="89" spans="2:9" ht="27.75" customHeight="1" x14ac:dyDescent="0.2">
      <c r="B89" s="1433"/>
      <c r="C89" s="1433"/>
      <c r="D89" s="1739"/>
      <c r="E89" s="960" t="s">
        <v>1720</v>
      </c>
      <c r="F89" s="951" t="s">
        <v>1521</v>
      </c>
      <c r="G89" s="961">
        <v>3</v>
      </c>
      <c r="H89" s="988" t="s">
        <v>1721</v>
      </c>
      <c r="I89" s="522">
        <v>36360</v>
      </c>
    </row>
    <row r="90" spans="2:9" ht="33.75" customHeight="1" x14ac:dyDescent="0.2">
      <c r="B90" s="1433"/>
      <c r="C90" s="1433"/>
      <c r="D90" s="1740"/>
      <c r="E90" s="971" t="s">
        <v>1722</v>
      </c>
      <c r="F90" s="1003" t="s">
        <v>1561</v>
      </c>
      <c r="G90" s="976">
        <v>19</v>
      </c>
      <c r="H90" s="974" t="s">
        <v>1562</v>
      </c>
      <c r="I90" s="524">
        <v>39114</v>
      </c>
    </row>
    <row r="91" spans="2:9" ht="42.75" customHeight="1" x14ac:dyDescent="0.2">
      <c r="B91" s="1433"/>
      <c r="C91" s="1433"/>
      <c r="D91" s="1739" t="s">
        <v>1723</v>
      </c>
      <c r="E91" s="957" t="s">
        <v>1724</v>
      </c>
      <c r="F91" s="948" t="s">
        <v>1725</v>
      </c>
      <c r="G91" s="958">
        <v>3</v>
      </c>
      <c r="H91" s="959" t="s">
        <v>1726</v>
      </c>
      <c r="I91" s="520">
        <v>36373</v>
      </c>
    </row>
    <row r="92" spans="2:9" ht="27.75" customHeight="1" x14ac:dyDescent="0.2">
      <c r="B92" s="1433"/>
      <c r="C92" s="1433"/>
      <c r="D92" s="1740"/>
      <c r="E92" s="985" t="s">
        <v>1727</v>
      </c>
      <c r="F92" s="726" t="s">
        <v>1561</v>
      </c>
      <c r="G92" s="973">
        <v>19</v>
      </c>
      <c r="H92" s="974" t="s">
        <v>1562</v>
      </c>
      <c r="I92" s="524">
        <v>39114</v>
      </c>
    </row>
    <row r="93" spans="2:9" ht="33.75" customHeight="1" x14ac:dyDescent="0.2">
      <c r="B93" s="1433"/>
      <c r="C93" s="1433"/>
      <c r="D93" s="705" t="s">
        <v>1728</v>
      </c>
      <c r="E93" s="978" t="s">
        <v>1729</v>
      </c>
      <c r="F93" s="979" t="s">
        <v>1561</v>
      </c>
      <c r="G93" s="976">
        <v>27</v>
      </c>
      <c r="H93" s="987" t="s">
        <v>1562</v>
      </c>
      <c r="I93" s="523">
        <v>39114</v>
      </c>
    </row>
    <row r="94" spans="2:9" ht="33.75" customHeight="1" x14ac:dyDescent="0.2">
      <c r="B94" s="1433"/>
      <c r="C94" s="1433"/>
      <c r="D94" s="527" t="s">
        <v>1730</v>
      </c>
      <c r="E94" s="986" t="s">
        <v>1731</v>
      </c>
      <c r="F94" s="722" t="s">
        <v>1561</v>
      </c>
      <c r="G94" s="973">
        <v>23</v>
      </c>
      <c r="H94" s="980" t="s">
        <v>1587</v>
      </c>
      <c r="I94" s="526">
        <v>39114</v>
      </c>
    </row>
    <row r="95" spans="2:9" ht="33.75" customHeight="1" x14ac:dyDescent="0.2">
      <c r="B95" s="1433"/>
      <c r="C95" s="1433"/>
      <c r="D95" s="703" t="s">
        <v>1732</v>
      </c>
      <c r="E95" s="983" t="s">
        <v>1733</v>
      </c>
      <c r="F95" s="709" t="s">
        <v>1561</v>
      </c>
      <c r="G95" s="995">
        <v>19</v>
      </c>
      <c r="H95" s="987" t="s">
        <v>1587</v>
      </c>
      <c r="I95" s="526">
        <v>39114</v>
      </c>
    </row>
    <row r="96" spans="2:9" ht="42" customHeight="1" x14ac:dyDescent="0.2">
      <c r="B96" s="1433"/>
      <c r="C96" s="1433"/>
      <c r="D96" s="1732" t="s">
        <v>1734</v>
      </c>
      <c r="E96" s="957" t="s">
        <v>1735</v>
      </c>
      <c r="F96" s="948" t="s">
        <v>1736</v>
      </c>
      <c r="G96" s="958">
        <v>2</v>
      </c>
      <c r="H96" s="959" t="s">
        <v>1737</v>
      </c>
      <c r="I96" s="528">
        <v>35462</v>
      </c>
    </row>
    <row r="97" spans="2:9" ht="42.75" customHeight="1" x14ac:dyDescent="0.2">
      <c r="B97" s="1433"/>
      <c r="C97" s="1433"/>
      <c r="D97" s="1741"/>
      <c r="E97" s="960" t="s">
        <v>1738</v>
      </c>
      <c r="F97" s="951" t="s">
        <v>1739</v>
      </c>
      <c r="G97" s="961">
        <v>2</v>
      </c>
      <c r="H97" s="962" t="s">
        <v>1740</v>
      </c>
      <c r="I97" s="521">
        <v>37347</v>
      </c>
    </row>
    <row r="98" spans="2:9" ht="27.75" customHeight="1" x14ac:dyDescent="0.2">
      <c r="B98" s="1433"/>
      <c r="C98" s="1433"/>
      <c r="D98" s="1733"/>
      <c r="E98" s="985" t="s">
        <v>1741</v>
      </c>
      <c r="F98" s="726" t="s">
        <v>1561</v>
      </c>
      <c r="G98" s="973">
        <v>24</v>
      </c>
      <c r="H98" s="974" t="s">
        <v>1562</v>
      </c>
      <c r="I98" s="524">
        <v>39114</v>
      </c>
    </row>
    <row r="99" spans="2:9" ht="33.75" customHeight="1" x14ac:dyDescent="0.2">
      <c r="B99" s="1433"/>
      <c r="C99" s="1433"/>
      <c r="D99" s="705" t="s">
        <v>1742</v>
      </c>
      <c r="E99" s="978" t="s">
        <v>1743</v>
      </c>
      <c r="F99" s="979" t="s">
        <v>1561</v>
      </c>
      <c r="G99" s="976">
        <v>17</v>
      </c>
      <c r="H99" s="980" t="s">
        <v>1587</v>
      </c>
      <c r="I99" s="526">
        <v>39097</v>
      </c>
    </row>
    <row r="100" spans="2:9" ht="33.75" customHeight="1" x14ac:dyDescent="0.2">
      <c r="B100" s="1433"/>
      <c r="C100" s="1433"/>
      <c r="D100" s="703" t="s">
        <v>1744</v>
      </c>
      <c r="E100" s="986" t="s">
        <v>1745</v>
      </c>
      <c r="F100" s="709" t="s">
        <v>1561</v>
      </c>
      <c r="G100" s="973">
        <v>20</v>
      </c>
      <c r="H100" s="987" t="s">
        <v>1587</v>
      </c>
      <c r="I100" s="526">
        <v>39132</v>
      </c>
    </row>
    <row r="101" spans="2:9" ht="72.75" customHeight="1" x14ac:dyDescent="0.2">
      <c r="B101" s="1433"/>
      <c r="C101" s="1433"/>
      <c r="D101" s="1732" t="s">
        <v>1746</v>
      </c>
      <c r="E101" s="957" t="s">
        <v>1747</v>
      </c>
      <c r="F101" s="948" t="s">
        <v>2800</v>
      </c>
      <c r="G101" s="961">
        <v>5</v>
      </c>
      <c r="H101" s="959" t="s">
        <v>1748</v>
      </c>
      <c r="I101" s="531">
        <v>35977</v>
      </c>
    </row>
    <row r="102" spans="2:9" ht="27.75" customHeight="1" x14ac:dyDescent="0.2">
      <c r="B102" s="1433"/>
      <c r="C102" s="1433"/>
      <c r="D102" s="1741"/>
      <c r="E102" s="960" t="s">
        <v>1749</v>
      </c>
      <c r="F102" s="951" t="s">
        <v>1501</v>
      </c>
      <c r="G102" s="961">
        <v>34</v>
      </c>
      <c r="H102" s="962" t="s">
        <v>1562</v>
      </c>
      <c r="I102" s="521">
        <v>37591</v>
      </c>
    </row>
    <row r="103" spans="2:9" ht="27" customHeight="1" x14ac:dyDescent="0.2">
      <c r="B103" s="1433"/>
      <c r="C103" s="1433"/>
      <c r="D103" s="1733"/>
      <c r="E103" s="985" t="s">
        <v>1750</v>
      </c>
      <c r="F103" s="726" t="s">
        <v>1561</v>
      </c>
      <c r="G103" s="973">
        <v>34</v>
      </c>
      <c r="H103" s="974" t="s">
        <v>1562</v>
      </c>
      <c r="I103" s="524">
        <v>39114</v>
      </c>
    </row>
    <row r="104" spans="2:9" ht="132.75" customHeight="1" x14ac:dyDescent="0.2">
      <c r="B104" s="1433"/>
      <c r="C104" s="1433"/>
      <c r="D104" s="1732" t="s">
        <v>1751</v>
      </c>
      <c r="E104" s="957" t="s">
        <v>1752</v>
      </c>
      <c r="F104" s="948" t="s">
        <v>1521</v>
      </c>
      <c r="G104" s="958">
        <v>33</v>
      </c>
      <c r="H104" s="959" t="s">
        <v>1753</v>
      </c>
      <c r="I104" s="520">
        <v>36342</v>
      </c>
    </row>
    <row r="105" spans="2:9" ht="27.75" customHeight="1" x14ac:dyDescent="0.2">
      <c r="B105" s="1433"/>
      <c r="C105" s="1433"/>
      <c r="D105" s="1733"/>
      <c r="E105" s="985" t="s">
        <v>1754</v>
      </c>
      <c r="F105" s="726" t="s">
        <v>1561</v>
      </c>
      <c r="G105" s="973">
        <v>60</v>
      </c>
      <c r="H105" s="974" t="s">
        <v>1573</v>
      </c>
      <c r="I105" s="524">
        <v>39171</v>
      </c>
    </row>
    <row r="106" spans="2:9" ht="42.75" customHeight="1" x14ac:dyDescent="0.2">
      <c r="B106" s="1433"/>
      <c r="C106" s="1433"/>
      <c r="D106" s="1732" t="s">
        <v>1755</v>
      </c>
      <c r="E106" s="957" t="s">
        <v>1756</v>
      </c>
      <c r="F106" s="948" t="s">
        <v>1757</v>
      </c>
      <c r="G106" s="967">
        <v>5</v>
      </c>
      <c r="H106" s="968" t="s">
        <v>1758</v>
      </c>
      <c r="I106" s="520">
        <v>36195</v>
      </c>
    </row>
    <row r="107" spans="2:9" ht="27" customHeight="1" x14ac:dyDescent="0.2">
      <c r="B107" s="1433"/>
      <c r="C107" s="1433"/>
      <c r="D107" s="1733"/>
      <c r="E107" s="971" t="s">
        <v>1759</v>
      </c>
      <c r="F107" s="674" t="s">
        <v>1540</v>
      </c>
      <c r="G107" s="973">
        <v>20</v>
      </c>
      <c r="H107" s="974" t="s">
        <v>1760</v>
      </c>
      <c r="I107" s="525">
        <v>39114</v>
      </c>
    </row>
    <row r="108" spans="2:9" ht="33" customHeight="1" x14ac:dyDescent="0.2">
      <c r="B108" s="1433"/>
      <c r="C108" s="1433"/>
      <c r="D108" s="704" t="s">
        <v>1761</v>
      </c>
      <c r="E108" s="998" t="s">
        <v>1762</v>
      </c>
      <c r="F108" s="1004" t="s">
        <v>1561</v>
      </c>
      <c r="G108" s="1005">
        <v>21</v>
      </c>
      <c r="H108" s="987" t="s">
        <v>1760</v>
      </c>
      <c r="I108" s="523">
        <v>39069</v>
      </c>
    </row>
    <row r="109" spans="2:9" ht="70" customHeight="1" x14ac:dyDescent="0.2">
      <c r="B109" s="1433"/>
      <c r="C109" s="1433"/>
      <c r="D109" s="1738" t="s">
        <v>1763</v>
      </c>
      <c r="E109" s="957" t="s">
        <v>1764</v>
      </c>
      <c r="F109" s="948" t="s">
        <v>1765</v>
      </c>
      <c r="G109" s="958">
        <v>3</v>
      </c>
      <c r="H109" s="959" t="s">
        <v>1766</v>
      </c>
      <c r="I109" s="520">
        <v>35827</v>
      </c>
    </row>
    <row r="110" spans="2:9" ht="42" customHeight="1" x14ac:dyDescent="0.2">
      <c r="B110" s="1434"/>
      <c r="C110" s="1434"/>
      <c r="D110" s="1740"/>
      <c r="E110" s="985" t="s">
        <v>1767</v>
      </c>
      <c r="F110" s="954" t="s">
        <v>1768</v>
      </c>
      <c r="G110" s="973">
        <v>4</v>
      </c>
      <c r="H110" s="974" t="s">
        <v>1769</v>
      </c>
      <c r="I110" s="524">
        <v>35977</v>
      </c>
    </row>
    <row r="111" spans="2:9" ht="42.75" customHeight="1" x14ac:dyDescent="0.2">
      <c r="B111" s="1432" t="s">
        <v>690</v>
      </c>
      <c r="C111" s="1432" t="s">
        <v>1708</v>
      </c>
      <c r="D111" s="1729" t="s">
        <v>95</v>
      </c>
      <c r="E111" s="957" t="s">
        <v>1770</v>
      </c>
      <c r="F111" s="948" t="s">
        <v>1771</v>
      </c>
      <c r="G111" s="958">
        <v>5</v>
      </c>
      <c r="H111" s="959" t="s">
        <v>1772</v>
      </c>
      <c r="I111" s="520">
        <v>36251</v>
      </c>
    </row>
    <row r="112" spans="2:9" ht="42.75" customHeight="1" x14ac:dyDescent="0.2">
      <c r="B112" s="1433"/>
      <c r="C112" s="1433"/>
      <c r="D112" s="1730"/>
      <c r="E112" s="969" t="s">
        <v>1773</v>
      </c>
      <c r="F112" s="990" t="s">
        <v>1774</v>
      </c>
      <c r="G112" s="991">
        <v>3</v>
      </c>
      <c r="H112" s="992" t="s">
        <v>1775</v>
      </c>
      <c r="I112" s="531">
        <v>36342</v>
      </c>
    </row>
    <row r="113" spans="2:10" ht="27.75" customHeight="1" x14ac:dyDescent="0.2">
      <c r="B113" s="1433"/>
      <c r="C113" s="1433"/>
      <c r="D113" s="1731"/>
      <c r="E113" s="985" t="s">
        <v>1776</v>
      </c>
      <c r="F113" s="726" t="s">
        <v>1561</v>
      </c>
      <c r="G113" s="973">
        <v>45</v>
      </c>
      <c r="H113" s="974" t="s">
        <v>1777</v>
      </c>
      <c r="I113" s="524">
        <v>39114</v>
      </c>
    </row>
    <row r="114" spans="2:10" ht="42.75" customHeight="1" x14ac:dyDescent="0.2">
      <c r="B114" s="1433"/>
      <c r="C114" s="1433"/>
      <c r="D114" s="1732" t="s">
        <v>1778</v>
      </c>
      <c r="E114" s="957" t="s">
        <v>1779</v>
      </c>
      <c r="F114" s="948" t="s">
        <v>1780</v>
      </c>
      <c r="G114" s="958">
        <v>2</v>
      </c>
      <c r="H114" s="959" t="s">
        <v>1781</v>
      </c>
      <c r="I114" s="520">
        <v>35674</v>
      </c>
    </row>
    <row r="115" spans="2:10" ht="27.75" customHeight="1" x14ac:dyDescent="0.2">
      <c r="B115" s="1433"/>
      <c r="C115" s="1433"/>
      <c r="D115" s="1733"/>
      <c r="E115" s="985" t="s">
        <v>1782</v>
      </c>
      <c r="F115" s="726" t="s">
        <v>1561</v>
      </c>
      <c r="G115" s="973">
        <v>18</v>
      </c>
      <c r="H115" s="974" t="s">
        <v>1783</v>
      </c>
      <c r="I115" s="524">
        <v>39114</v>
      </c>
    </row>
    <row r="116" spans="2:10" ht="27" customHeight="1" x14ac:dyDescent="0.2">
      <c r="B116" s="1433"/>
      <c r="C116" s="1433"/>
      <c r="D116" s="1732" t="s">
        <v>1784</v>
      </c>
      <c r="E116" s="957" t="s">
        <v>1785</v>
      </c>
      <c r="F116" s="948" t="s">
        <v>1786</v>
      </c>
      <c r="G116" s="958">
        <v>5</v>
      </c>
      <c r="H116" s="959" t="s">
        <v>1787</v>
      </c>
      <c r="I116" s="520">
        <v>36982</v>
      </c>
    </row>
    <row r="117" spans="2:10" ht="27.75" customHeight="1" x14ac:dyDescent="0.2">
      <c r="B117" s="1433"/>
      <c r="C117" s="1433"/>
      <c r="D117" s="1733"/>
      <c r="E117" s="985" t="s">
        <v>1788</v>
      </c>
      <c r="F117" s="726" t="s">
        <v>1561</v>
      </c>
      <c r="G117" s="973">
        <v>26</v>
      </c>
      <c r="H117" s="974" t="s">
        <v>1573</v>
      </c>
      <c r="I117" s="524">
        <v>39171</v>
      </c>
    </row>
    <row r="118" spans="2:10" ht="27" customHeight="1" x14ac:dyDescent="0.2">
      <c r="B118" s="1433"/>
      <c r="C118" s="1433"/>
      <c r="D118" s="1732" t="s">
        <v>1789</v>
      </c>
      <c r="E118" s="957" t="s">
        <v>1790</v>
      </c>
      <c r="F118" s="1006" t="s">
        <v>1791</v>
      </c>
      <c r="G118" s="967">
        <v>3</v>
      </c>
      <c r="H118" s="968" t="s">
        <v>1792</v>
      </c>
      <c r="I118" s="528">
        <v>36958</v>
      </c>
    </row>
    <row r="119" spans="2:10" ht="27" customHeight="1" x14ac:dyDescent="0.2">
      <c r="B119" s="1433"/>
      <c r="C119" s="1433"/>
      <c r="D119" s="1733"/>
      <c r="E119" s="971" t="s">
        <v>1793</v>
      </c>
      <c r="F119" s="975" t="s">
        <v>1561</v>
      </c>
      <c r="G119" s="973">
        <v>43</v>
      </c>
      <c r="H119" s="974" t="s">
        <v>1562</v>
      </c>
      <c r="I119" s="524">
        <v>39142</v>
      </c>
    </row>
    <row r="120" spans="2:10" ht="161" customHeight="1" x14ac:dyDescent="0.2">
      <c r="B120" s="1433"/>
      <c r="C120" s="1433"/>
      <c r="D120" s="1734" t="s">
        <v>1794</v>
      </c>
      <c r="E120" s="957" t="s">
        <v>1795</v>
      </c>
      <c r="F120" s="1007" t="s">
        <v>1796</v>
      </c>
      <c r="G120" s="958">
        <v>29</v>
      </c>
      <c r="H120" s="959" t="s">
        <v>1797</v>
      </c>
      <c r="I120" s="520">
        <v>37467</v>
      </c>
    </row>
    <row r="121" spans="2:10" ht="27.75" customHeight="1" x14ac:dyDescent="0.2">
      <c r="B121" s="1433"/>
      <c r="C121" s="1433"/>
      <c r="D121" s="1733"/>
      <c r="E121" s="985" t="s">
        <v>1798</v>
      </c>
      <c r="F121" s="975" t="s">
        <v>1561</v>
      </c>
      <c r="G121" s="973">
        <v>41</v>
      </c>
      <c r="H121" s="974" t="s">
        <v>1562</v>
      </c>
      <c r="I121" s="524">
        <v>39146</v>
      </c>
    </row>
    <row r="122" spans="2:10" ht="25.5" customHeight="1" x14ac:dyDescent="0.2">
      <c r="B122" s="1434"/>
      <c r="C122" s="1434"/>
      <c r="D122" s="1735">
        <f>COUNTA(E13:E121)</f>
        <v>109</v>
      </c>
      <c r="E122" s="1660"/>
      <c r="F122" s="261"/>
      <c r="G122" s="1724">
        <f>SUM(G13:G121)</f>
        <v>2134</v>
      </c>
      <c r="H122" s="1725"/>
      <c r="I122" s="533"/>
      <c r="J122" s="519"/>
    </row>
    <row r="123" spans="2:10" ht="24.9" customHeight="1" x14ac:dyDescent="0.2">
      <c r="B123" s="1672" t="s">
        <v>1799</v>
      </c>
      <c r="C123" s="1659"/>
      <c r="D123" s="1726">
        <f>D12+D122</f>
        <v>116</v>
      </c>
      <c r="E123" s="1660"/>
      <c r="F123" s="534"/>
      <c r="G123" s="1727">
        <f>G12+G122</f>
        <v>2360</v>
      </c>
      <c r="H123" s="1728"/>
      <c r="I123" s="427"/>
    </row>
    <row r="124" spans="2:10" ht="24.9" customHeight="1" x14ac:dyDescent="0.2"/>
    <row r="125" spans="2:10" ht="24.9" customHeight="1" x14ac:dyDescent="0.2"/>
  </sheetData>
  <mergeCells count="56">
    <mergeCell ref="I3:I4"/>
    <mergeCell ref="B5:B12"/>
    <mergeCell ref="D5:E5"/>
    <mergeCell ref="C6:C11"/>
    <mergeCell ref="D6:E6"/>
    <mergeCell ref="D7:E7"/>
    <mergeCell ref="G12:H12"/>
    <mergeCell ref="B3:C4"/>
    <mergeCell ref="D3:E4"/>
    <mergeCell ref="F3:F4"/>
    <mergeCell ref="G3:H3"/>
    <mergeCell ref="D8:E8"/>
    <mergeCell ref="D9:E9"/>
    <mergeCell ref="D10:E10"/>
    <mergeCell ref="D11:E11"/>
    <mergeCell ref="D12:E12"/>
    <mergeCell ref="B32:B55"/>
    <mergeCell ref="C32:C55"/>
    <mergeCell ref="D34:D35"/>
    <mergeCell ref="D47:D48"/>
    <mergeCell ref="D50:D55"/>
    <mergeCell ref="B13:B31"/>
    <mergeCell ref="C13:C31"/>
    <mergeCell ref="D13:D25"/>
    <mergeCell ref="D26:D28"/>
    <mergeCell ref="D29:D31"/>
    <mergeCell ref="B56:B84"/>
    <mergeCell ref="C56:C84"/>
    <mergeCell ref="D56:D60"/>
    <mergeCell ref="D61:D65"/>
    <mergeCell ref="D67:D70"/>
    <mergeCell ref="D71:D78"/>
    <mergeCell ref="D80:D81"/>
    <mergeCell ref="D82:D83"/>
    <mergeCell ref="B85:B110"/>
    <mergeCell ref="C85:C110"/>
    <mergeCell ref="D85:D86"/>
    <mergeCell ref="D88:D90"/>
    <mergeCell ref="D91:D92"/>
    <mergeCell ref="D96:D98"/>
    <mergeCell ref="D101:D103"/>
    <mergeCell ref="D104:D105"/>
    <mergeCell ref="D106:D107"/>
    <mergeCell ref="D109:D110"/>
    <mergeCell ref="G122:H122"/>
    <mergeCell ref="B123:C123"/>
    <mergeCell ref="D123:E123"/>
    <mergeCell ref="G123:H123"/>
    <mergeCell ref="B111:B122"/>
    <mergeCell ref="C111:C122"/>
    <mergeCell ref="D111:D113"/>
    <mergeCell ref="D114:D115"/>
    <mergeCell ref="D116:D117"/>
    <mergeCell ref="D118:D119"/>
    <mergeCell ref="D120:D121"/>
    <mergeCell ref="D122:E122"/>
  </mergeCells>
  <phoneticPr fontId="1"/>
  <pageMargins left="0.78740157480314965" right="0.78740157480314965" top="0.98425196850393704" bottom="0" header="0.51181102362204722" footer="0.39370078740157483"/>
  <pageSetup paperSize="9" scale="70"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51BBF-F3B2-479A-B33A-10AAAF92B0FB}">
  <sheetPr>
    <tabColor rgb="FFFFFF00"/>
  </sheetPr>
  <dimension ref="A1:F21"/>
  <sheetViews>
    <sheetView view="pageBreakPreview" zoomScale="115" zoomScaleNormal="100" zoomScaleSheetLayoutView="115" workbookViewId="0">
      <selection activeCell="F8" sqref="F8"/>
    </sheetView>
  </sheetViews>
  <sheetFormatPr defaultRowHeight="13" x14ac:dyDescent="0.2"/>
  <cols>
    <col min="1" max="1" width="3.453125" style="708" customWidth="1"/>
    <col min="2" max="2" width="4" style="708" customWidth="1"/>
    <col min="3" max="4" width="19" style="708" customWidth="1"/>
    <col min="5" max="5" width="11.36328125" style="403" customWidth="1"/>
    <col min="6" max="6" width="11.36328125" style="708" customWidth="1"/>
    <col min="7" max="7" width="5.453125" style="145" customWidth="1"/>
    <col min="8" max="16384" width="8.7265625" style="145"/>
  </cols>
  <sheetData>
    <row r="1" spans="2:6" ht="26.25" customHeight="1" x14ac:dyDescent="0.2">
      <c r="B1" s="400"/>
      <c r="C1" s="401" t="s">
        <v>1800</v>
      </c>
      <c r="D1" s="400"/>
      <c r="E1" s="402"/>
    </row>
    <row r="2" spans="2:6" ht="21.75" customHeight="1" thickBot="1" x14ac:dyDescent="0.25">
      <c r="F2" s="404"/>
    </row>
    <row r="3" spans="2:6" ht="36" customHeight="1" thickBot="1" x14ac:dyDescent="0.25">
      <c r="C3" s="405" t="s">
        <v>1159</v>
      </c>
      <c r="D3" s="406" t="s">
        <v>1801</v>
      </c>
      <c r="E3" s="535" t="s">
        <v>1160</v>
      </c>
      <c r="F3" s="408" t="s">
        <v>1161</v>
      </c>
    </row>
    <row r="4" spans="2:6" ht="26.25" customHeight="1" x14ac:dyDescent="0.2">
      <c r="C4" s="409" t="s">
        <v>922</v>
      </c>
      <c r="D4" s="536">
        <v>8</v>
      </c>
      <c r="E4" s="537">
        <f>D4/D$18</f>
        <v>6.8965517241379309E-2</v>
      </c>
      <c r="F4" s="411">
        <f>E4</f>
        <v>6.8965517241379309E-2</v>
      </c>
    </row>
    <row r="5" spans="2:6" ht="26.25" customHeight="1" x14ac:dyDescent="0.2">
      <c r="C5" s="412" t="s">
        <v>1162</v>
      </c>
      <c r="D5" s="502">
        <v>17</v>
      </c>
      <c r="E5" s="538">
        <f t="shared" ref="E5:E17" si="0">D5/D$18</f>
        <v>0.14655172413793102</v>
      </c>
      <c r="F5" s="414">
        <f>SUM(E4,E5)</f>
        <v>0.21551724137931033</v>
      </c>
    </row>
    <row r="6" spans="2:6" ht="26.25" customHeight="1" x14ac:dyDescent="0.2">
      <c r="C6" s="412" t="s">
        <v>923</v>
      </c>
      <c r="D6" s="502">
        <v>7</v>
      </c>
      <c r="E6" s="538">
        <f t="shared" si="0"/>
        <v>6.0344827586206899E-2</v>
      </c>
      <c r="F6" s="414">
        <f>SUM(E4,E5,E6)</f>
        <v>0.27586206896551724</v>
      </c>
    </row>
    <row r="7" spans="2:6" ht="26.25" customHeight="1" x14ac:dyDescent="0.2">
      <c r="C7" s="412" t="s">
        <v>1163</v>
      </c>
      <c r="D7" s="502">
        <v>11</v>
      </c>
      <c r="E7" s="538">
        <f t="shared" si="0"/>
        <v>9.4827586206896547E-2</v>
      </c>
      <c r="F7" s="414">
        <f>SUM(E4,E5,E6,E7)</f>
        <v>0.37068965517241381</v>
      </c>
    </row>
    <row r="8" spans="2:6" ht="26.25" customHeight="1" x14ac:dyDescent="0.2">
      <c r="C8" s="412" t="s">
        <v>1164</v>
      </c>
      <c r="D8" s="502">
        <v>7</v>
      </c>
      <c r="E8" s="538">
        <f t="shared" si="0"/>
        <v>6.0344827586206899E-2</v>
      </c>
      <c r="F8" s="414">
        <f>SUM(E4,E5,E6,E7,E8)</f>
        <v>0.43103448275862072</v>
      </c>
    </row>
    <row r="9" spans="2:6" ht="26.25" customHeight="1" x14ac:dyDescent="0.2">
      <c r="C9" s="412" t="s">
        <v>1165</v>
      </c>
      <c r="D9" s="502">
        <v>0</v>
      </c>
      <c r="E9" s="538">
        <f t="shared" si="0"/>
        <v>0</v>
      </c>
      <c r="F9" s="414">
        <f>SUM(E4,E5,E6,E7,E8,E9)</f>
        <v>0.43103448275862072</v>
      </c>
    </row>
    <row r="10" spans="2:6" ht="26.25" customHeight="1" x14ac:dyDescent="0.2">
      <c r="C10" s="412" t="s">
        <v>1166</v>
      </c>
      <c r="D10" s="502">
        <v>4</v>
      </c>
      <c r="E10" s="538">
        <f t="shared" si="0"/>
        <v>3.4482758620689655E-2</v>
      </c>
      <c r="F10" s="414">
        <v>0.46500000000000002</v>
      </c>
    </row>
    <row r="11" spans="2:6" ht="26.25" customHeight="1" x14ac:dyDescent="0.2">
      <c r="C11" s="412" t="s">
        <v>1167</v>
      </c>
      <c r="D11" s="502">
        <v>2</v>
      </c>
      <c r="E11" s="538">
        <f t="shared" si="0"/>
        <v>1.7241379310344827E-2</v>
      </c>
      <c r="F11" s="414">
        <v>0.48199999999999998</v>
      </c>
    </row>
    <row r="12" spans="2:6" ht="26.25" customHeight="1" x14ac:dyDescent="0.2">
      <c r="C12" s="412" t="s">
        <v>1168</v>
      </c>
      <c r="D12" s="502">
        <v>15</v>
      </c>
      <c r="E12" s="538">
        <f t="shared" si="0"/>
        <v>0.12931034482758622</v>
      </c>
      <c r="F12" s="414">
        <v>0.61099999999999999</v>
      </c>
    </row>
    <row r="13" spans="2:6" ht="26.25" customHeight="1" x14ac:dyDescent="0.2">
      <c r="C13" s="412" t="s">
        <v>1169</v>
      </c>
      <c r="D13" s="502">
        <v>14</v>
      </c>
      <c r="E13" s="538">
        <f t="shared" si="0"/>
        <v>0.1206896551724138</v>
      </c>
      <c r="F13" s="414">
        <v>0.73199999999999998</v>
      </c>
    </row>
    <row r="14" spans="2:6" ht="26.25" customHeight="1" x14ac:dyDescent="0.2">
      <c r="C14" s="412" t="s">
        <v>1170</v>
      </c>
      <c r="D14" s="502">
        <v>13</v>
      </c>
      <c r="E14" s="538">
        <f t="shared" si="0"/>
        <v>0.11206896551724138</v>
      </c>
      <c r="F14" s="414">
        <v>0.84399999999999997</v>
      </c>
    </row>
    <row r="15" spans="2:6" ht="26.25" customHeight="1" x14ac:dyDescent="0.2">
      <c r="C15" s="412" t="s">
        <v>1171</v>
      </c>
      <c r="D15" s="502">
        <v>8</v>
      </c>
      <c r="E15" s="538">
        <f t="shared" si="0"/>
        <v>6.8965517241379309E-2</v>
      </c>
      <c r="F15" s="414">
        <v>0.91300000000000003</v>
      </c>
    </row>
    <row r="16" spans="2:6" ht="26.25" customHeight="1" x14ac:dyDescent="0.2">
      <c r="C16" s="412" t="s">
        <v>1172</v>
      </c>
      <c r="D16" s="502">
        <v>9</v>
      </c>
      <c r="E16" s="538">
        <f t="shared" si="0"/>
        <v>7.7586206896551727E-2</v>
      </c>
      <c r="F16" s="414">
        <f>SUM(E4,E5,E6,E7,E8,E9,E10,E11,E12,E13,E14,E15,E16)</f>
        <v>0.99137931034482762</v>
      </c>
    </row>
    <row r="17" spans="3:6" ht="26.25" customHeight="1" thickBot="1" x14ac:dyDescent="0.25">
      <c r="C17" s="539" t="s">
        <v>1173</v>
      </c>
      <c r="D17" s="540">
        <v>1</v>
      </c>
      <c r="E17" s="416">
        <f t="shared" si="0"/>
        <v>8.6206896551724137E-3</v>
      </c>
      <c r="F17" s="417">
        <f>SUM(E4,E5,E6,E7,E8,E9,E10,E11,E12,E13,E14,E15,E16,E17)</f>
        <v>1</v>
      </c>
    </row>
    <row r="18" spans="3:6" ht="26.25" customHeight="1" thickTop="1" thickBot="1" x14ac:dyDescent="0.25">
      <c r="C18" s="418" t="s">
        <v>403</v>
      </c>
      <c r="D18" s="419">
        <f>SUM(D4:D17)</f>
        <v>116</v>
      </c>
      <c r="E18" s="541">
        <v>1</v>
      </c>
      <c r="F18" s="421" t="s">
        <v>1174</v>
      </c>
    </row>
    <row r="19" spans="3:6" ht="26.25" customHeight="1" x14ac:dyDescent="0.2"/>
    <row r="20" spans="3:6" ht="26.25" customHeight="1" x14ac:dyDescent="0.2">
      <c r="C20" s="708" t="s">
        <v>1802</v>
      </c>
    </row>
    <row r="21" spans="3:6" ht="26.25" customHeight="1" x14ac:dyDescent="0.2">
      <c r="C21" s="708" t="s">
        <v>1803</v>
      </c>
    </row>
  </sheetData>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E90DD-4670-4DFE-99DA-20F2B4F96378}">
  <sheetPr>
    <tabColor rgb="FFFFFF00"/>
    <pageSetUpPr fitToPage="1"/>
  </sheetPr>
  <dimension ref="A1:GP508"/>
  <sheetViews>
    <sheetView view="pageBreakPreview" zoomScale="140" zoomScaleNormal="130" zoomScaleSheetLayoutView="140" workbookViewId="0">
      <pane xSplit="1" ySplit="6" topLeftCell="B19" activePane="bottomRight" state="frozen"/>
      <selection activeCell="E38" sqref="E38"/>
      <selection pane="topRight" activeCell="E38" sqref="E38"/>
      <selection pane="bottomLeft" activeCell="E38" sqref="E38"/>
      <selection pane="bottomRight" activeCell="M20" sqref="M20"/>
    </sheetView>
  </sheetViews>
  <sheetFormatPr defaultColWidth="9" defaultRowHeight="15" customHeight="1" x14ac:dyDescent="0.2"/>
  <cols>
    <col min="1" max="1" width="9.6328125" style="422" customWidth="1"/>
    <col min="2" max="2" width="5" style="594" customWidth="1"/>
    <col min="3" max="3" width="6.36328125" style="595" customWidth="1"/>
    <col min="4" max="4" width="5" style="679" customWidth="1"/>
    <col min="5" max="5" width="6.36328125" style="679" customWidth="1"/>
    <col min="6" max="6" width="5" style="679" customWidth="1"/>
    <col min="7" max="7" width="6.36328125" style="679" customWidth="1"/>
    <col min="8" max="8" width="5" style="679" customWidth="1"/>
    <col min="9" max="9" width="6.36328125" style="679" customWidth="1"/>
    <col min="10" max="10" width="5" style="679" customWidth="1"/>
    <col min="11" max="11" width="6.36328125" style="679" customWidth="1"/>
    <col min="12" max="12" width="5" style="679" customWidth="1"/>
    <col min="13" max="13" width="6.36328125" style="679" customWidth="1"/>
    <col min="14" max="14" width="5" style="679" customWidth="1"/>
    <col min="15" max="15" width="6.36328125" style="679" customWidth="1"/>
    <col min="16" max="16" width="5" style="679" customWidth="1"/>
    <col min="17" max="17" width="6.36328125" style="679" customWidth="1"/>
    <col min="18" max="18" width="5" style="679" customWidth="1"/>
    <col min="19" max="19" width="6.36328125" style="679" customWidth="1"/>
    <col min="20" max="20" width="5" style="679" customWidth="1"/>
    <col min="21" max="21" width="6.36328125" style="679" customWidth="1"/>
    <col min="22" max="22" width="5" style="679" customWidth="1"/>
    <col min="23" max="23" width="6.36328125" style="679" customWidth="1"/>
    <col min="24" max="24" width="5" style="679" customWidth="1"/>
    <col min="25" max="25" width="6.36328125" style="679" customWidth="1"/>
    <col min="26" max="26" width="5" style="679" customWidth="1"/>
    <col min="27" max="27" width="6.36328125" style="679" customWidth="1"/>
    <col min="28" max="28" width="5" style="679" customWidth="1"/>
    <col min="29" max="29" width="6.36328125" style="679" customWidth="1"/>
    <col min="30" max="30" width="5" style="679" customWidth="1"/>
    <col min="31" max="31" width="6.36328125" style="679" customWidth="1"/>
    <col min="32" max="32" width="5" style="679" customWidth="1"/>
    <col min="33" max="33" width="6.36328125" style="679" customWidth="1"/>
    <col min="34" max="34" width="5" style="679" customWidth="1"/>
    <col min="35" max="35" width="6.36328125" style="679" customWidth="1"/>
    <col min="36" max="36" width="5" style="679" customWidth="1"/>
    <col min="37" max="37" width="6.36328125" style="679" customWidth="1"/>
    <col min="38" max="38" width="5" style="679" customWidth="1"/>
    <col min="39" max="39" width="6.36328125" style="679" customWidth="1"/>
    <col min="40" max="40" width="5" style="679" customWidth="1"/>
    <col min="41" max="41" width="6.36328125" style="679" customWidth="1"/>
    <col min="42" max="42" width="5" style="679" customWidth="1"/>
    <col min="43" max="43" width="6.36328125" style="679" customWidth="1"/>
    <col min="44" max="44" width="5" style="679" customWidth="1"/>
    <col min="45" max="45" width="6.36328125" style="679" customWidth="1"/>
    <col min="46" max="46" width="5" style="679" customWidth="1"/>
    <col min="47" max="47" width="6.36328125" style="679" customWidth="1"/>
    <col min="48" max="48" width="5" style="679" customWidth="1"/>
    <col min="49" max="49" width="6.36328125" style="679" customWidth="1"/>
    <col min="50" max="50" width="5" style="679" customWidth="1"/>
    <col min="51" max="51" width="6.36328125" style="679" customWidth="1"/>
    <col min="52" max="52" width="5" style="679" customWidth="1"/>
    <col min="53" max="53" width="6.36328125" style="679" customWidth="1"/>
    <col min="54" max="54" width="5" style="679" customWidth="1"/>
    <col min="55" max="55" width="6.36328125" style="679" customWidth="1"/>
    <col min="56" max="56" width="5" style="679" customWidth="1"/>
    <col min="57" max="57" width="6.36328125" style="679" customWidth="1"/>
    <col min="58" max="58" width="5" style="679" customWidth="1"/>
    <col min="59" max="59" width="6.36328125" style="679" customWidth="1"/>
    <col min="60" max="60" width="5" style="679" customWidth="1"/>
    <col min="61" max="61" width="6.36328125" style="679" customWidth="1"/>
    <col min="62" max="62" width="5" style="679" customWidth="1"/>
    <col min="63" max="63" width="6.36328125" style="679" customWidth="1"/>
    <col min="64" max="64" width="5" style="679" customWidth="1"/>
    <col min="65" max="65" width="6.36328125" style="679" customWidth="1"/>
    <col min="66" max="66" width="5" style="679" customWidth="1"/>
    <col min="67" max="67" width="6.36328125" style="679" customWidth="1"/>
    <col min="68" max="68" width="5" style="679" customWidth="1"/>
    <col min="69" max="69" width="6.36328125" style="679" customWidth="1"/>
    <col min="70" max="70" width="5" style="679" customWidth="1"/>
    <col min="71" max="71" width="6.36328125" style="679" customWidth="1"/>
    <col min="72" max="72" width="5" style="679" customWidth="1"/>
    <col min="73" max="73" width="6.36328125" style="679" customWidth="1"/>
    <col min="74" max="74" width="5" style="679" customWidth="1"/>
    <col min="75" max="75" width="6.36328125" style="679" customWidth="1"/>
    <col min="76" max="76" width="5" style="679" customWidth="1"/>
    <col min="77" max="77" width="6.36328125" style="679" customWidth="1"/>
    <col min="78" max="78" width="5" style="679" customWidth="1"/>
    <col min="79" max="79" width="6.36328125" style="679" customWidth="1"/>
    <col min="80" max="80" width="5" style="679" customWidth="1"/>
    <col min="81" max="81" width="6.6328125" style="679" customWidth="1"/>
    <col min="82" max="82" width="5" style="679" customWidth="1"/>
    <col min="83" max="83" width="6.36328125" style="679" customWidth="1"/>
    <col min="84" max="84" width="5" style="679" customWidth="1"/>
    <col min="85" max="85" width="6.36328125" style="679" customWidth="1"/>
    <col min="86" max="86" width="5" style="679" customWidth="1"/>
    <col min="87" max="87" width="6.36328125" style="679" customWidth="1"/>
    <col min="88" max="88" width="5" style="679" customWidth="1"/>
    <col min="89" max="89" width="6.36328125" style="679" customWidth="1"/>
    <col min="90" max="90" width="5" style="679" customWidth="1"/>
    <col min="91" max="91" width="6.36328125" style="679" customWidth="1"/>
    <col min="92" max="92" width="5" style="679" customWidth="1"/>
    <col min="93" max="93" width="6.36328125" style="679" customWidth="1"/>
    <col min="94" max="94" width="5" style="679" customWidth="1"/>
    <col min="95" max="95" width="6.36328125" style="679" customWidth="1"/>
    <col min="96" max="96" width="5" style="679" customWidth="1"/>
    <col min="97" max="97" width="6.36328125" style="679" customWidth="1"/>
    <col min="98" max="98" width="5" style="679" customWidth="1"/>
    <col min="99" max="99" width="6.36328125" style="679" customWidth="1"/>
    <col min="100" max="100" width="5" style="679" customWidth="1"/>
    <col min="101" max="101" width="6.36328125" style="679" customWidth="1"/>
    <col min="102" max="102" width="5" style="679" customWidth="1"/>
    <col min="103" max="103" width="6.36328125" style="679" customWidth="1"/>
    <col min="104" max="104" width="5" style="679" customWidth="1"/>
    <col min="105" max="105" width="6.36328125" style="679" customWidth="1"/>
    <col min="106" max="106" width="5" style="679" customWidth="1"/>
    <col min="107" max="107" width="6.36328125" style="679" customWidth="1"/>
    <col min="108" max="108" width="5" style="679" customWidth="1"/>
    <col min="109" max="109" width="6.36328125" style="679" customWidth="1"/>
    <col min="110" max="110" width="5" style="679" customWidth="1"/>
    <col min="111" max="111" width="6.36328125" style="679" customWidth="1"/>
    <col min="112" max="112" width="5" style="679" customWidth="1"/>
    <col min="113" max="113" width="6.36328125" style="679" customWidth="1"/>
    <col min="114" max="114" width="5" style="679" customWidth="1"/>
    <col min="115" max="115" width="6.36328125" style="679" customWidth="1"/>
    <col min="116" max="116" width="5" style="679" customWidth="1"/>
    <col min="117" max="117" width="6.36328125" style="679" customWidth="1"/>
    <col min="118" max="118" width="5" style="679" customWidth="1"/>
    <col min="119" max="119" width="6.36328125" style="679" customWidth="1"/>
    <col min="120" max="120" width="5" style="679" customWidth="1"/>
    <col min="121" max="121" width="6.36328125" style="679" customWidth="1"/>
    <col min="122" max="122" width="5.08984375" style="679" customWidth="1"/>
    <col min="123" max="123" width="6.36328125" style="679" customWidth="1"/>
    <col min="124" max="124" width="5.08984375" style="679" customWidth="1"/>
    <col min="125" max="125" width="6.36328125" style="679" customWidth="1"/>
    <col min="126" max="126" width="5.08984375" style="679" customWidth="1"/>
    <col min="127" max="127" width="6.36328125" style="679" customWidth="1"/>
    <col min="128" max="128" width="5.08984375" style="679" customWidth="1"/>
    <col min="129" max="129" width="6.36328125" style="679" customWidth="1"/>
    <col min="130" max="130" width="5.08984375" style="679" customWidth="1"/>
    <col min="131" max="131" width="6.36328125" style="679" customWidth="1"/>
    <col min="132" max="132" width="5.08984375" style="679" customWidth="1"/>
    <col min="133" max="133" width="6.36328125" style="679" customWidth="1"/>
    <col min="134" max="134" width="5.08984375" style="679" customWidth="1"/>
    <col min="135" max="135" width="6.36328125" style="679" customWidth="1"/>
    <col min="136" max="136" width="5.08984375" style="679" customWidth="1"/>
    <col min="137" max="137" width="6.36328125" style="679" customWidth="1"/>
    <col min="138" max="138" width="5.08984375" style="679" customWidth="1"/>
    <col min="139" max="139" width="6.36328125" style="679" customWidth="1"/>
    <col min="140" max="140" width="5.08984375" style="679" customWidth="1"/>
    <col min="141" max="141" width="6.36328125" style="679" customWidth="1"/>
    <col min="142" max="142" width="5.08984375" style="679" customWidth="1"/>
    <col min="143" max="143" width="6.36328125" style="679" customWidth="1"/>
    <col min="144" max="144" width="5.08984375" style="679" customWidth="1"/>
    <col min="145" max="145" width="6.36328125" style="679" customWidth="1"/>
    <col min="146" max="146" width="5.08984375" style="679" customWidth="1"/>
    <col min="147" max="147" width="6.36328125" style="679" customWidth="1"/>
    <col min="148" max="148" width="5.08984375" style="679" customWidth="1"/>
    <col min="149" max="149" width="6.36328125" style="679" customWidth="1"/>
    <col min="150" max="150" width="5.08984375" style="679" customWidth="1"/>
    <col min="151" max="151" width="6.36328125" style="679" customWidth="1"/>
    <col min="152" max="152" width="5.08984375" style="679" customWidth="1"/>
    <col min="153" max="153" width="6.36328125" style="679" customWidth="1"/>
    <col min="154" max="154" width="5.08984375" style="679" customWidth="1"/>
    <col min="155" max="155" width="6.36328125" style="679" customWidth="1"/>
    <col min="156" max="156" width="5.08984375" style="679" customWidth="1"/>
    <col min="157" max="157" width="6.36328125" style="679" customWidth="1"/>
    <col min="158" max="158" width="5.08984375" style="679" customWidth="1"/>
    <col min="159" max="159" width="6.36328125" style="679" customWidth="1"/>
    <col min="160" max="160" width="5.08984375" style="679" customWidth="1"/>
    <col min="161" max="161" width="6.36328125" style="679" customWidth="1"/>
    <col min="162" max="162" width="6.90625" style="679" customWidth="1"/>
    <col min="163" max="163" width="7.453125" style="679" customWidth="1"/>
    <col min="164" max="178" width="5.81640625" style="679" customWidth="1"/>
    <col min="179" max="179" width="6.08984375" style="679" customWidth="1"/>
    <col min="180" max="180" width="6" style="679" customWidth="1"/>
    <col min="181" max="181" width="6.36328125" style="679" customWidth="1"/>
    <col min="182" max="195" width="5.81640625" style="679" customWidth="1"/>
    <col min="196" max="16384" width="9" style="15"/>
  </cols>
  <sheetData>
    <row r="1" spans="1:197" ht="15" customHeight="1" x14ac:dyDescent="0.2">
      <c r="B1" s="591" t="s">
        <v>1804</v>
      </c>
      <c r="C1" s="591"/>
      <c r="D1" s="592"/>
      <c r="E1" s="591"/>
      <c r="F1" s="592"/>
    </row>
    <row r="2" spans="1:197" ht="9" customHeight="1" x14ac:dyDescent="0.2">
      <c r="B2" s="591"/>
      <c r="C2" s="591"/>
      <c r="D2" s="592"/>
      <c r="E2" s="591"/>
      <c r="F2" s="592"/>
    </row>
    <row r="3" spans="1:197" ht="15" customHeight="1" x14ac:dyDescent="0.2">
      <c r="A3" s="1666" t="s">
        <v>1061</v>
      </c>
      <c r="B3" s="1669" t="s">
        <v>1068</v>
      </c>
      <c r="C3" s="1670"/>
      <c r="D3" s="1670"/>
      <c r="E3" s="1671"/>
      <c r="F3" s="1672" t="s">
        <v>119</v>
      </c>
      <c r="G3" s="1659"/>
      <c r="H3" s="1659"/>
      <c r="I3" s="1659"/>
      <c r="J3" s="1659"/>
      <c r="K3" s="1659"/>
      <c r="L3" s="1659"/>
      <c r="M3" s="1659"/>
      <c r="N3" s="1659"/>
      <c r="O3" s="1660"/>
      <c r="P3" s="1673" t="s">
        <v>119</v>
      </c>
      <c r="Q3" s="1674"/>
      <c r="R3" s="1663" t="s">
        <v>120</v>
      </c>
      <c r="S3" s="1663"/>
      <c r="T3" s="1663"/>
      <c r="U3" s="1663"/>
      <c r="V3" s="1663"/>
      <c r="W3" s="1663"/>
      <c r="X3" s="1675" t="s">
        <v>1069</v>
      </c>
      <c r="Y3" s="1675"/>
      <c r="Z3" s="1675"/>
      <c r="AA3" s="1675"/>
      <c r="AB3" s="423" t="s">
        <v>1070</v>
      </c>
      <c r="AC3" s="701"/>
      <c r="AD3" s="1658" t="s">
        <v>1070</v>
      </c>
      <c r="AE3" s="1659"/>
      <c r="AF3" s="1659"/>
      <c r="AG3" s="1659"/>
      <c r="AH3" s="1659"/>
      <c r="AI3" s="1659"/>
      <c r="AJ3" s="1659"/>
      <c r="AK3" s="1660"/>
      <c r="AL3" s="1663" t="s">
        <v>1071</v>
      </c>
      <c r="AM3" s="1663"/>
      <c r="AN3" s="1663"/>
      <c r="AO3" s="1663"/>
      <c r="AP3" s="1663"/>
      <c r="AQ3" s="1663"/>
      <c r="AR3" s="1658" t="s">
        <v>1072</v>
      </c>
      <c r="AS3" s="1659"/>
      <c r="AT3" s="1659"/>
      <c r="AU3" s="1659"/>
      <c r="AV3" s="1659"/>
      <c r="AW3" s="1659"/>
      <c r="AX3" s="1659"/>
      <c r="AY3" s="1659"/>
      <c r="AZ3" s="1659"/>
      <c r="BA3" s="1659"/>
      <c r="BB3" s="1659"/>
      <c r="BC3" s="1659"/>
      <c r="BD3" s="1659"/>
      <c r="BE3" s="1660"/>
      <c r="BF3" s="1658" t="s">
        <v>1072</v>
      </c>
      <c r="BG3" s="1659"/>
      <c r="BH3" s="1659"/>
      <c r="BI3" s="1659"/>
      <c r="BJ3" s="1659"/>
      <c r="BK3" s="1659"/>
      <c r="BL3" s="1659"/>
      <c r="BM3" s="1659"/>
      <c r="BN3" s="1659"/>
      <c r="BO3" s="1659"/>
      <c r="BP3" s="1659"/>
      <c r="BQ3" s="1659"/>
      <c r="BR3" s="1659"/>
      <c r="BS3" s="1660"/>
      <c r="BT3" s="1658" t="s">
        <v>1072</v>
      </c>
      <c r="BU3" s="1661"/>
      <c r="BV3" s="1661"/>
      <c r="BW3" s="1661"/>
      <c r="BX3" s="1661"/>
      <c r="BY3" s="1661"/>
      <c r="BZ3" s="1661"/>
      <c r="CA3" s="1661"/>
      <c r="CB3" s="1661"/>
      <c r="CC3" s="1661"/>
      <c r="CD3" s="1661"/>
      <c r="CE3" s="1661"/>
      <c r="CF3" s="1661"/>
      <c r="CG3" s="1661"/>
      <c r="CH3" s="1661"/>
      <c r="CI3" s="1662"/>
      <c r="CJ3" s="1658" t="s">
        <v>1073</v>
      </c>
      <c r="CK3" s="1659"/>
      <c r="CL3" s="1659"/>
      <c r="CM3" s="1659"/>
      <c r="CN3" s="1659"/>
      <c r="CO3" s="1659"/>
      <c r="CP3" s="1659"/>
      <c r="CQ3" s="1659"/>
      <c r="CR3" s="1659"/>
      <c r="CS3" s="1659"/>
      <c r="CT3" s="1659"/>
      <c r="CU3" s="1659"/>
      <c r="CV3" s="1659"/>
      <c r="CW3" s="1660"/>
      <c r="CX3" s="1658" t="s">
        <v>125</v>
      </c>
      <c r="CY3" s="1659"/>
      <c r="CZ3" s="1659"/>
      <c r="DA3" s="1659"/>
      <c r="DB3" s="1659"/>
      <c r="DC3" s="1660"/>
      <c r="DD3" s="1658" t="s">
        <v>1074</v>
      </c>
      <c r="DE3" s="1659"/>
      <c r="DF3" s="1659"/>
      <c r="DG3" s="1659"/>
      <c r="DH3" s="1659"/>
      <c r="DI3" s="1659"/>
      <c r="DJ3" s="1659"/>
      <c r="DK3" s="1660"/>
      <c r="DL3" s="1658" t="s">
        <v>126</v>
      </c>
      <c r="DM3" s="1659"/>
      <c r="DN3" s="1659"/>
      <c r="DO3" s="1659"/>
      <c r="DP3" s="1659"/>
      <c r="DQ3" s="1659"/>
      <c r="DR3" s="1659"/>
      <c r="DS3" s="1659"/>
      <c r="DT3" s="1659"/>
      <c r="DU3" s="1660"/>
      <c r="DV3" s="1663" t="s">
        <v>1075</v>
      </c>
      <c r="DW3" s="1663"/>
      <c r="DX3" s="1663"/>
      <c r="DY3" s="1663"/>
      <c r="DZ3" s="1663" t="s">
        <v>1076</v>
      </c>
      <c r="EA3" s="1663"/>
      <c r="EB3" s="1663"/>
      <c r="EC3" s="1663"/>
      <c r="ED3" s="1663"/>
      <c r="EE3" s="1663"/>
      <c r="EF3" s="1663"/>
      <c r="EG3" s="1663"/>
      <c r="EH3" s="1663"/>
      <c r="EI3" s="1663"/>
      <c r="EJ3" s="1658" t="s">
        <v>1077</v>
      </c>
      <c r="EK3" s="1659"/>
      <c r="EL3" s="1659"/>
      <c r="EM3" s="1660"/>
      <c r="EN3" s="1658" t="s">
        <v>1178</v>
      </c>
      <c r="EO3" s="1659"/>
      <c r="EP3" s="1659"/>
      <c r="EQ3" s="1659"/>
      <c r="ER3" s="1659"/>
      <c r="ES3" s="1659"/>
      <c r="ET3" s="1659"/>
      <c r="EU3" s="1659"/>
      <c r="EV3" s="1659"/>
      <c r="EW3" s="1660"/>
      <c r="EX3" s="1658" t="s">
        <v>1078</v>
      </c>
      <c r="EY3" s="1659"/>
      <c r="EZ3" s="1659"/>
      <c r="FA3" s="1660"/>
      <c r="FB3" s="1658" t="s">
        <v>1179</v>
      </c>
      <c r="FC3" s="1661"/>
      <c r="FD3" s="1661"/>
      <c r="FE3" s="1661"/>
      <c r="FF3" s="1661"/>
      <c r="FG3" s="1661"/>
      <c r="FH3" s="1661"/>
      <c r="FI3" s="1661"/>
      <c r="FJ3" s="1661"/>
      <c r="FK3" s="1661"/>
      <c r="FL3" s="1661"/>
      <c r="FM3" s="1661"/>
      <c r="FN3" s="1661"/>
      <c r="FO3" s="1662"/>
      <c r="FP3" s="1658" t="s">
        <v>1179</v>
      </c>
      <c r="FQ3" s="1659"/>
      <c r="FR3" s="1659"/>
      <c r="FS3" s="1659"/>
      <c r="FT3" s="1659"/>
      <c r="FU3" s="1659"/>
      <c r="FV3" s="1659"/>
      <c r="FW3" s="1659"/>
      <c r="FX3" s="1659"/>
      <c r="FY3" s="1659"/>
      <c r="FZ3" s="1659"/>
      <c r="GA3" s="1659"/>
      <c r="GB3" s="1659"/>
      <c r="GC3" s="1660"/>
      <c r="GD3" s="1658" t="s">
        <v>1179</v>
      </c>
      <c r="GE3" s="1659"/>
      <c r="GF3" s="1659"/>
      <c r="GG3" s="1659"/>
      <c r="GH3" s="1659"/>
      <c r="GI3" s="1659"/>
      <c r="GJ3" s="1659"/>
      <c r="GK3" s="1659"/>
      <c r="GL3" s="1659"/>
      <c r="GM3" s="1660"/>
    </row>
    <row r="4" spans="1:197" s="542" customFormat="1" ht="48.75" customHeight="1" x14ac:dyDescent="0.2">
      <c r="A4" s="1667"/>
      <c r="B4" s="1656" t="s">
        <v>1180</v>
      </c>
      <c r="C4" s="1657"/>
      <c r="D4" s="1651" t="s">
        <v>1079</v>
      </c>
      <c r="E4" s="1652"/>
      <c r="F4" s="1641" t="s">
        <v>1080</v>
      </c>
      <c r="G4" s="1641"/>
      <c r="H4" s="1641" t="s">
        <v>1081</v>
      </c>
      <c r="I4" s="1641"/>
      <c r="J4" s="1653" t="s">
        <v>1082</v>
      </c>
      <c r="K4" s="1653"/>
      <c r="L4" s="1642" t="s">
        <v>1181</v>
      </c>
      <c r="M4" s="1641"/>
      <c r="N4" s="1641" t="s">
        <v>1083</v>
      </c>
      <c r="O4" s="1641"/>
      <c r="P4" s="1641" t="s">
        <v>1084</v>
      </c>
      <c r="Q4" s="1641"/>
      <c r="R4" s="1641" t="s">
        <v>1085</v>
      </c>
      <c r="S4" s="1641"/>
      <c r="T4" s="1641" t="s">
        <v>1086</v>
      </c>
      <c r="U4" s="1641"/>
      <c r="V4" s="1641" t="s">
        <v>1087</v>
      </c>
      <c r="W4" s="1641"/>
      <c r="X4" s="1641" t="s">
        <v>1088</v>
      </c>
      <c r="Y4" s="1641"/>
      <c r="Z4" s="1641" t="s">
        <v>1089</v>
      </c>
      <c r="AA4" s="1641"/>
      <c r="AB4" s="1641" t="s">
        <v>1090</v>
      </c>
      <c r="AC4" s="1641"/>
      <c r="AD4" s="1641" t="s">
        <v>1091</v>
      </c>
      <c r="AE4" s="1641"/>
      <c r="AF4" s="1641" t="s">
        <v>1182</v>
      </c>
      <c r="AG4" s="1641"/>
      <c r="AH4" s="1641" t="s">
        <v>1092</v>
      </c>
      <c r="AI4" s="1641"/>
      <c r="AJ4" s="1641" t="s">
        <v>1093</v>
      </c>
      <c r="AK4" s="1641"/>
      <c r="AL4" s="1641" t="s">
        <v>1094</v>
      </c>
      <c r="AM4" s="1641"/>
      <c r="AN4" s="1641" t="s">
        <v>1183</v>
      </c>
      <c r="AO4" s="1641"/>
      <c r="AP4" s="1641" t="s">
        <v>1184</v>
      </c>
      <c r="AQ4" s="1641"/>
      <c r="AR4" s="1641" t="s">
        <v>1095</v>
      </c>
      <c r="AS4" s="1641"/>
      <c r="AT4" s="1641" t="s">
        <v>1096</v>
      </c>
      <c r="AU4" s="1641"/>
      <c r="AV4" s="1641" t="s">
        <v>1097</v>
      </c>
      <c r="AW4" s="1641"/>
      <c r="AX4" s="1641" t="s">
        <v>1098</v>
      </c>
      <c r="AY4" s="1641"/>
      <c r="AZ4" s="1641" t="s">
        <v>1099</v>
      </c>
      <c r="BA4" s="1641"/>
      <c r="BB4" s="1641" t="s">
        <v>1100</v>
      </c>
      <c r="BC4" s="1641"/>
      <c r="BD4" s="1651" t="s">
        <v>1185</v>
      </c>
      <c r="BE4" s="1652"/>
      <c r="BF4" s="1664" t="s">
        <v>1101</v>
      </c>
      <c r="BG4" s="1665"/>
      <c r="BH4" s="1651" t="s">
        <v>1102</v>
      </c>
      <c r="BI4" s="1648"/>
      <c r="BJ4" s="1651" t="s">
        <v>1103</v>
      </c>
      <c r="BK4" s="1648"/>
      <c r="BL4" s="1651" t="s">
        <v>1104</v>
      </c>
      <c r="BM4" s="1652"/>
      <c r="BN4" s="1642" t="s">
        <v>1105</v>
      </c>
      <c r="BO4" s="1641"/>
      <c r="BP4" s="1642" t="s">
        <v>1106</v>
      </c>
      <c r="BQ4" s="1641"/>
      <c r="BR4" s="1656" t="s">
        <v>1186</v>
      </c>
      <c r="BS4" s="1657"/>
      <c r="BT4" s="1656" t="s">
        <v>1187</v>
      </c>
      <c r="BU4" s="1657"/>
      <c r="BV4" s="1642" t="s">
        <v>1107</v>
      </c>
      <c r="BW4" s="1641"/>
      <c r="BX4" s="1642" t="s">
        <v>1108</v>
      </c>
      <c r="BY4" s="1641"/>
      <c r="BZ4" s="1642" t="s">
        <v>1109</v>
      </c>
      <c r="CA4" s="1641"/>
      <c r="CB4" s="1651" t="s">
        <v>1188</v>
      </c>
      <c r="CC4" s="1652"/>
      <c r="CD4" s="1651" t="s">
        <v>1110</v>
      </c>
      <c r="CE4" s="1648"/>
      <c r="CF4" s="1654" t="s">
        <v>1805</v>
      </c>
      <c r="CG4" s="1775"/>
      <c r="CH4" s="1641" t="s">
        <v>1190</v>
      </c>
      <c r="CI4" s="1641"/>
      <c r="CJ4" s="1641" t="s">
        <v>1112</v>
      </c>
      <c r="CK4" s="1641"/>
      <c r="CL4" s="1641" t="s">
        <v>1113</v>
      </c>
      <c r="CM4" s="1641"/>
      <c r="CN4" s="1641" t="s">
        <v>1114</v>
      </c>
      <c r="CO4" s="1641"/>
      <c r="CP4" s="1642" t="s">
        <v>1115</v>
      </c>
      <c r="CQ4" s="1641"/>
      <c r="CR4" s="1641" t="s">
        <v>1116</v>
      </c>
      <c r="CS4" s="1641"/>
      <c r="CT4" s="1641" t="s">
        <v>1117</v>
      </c>
      <c r="CU4" s="1641"/>
      <c r="CV4" s="1641" t="s">
        <v>1118</v>
      </c>
      <c r="CW4" s="1641"/>
      <c r="CX4" s="1641" t="s">
        <v>1119</v>
      </c>
      <c r="CY4" s="1641"/>
      <c r="CZ4" s="1641" t="s">
        <v>1120</v>
      </c>
      <c r="DA4" s="1641"/>
      <c r="DB4" s="1641" t="s">
        <v>1121</v>
      </c>
      <c r="DC4" s="1641"/>
      <c r="DD4" s="1641" t="s">
        <v>1122</v>
      </c>
      <c r="DE4" s="1641"/>
      <c r="DF4" s="1641" t="s">
        <v>1123</v>
      </c>
      <c r="DG4" s="1641"/>
      <c r="DH4" s="1642" t="s">
        <v>1124</v>
      </c>
      <c r="DI4" s="1641"/>
      <c r="DJ4" s="1642" t="s">
        <v>1191</v>
      </c>
      <c r="DK4" s="1641"/>
      <c r="DL4" s="1642" t="s">
        <v>1192</v>
      </c>
      <c r="DM4" s="1641"/>
      <c r="DN4" s="1641" t="s">
        <v>1125</v>
      </c>
      <c r="DO4" s="1641"/>
      <c r="DP4" s="1651" t="s">
        <v>1193</v>
      </c>
      <c r="DQ4" s="1652"/>
      <c r="DR4" s="1647" t="s">
        <v>1126</v>
      </c>
      <c r="DS4" s="1648"/>
      <c r="DT4" s="1641" t="s">
        <v>1127</v>
      </c>
      <c r="DU4" s="1641"/>
      <c r="DV4" s="1641" t="s">
        <v>1128</v>
      </c>
      <c r="DW4" s="1641"/>
      <c r="DX4" s="1641" t="s">
        <v>1129</v>
      </c>
      <c r="DY4" s="1641"/>
      <c r="DZ4" s="1641" t="s">
        <v>1130</v>
      </c>
      <c r="EA4" s="1641"/>
      <c r="EB4" s="1641" t="s">
        <v>1131</v>
      </c>
      <c r="EC4" s="1641"/>
      <c r="ED4" s="1641" t="s">
        <v>1132</v>
      </c>
      <c r="EE4" s="1641"/>
      <c r="EF4" s="1641" t="s">
        <v>1133</v>
      </c>
      <c r="EG4" s="1641"/>
      <c r="EH4" s="1641" t="s">
        <v>1134</v>
      </c>
      <c r="EI4" s="1641"/>
      <c r="EJ4" s="1641" t="s">
        <v>1135</v>
      </c>
      <c r="EK4" s="1641"/>
      <c r="EL4" s="1641" t="s">
        <v>1136</v>
      </c>
      <c r="EM4" s="1641"/>
      <c r="EN4" s="1641" t="s">
        <v>1137</v>
      </c>
      <c r="EO4" s="1641"/>
      <c r="EP4" s="1642" t="s">
        <v>1138</v>
      </c>
      <c r="EQ4" s="1642"/>
      <c r="ER4" s="1653" t="s">
        <v>1139</v>
      </c>
      <c r="ES4" s="1653"/>
      <c r="ET4" s="1642" t="s">
        <v>1194</v>
      </c>
      <c r="EU4" s="1642"/>
      <c r="EV4" s="1641" t="s">
        <v>1140</v>
      </c>
      <c r="EW4" s="1641"/>
      <c r="EX4" s="1642" t="s">
        <v>1141</v>
      </c>
      <c r="EY4" s="1642"/>
      <c r="EZ4" s="1641" t="s">
        <v>1142</v>
      </c>
      <c r="FA4" s="1641"/>
      <c r="FB4" s="1641" t="s">
        <v>1143</v>
      </c>
      <c r="FC4" s="1641"/>
      <c r="FD4" s="1641" t="s">
        <v>1144</v>
      </c>
      <c r="FE4" s="1641"/>
      <c r="FF4" s="1641" t="s">
        <v>1145</v>
      </c>
      <c r="FG4" s="1641"/>
      <c r="FH4" s="1642" t="s">
        <v>1146</v>
      </c>
      <c r="FI4" s="1642"/>
      <c r="FJ4" s="1642" t="s">
        <v>1147</v>
      </c>
      <c r="FK4" s="1642"/>
      <c r="FL4" s="1642" t="s">
        <v>1148</v>
      </c>
      <c r="FM4" s="1642"/>
      <c r="FN4" s="1647" t="s">
        <v>1149</v>
      </c>
      <c r="FO4" s="1648"/>
      <c r="FP4" s="1647" t="s">
        <v>1150</v>
      </c>
      <c r="FQ4" s="1648"/>
      <c r="FR4" s="1647" t="s">
        <v>1151</v>
      </c>
      <c r="FS4" s="1648"/>
      <c r="FT4" s="1649" t="s">
        <v>1152</v>
      </c>
      <c r="FU4" s="1650"/>
      <c r="FV4" s="1651" t="s">
        <v>1153</v>
      </c>
      <c r="FW4" s="1652"/>
      <c r="FX4" s="1642" t="s">
        <v>1154</v>
      </c>
      <c r="FY4" s="1642"/>
      <c r="FZ4" s="1642" t="s">
        <v>1155</v>
      </c>
      <c r="GA4" s="1642"/>
      <c r="GB4" s="1642" t="s">
        <v>1156</v>
      </c>
      <c r="GC4" s="1642"/>
      <c r="GD4" s="1642" t="s">
        <v>1157</v>
      </c>
      <c r="GE4" s="1642"/>
      <c r="GF4" s="1664" t="s">
        <v>1806</v>
      </c>
      <c r="GG4" s="1776"/>
      <c r="GH4" s="1772" t="s">
        <v>1197</v>
      </c>
      <c r="GI4" s="1773"/>
      <c r="GJ4" s="1642" t="s">
        <v>1198</v>
      </c>
      <c r="GK4" s="1774"/>
      <c r="GL4" s="1641" t="s">
        <v>1807</v>
      </c>
      <c r="GM4" s="1641"/>
    </row>
    <row r="5" spans="1:197" ht="21" hidden="1" customHeight="1" x14ac:dyDescent="0.2">
      <c r="A5" s="1667"/>
      <c r="B5" s="1637" t="s">
        <v>1199</v>
      </c>
      <c r="C5" s="1638"/>
      <c r="D5" s="1637" t="s">
        <v>1200</v>
      </c>
      <c r="E5" s="1638"/>
      <c r="F5" s="1637" t="s">
        <v>1201</v>
      </c>
      <c r="G5" s="1638"/>
      <c r="H5" s="1637" t="s">
        <v>1202</v>
      </c>
      <c r="I5" s="1638"/>
      <c r="J5" s="1637" t="s">
        <v>1203</v>
      </c>
      <c r="K5" s="1638"/>
      <c r="L5" s="1637" t="s">
        <v>1204</v>
      </c>
      <c r="M5" s="1638"/>
      <c r="N5" s="1637" t="s">
        <v>1205</v>
      </c>
      <c r="O5" s="1638"/>
      <c r="P5" s="1637" t="s">
        <v>1206</v>
      </c>
      <c r="Q5" s="1638"/>
      <c r="R5" s="1637" t="s">
        <v>1207</v>
      </c>
      <c r="S5" s="1638"/>
      <c r="T5" s="1637" t="s">
        <v>1208</v>
      </c>
      <c r="U5" s="1638"/>
      <c r="V5" s="1637" t="s">
        <v>1209</v>
      </c>
      <c r="W5" s="1638"/>
      <c r="X5" s="1637" t="s">
        <v>1210</v>
      </c>
      <c r="Y5" s="1638"/>
      <c r="Z5" s="1637" t="s">
        <v>1211</v>
      </c>
      <c r="AA5" s="1638"/>
      <c r="AB5" s="1637" t="s">
        <v>1212</v>
      </c>
      <c r="AC5" s="1638"/>
      <c r="AD5" s="1637" t="s">
        <v>1213</v>
      </c>
      <c r="AE5" s="1638"/>
      <c r="AF5" s="1637" t="s">
        <v>1214</v>
      </c>
      <c r="AG5" s="1638"/>
      <c r="AH5" s="1637" t="s">
        <v>1215</v>
      </c>
      <c r="AI5" s="1638"/>
      <c r="AJ5" s="1637" t="s">
        <v>1216</v>
      </c>
      <c r="AK5" s="1638"/>
      <c r="AL5" s="1637" t="s">
        <v>1217</v>
      </c>
      <c r="AM5" s="1638"/>
      <c r="AN5" s="1637" t="s">
        <v>1218</v>
      </c>
      <c r="AO5" s="1638"/>
      <c r="AP5" s="1637" t="s">
        <v>1219</v>
      </c>
      <c r="AQ5" s="1638"/>
      <c r="AR5" s="1637" t="s">
        <v>1220</v>
      </c>
      <c r="AS5" s="1638"/>
      <c r="AT5" s="1637" t="s">
        <v>1221</v>
      </c>
      <c r="AU5" s="1638"/>
      <c r="AV5" s="1637" t="s">
        <v>1222</v>
      </c>
      <c r="AW5" s="1638"/>
      <c r="AX5" s="1637" t="s">
        <v>1223</v>
      </c>
      <c r="AY5" s="1638"/>
      <c r="AZ5" s="1637" t="s">
        <v>1224</v>
      </c>
      <c r="BA5" s="1638"/>
      <c r="BB5" s="1637" t="s">
        <v>1225</v>
      </c>
      <c r="BC5" s="1638"/>
      <c r="BD5" s="1637" t="s">
        <v>1226</v>
      </c>
      <c r="BE5" s="1638"/>
      <c r="BF5" s="1637" t="s">
        <v>1227</v>
      </c>
      <c r="BG5" s="1638"/>
      <c r="BH5" s="1637" t="s">
        <v>1228</v>
      </c>
      <c r="BI5" s="1638"/>
      <c r="BJ5" s="1637" t="s">
        <v>1229</v>
      </c>
      <c r="BK5" s="1638"/>
      <c r="BL5" s="1637" t="s">
        <v>1230</v>
      </c>
      <c r="BM5" s="1638"/>
      <c r="BN5" s="1637" t="s">
        <v>1231</v>
      </c>
      <c r="BO5" s="1638"/>
      <c r="BP5" s="1637" t="s">
        <v>1232</v>
      </c>
      <c r="BQ5" s="1638"/>
      <c r="BR5" s="1637" t="s">
        <v>1233</v>
      </c>
      <c r="BS5" s="1638"/>
      <c r="BT5" s="1637" t="s">
        <v>1234</v>
      </c>
      <c r="BU5" s="1638"/>
      <c r="BV5" s="1637" t="s">
        <v>1235</v>
      </c>
      <c r="BW5" s="1638"/>
      <c r="BX5" s="1637" t="s">
        <v>1236</v>
      </c>
      <c r="BY5" s="1638"/>
      <c r="BZ5" s="1637" t="s">
        <v>1237</v>
      </c>
      <c r="CA5" s="1638"/>
      <c r="CB5" s="1637" t="s">
        <v>1238</v>
      </c>
      <c r="CC5" s="1638"/>
      <c r="CD5" s="1637" t="s">
        <v>1239</v>
      </c>
      <c r="CE5" s="1638"/>
      <c r="CF5" s="1637" t="s">
        <v>1240</v>
      </c>
      <c r="CG5" s="1638"/>
      <c r="CH5" s="1637" t="s">
        <v>1240</v>
      </c>
      <c r="CI5" s="1638"/>
      <c r="CJ5" s="1637" t="s">
        <v>1241</v>
      </c>
      <c r="CK5" s="1638"/>
      <c r="CL5" s="1637" t="s">
        <v>1242</v>
      </c>
      <c r="CM5" s="1638"/>
      <c r="CN5" s="1637" t="s">
        <v>1243</v>
      </c>
      <c r="CO5" s="1638"/>
      <c r="CP5" s="1637" t="s">
        <v>1244</v>
      </c>
      <c r="CQ5" s="1638"/>
      <c r="CR5" s="1637" t="s">
        <v>1245</v>
      </c>
      <c r="CS5" s="1638"/>
      <c r="CT5" s="1637" t="s">
        <v>1246</v>
      </c>
      <c r="CU5" s="1638"/>
      <c r="CV5" s="1637" t="s">
        <v>1247</v>
      </c>
      <c r="CW5" s="1638"/>
      <c r="CX5" s="1637" t="s">
        <v>1248</v>
      </c>
      <c r="CY5" s="1638"/>
      <c r="CZ5" s="1637" t="s">
        <v>1249</v>
      </c>
      <c r="DA5" s="1638"/>
      <c r="DB5" s="1637" t="s">
        <v>1250</v>
      </c>
      <c r="DC5" s="1638"/>
      <c r="DD5" s="1637" t="s">
        <v>1251</v>
      </c>
      <c r="DE5" s="1638"/>
      <c r="DF5" s="1637" t="s">
        <v>1252</v>
      </c>
      <c r="DG5" s="1638"/>
      <c r="DH5" s="1637" t="s">
        <v>1253</v>
      </c>
      <c r="DI5" s="1638"/>
      <c r="DJ5" s="1637" t="s">
        <v>1254</v>
      </c>
      <c r="DK5" s="1638"/>
      <c r="DL5" s="1637" t="s">
        <v>1255</v>
      </c>
      <c r="DM5" s="1638"/>
      <c r="DN5" s="1637" t="s">
        <v>1256</v>
      </c>
      <c r="DO5" s="1638"/>
      <c r="DP5" s="1637" t="s">
        <v>1257</v>
      </c>
      <c r="DQ5" s="1638"/>
      <c r="DR5" s="1637" t="s">
        <v>1258</v>
      </c>
      <c r="DS5" s="1638"/>
      <c r="DT5" s="1637" t="s">
        <v>1259</v>
      </c>
      <c r="DU5" s="1638"/>
      <c r="DV5" s="1637" t="s">
        <v>1260</v>
      </c>
      <c r="DW5" s="1638"/>
      <c r="DX5" s="1637" t="s">
        <v>1261</v>
      </c>
      <c r="DY5" s="1638"/>
      <c r="DZ5" s="1637" t="s">
        <v>1262</v>
      </c>
      <c r="EA5" s="1638"/>
      <c r="EB5" s="1637" t="s">
        <v>1263</v>
      </c>
      <c r="EC5" s="1638"/>
      <c r="ED5" s="1637" t="s">
        <v>1264</v>
      </c>
      <c r="EE5" s="1638"/>
      <c r="EF5" s="1637" t="s">
        <v>1265</v>
      </c>
      <c r="EG5" s="1638"/>
      <c r="EH5" s="1637" t="s">
        <v>1266</v>
      </c>
      <c r="EI5" s="1638"/>
      <c r="EJ5" s="1637" t="s">
        <v>1267</v>
      </c>
      <c r="EK5" s="1638"/>
      <c r="EL5" s="1637" t="s">
        <v>1268</v>
      </c>
      <c r="EM5" s="1638"/>
      <c r="EN5" s="1637" t="s">
        <v>1269</v>
      </c>
      <c r="EO5" s="1638"/>
      <c r="EP5" s="1637" t="s">
        <v>1270</v>
      </c>
      <c r="EQ5" s="1638"/>
      <c r="ER5" s="1637" t="s">
        <v>1271</v>
      </c>
      <c r="ES5" s="1638"/>
      <c r="ET5" s="1637" t="s">
        <v>1272</v>
      </c>
      <c r="EU5" s="1638"/>
      <c r="EV5" s="1637" t="s">
        <v>1273</v>
      </c>
      <c r="EW5" s="1638"/>
      <c r="EX5" s="1637" t="s">
        <v>1274</v>
      </c>
      <c r="EY5" s="1638"/>
      <c r="EZ5" s="1637" t="s">
        <v>1275</v>
      </c>
      <c r="FA5" s="1638"/>
      <c r="FB5" s="1637" t="s">
        <v>1276</v>
      </c>
      <c r="FC5" s="1638"/>
      <c r="FD5" s="1637" t="s">
        <v>1277</v>
      </c>
      <c r="FE5" s="1638"/>
      <c r="FF5" s="1637" t="s">
        <v>1278</v>
      </c>
      <c r="FG5" s="1638"/>
      <c r="FH5" s="1637" t="s">
        <v>1279</v>
      </c>
      <c r="FI5" s="1638"/>
      <c r="FJ5" s="1637" t="s">
        <v>1280</v>
      </c>
      <c r="FK5" s="1638"/>
      <c r="FL5" s="1637" t="s">
        <v>1281</v>
      </c>
      <c r="FM5" s="1638"/>
      <c r="FN5" s="1637" t="s">
        <v>1282</v>
      </c>
      <c r="FO5" s="1638"/>
      <c r="FP5" s="1637" t="s">
        <v>1283</v>
      </c>
      <c r="FQ5" s="1638"/>
      <c r="FR5" s="1637" t="s">
        <v>1284</v>
      </c>
      <c r="FS5" s="1638"/>
      <c r="FT5" s="1637" t="s">
        <v>1285</v>
      </c>
      <c r="FU5" s="1638"/>
      <c r="FV5" s="1637" t="s">
        <v>1286</v>
      </c>
      <c r="FW5" s="1638"/>
      <c r="FX5" s="1637" t="s">
        <v>1287</v>
      </c>
      <c r="FY5" s="1638"/>
      <c r="FZ5" s="1637" t="s">
        <v>1288</v>
      </c>
      <c r="GA5" s="1638"/>
      <c r="GB5" s="1637" t="s">
        <v>1289</v>
      </c>
      <c r="GC5" s="1638"/>
      <c r="GD5" s="1637" t="s">
        <v>1290</v>
      </c>
      <c r="GE5" s="1638"/>
      <c r="GF5" s="1637" t="s">
        <v>1293</v>
      </c>
      <c r="GG5" s="1638"/>
      <c r="GH5" s="1637" t="s">
        <v>1291</v>
      </c>
      <c r="GI5" s="1771"/>
      <c r="GJ5" s="1637" t="s">
        <v>1292</v>
      </c>
      <c r="GK5" s="1771"/>
      <c r="GL5" s="1637" t="s">
        <v>1293</v>
      </c>
      <c r="GM5" s="1638"/>
    </row>
    <row r="6" spans="1:197" s="426" customFormat="1" ht="15" customHeight="1" x14ac:dyDescent="0.2">
      <c r="A6" s="1668"/>
      <c r="B6" s="425" t="s">
        <v>1294</v>
      </c>
      <c r="C6" s="425" t="s">
        <v>1295</v>
      </c>
      <c r="D6" s="425" t="s">
        <v>1294</v>
      </c>
      <c r="E6" s="425" t="s">
        <v>1295</v>
      </c>
      <c r="F6" s="425" t="s">
        <v>1294</v>
      </c>
      <c r="G6" s="425" t="s">
        <v>1295</v>
      </c>
      <c r="H6" s="425" t="s">
        <v>1294</v>
      </c>
      <c r="I6" s="425" t="s">
        <v>1295</v>
      </c>
      <c r="J6" s="425" t="s">
        <v>1294</v>
      </c>
      <c r="K6" s="425" t="s">
        <v>1295</v>
      </c>
      <c r="L6" s="425" t="s">
        <v>1294</v>
      </c>
      <c r="M6" s="425" t="s">
        <v>1295</v>
      </c>
      <c r="N6" s="425" t="s">
        <v>1294</v>
      </c>
      <c r="O6" s="425" t="s">
        <v>1295</v>
      </c>
      <c r="P6" s="425" t="s">
        <v>1294</v>
      </c>
      <c r="Q6" s="425" t="s">
        <v>1295</v>
      </c>
      <c r="R6" s="425" t="s">
        <v>1294</v>
      </c>
      <c r="S6" s="425" t="s">
        <v>1295</v>
      </c>
      <c r="T6" s="425" t="s">
        <v>1294</v>
      </c>
      <c r="U6" s="425" t="s">
        <v>1295</v>
      </c>
      <c r="V6" s="425" t="s">
        <v>1294</v>
      </c>
      <c r="W6" s="425" t="s">
        <v>1295</v>
      </c>
      <c r="X6" s="425" t="s">
        <v>1294</v>
      </c>
      <c r="Y6" s="425" t="s">
        <v>1295</v>
      </c>
      <c r="Z6" s="425" t="s">
        <v>1294</v>
      </c>
      <c r="AA6" s="425" t="s">
        <v>1295</v>
      </c>
      <c r="AB6" s="425" t="s">
        <v>1294</v>
      </c>
      <c r="AC6" s="425" t="s">
        <v>1295</v>
      </c>
      <c r="AD6" s="425" t="s">
        <v>1294</v>
      </c>
      <c r="AE6" s="425" t="s">
        <v>1295</v>
      </c>
      <c r="AF6" s="425" t="s">
        <v>1294</v>
      </c>
      <c r="AG6" s="425" t="s">
        <v>1295</v>
      </c>
      <c r="AH6" s="425" t="s">
        <v>1294</v>
      </c>
      <c r="AI6" s="425" t="s">
        <v>1295</v>
      </c>
      <c r="AJ6" s="425" t="s">
        <v>1294</v>
      </c>
      <c r="AK6" s="425" t="s">
        <v>1295</v>
      </c>
      <c r="AL6" s="425" t="s">
        <v>1294</v>
      </c>
      <c r="AM6" s="425" t="s">
        <v>1295</v>
      </c>
      <c r="AN6" s="425" t="s">
        <v>1294</v>
      </c>
      <c r="AO6" s="425" t="s">
        <v>1295</v>
      </c>
      <c r="AP6" s="425" t="s">
        <v>1294</v>
      </c>
      <c r="AQ6" s="425" t="s">
        <v>1295</v>
      </c>
      <c r="AR6" s="425" t="s">
        <v>1294</v>
      </c>
      <c r="AS6" s="425" t="s">
        <v>1295</v>
      </c>
      <c r="AT6" s="425" t="s">
        <v>1294</v>
      </c>
      <c r="AU6" s="425" t="s">
        <v>1295</v>
      </c>
      <c r="AV6" s="425" t="s">
        <v>1294</v>
      </c>
      <c r="AW6" s="425" t="s">
        <v>1295</v>
      </c>
      <c r="AX6" s="425" t="s">
        <v>1294</v>
      </c>
      <c r="AY6" s="425" t="s">
        <v>1295</v>
      </c>
      <c r="AZ6" s="425" t="s">
        <v>1294</v>
      </c>
      <c r="BA6" s="425" t="s">
        <v>1295</v>
      </c>
      <c r="BB6" s="425" t="s">
        <v>1294</v>
      </c>
      <c r="BC6" s="425" t="s">
        <v>1295</v>
      </c>
      <c r="BD6" s="425" t="s">
        <v>1294</v>
      </c>
      <c r="BE6" s="425" t="s">
        <v>1295</v>
      </c>
      <c r="BF6" s="425" t="s">
        <v>1294</v>
      </c>
      <c r="BG6" s="425" t="s">
        <v>1295</v>
      </c>
      <c r="BH6" s="425" t="s">
        <v>1294</v>
      </c>
      <c r="BI6" s="425" t="s">
        <v>1295</v>
      </c>
      <c r="BJ6" s="425" t="s">
        <v>1294</v>
      </c>
      <c r="BK6" s="425" t="s">
        <v>1295</v>
      </c>
      <c r="BL6" s="425" t="s">
        <v>1294</v>
      </c>
      <c r="BM6" s="425" t="s">
        <v>1295</v>
      </c>
      <c r="BN6" s="425" t="s">
        <v>1294</v>
      </c>
      <c r="BO6" s="425" t="s">
        <v>1295</v>
      </c>
      <c r="BP6" s="425" t="s">
        <v>1294</v>
      </c>
      <c r="BQ6" s="425" t="s">
        <v>1295</v>
      </c>
      <c r="BR6" s="425" t="s">
        <v>1294</v>
      </c>
      <c r="BS6" s="425" t="s">
        <v>1295</v>
      </c>
      <c r="BT6" s="425" t="s">
        <v>1294</v>
      </c>
      <c r="BU6" s="425" t="s">
        <v>1295</v>
      </c>
      <c r="BV6" s="425" t="s">
        <v>1294</v>
      </c>
      <c r="BW6" s="425" t="s">
        <v>1295</v>
      </c>
      <c r="BX6" s="425" t="s">
        <v>1294</v>
      </c>
      <c r="BY6" s="425" t="s">
        <v>1295</v>
      </c>
      <c r="BZ6" s="425" t="s">
        <v>1294</v>
      </c>
      <c r="CA6" s="425" t="s">
        <v>1295</v>
      </c>
      <c r="CB6" s="425" t="s">
        <v>1294</v>
      </c>
      <c r="CC6" s="425" t="s">
        <v>1295</v>
      </c>
      <c r="CD6" s="425" t="s">
        <v>1294</v>
      </c>
      <c r="CE6" s="425" t="s">
        <v>1295</v>
      </c>
      <c r="CF6" s="425" t="s">
        <v>1294</v>
      </c>
      <c r="CG6" s="425" t="s">
        <v>1295</v>
      </c>
      <c r="CH6" s="425" t="s">
        <v>1294</v>
      </c>
      <c r="CI6" s="425" t="s">
        <v>1295</v>
      </c>
      <c r="CJ6" s="425" t="s">
        <v>1294</v>
      </c>
      <c r="CK6" s="425" t="s">
        <v>1295</v>
      </c>
      <c r="CL6" s="425" t="s">
        <v>1294</v>
      </c>
      <c r="CM6" s="425" t="s">
        <v>1295</v>
      </c>
      <c r="CN6" s="425" t="s">
        <v>1294</v>
      </c>
      <c r="CO6" s="425" t="s">
        <v>1295</v>
      </c>
      <c r="CP6" s="425" t="s">
        <v>1294</v>
      </c>
      <c r="CQ6" s="425" t="s">
        <v>1295</v>
      </c>
      <c r="CR6" s="425" t="s">
        <v>1294</v>
      </c>
      <c r="CS6" s="425" t="s">
        <v>1295</v>
      </c>
      <c r="CT6" s="425" t="s">
        <v>1294</v>
      </c>
      <c r="CU6" s="425" t="s">
        <v>1295</v>
      </c>
      <c r="CV6" s="425" t="s">
        <v>1294</v>
      </c>
      <c r="CW6" s="425" t="s">
        <v>1295</v>
      </c>
      <c r="CX6" s="425" t="s">
        <v>1294</v>
      </c>
      <c r="CY6" s="425" t="s">
        <v>1295</v>
      </c>
      <c r="CZ6" s="425" t="s">
        <v>1294</v>
      </c>
      <c r="DA6" s="425" t="s">
        <v>1295</v>
      </c>
      <c r="DB6" s="425" t="s">
        <v>1294</v>
      </c>
      <c r="DC6" s="425" t="s">
        <v>1295</v>
      </c>
      <c r="DD6" s="425" t="s">
        <v>1294</v>
      </c>
      <c r="DE6" s="425" t="s">
        <v>1295</v>
      </c>
      <c r="DF6" s="425" t="s">
        <v>1294</v>
      </c>
      <c r="DG6" s="425" t="s">
        <v>1295</v>
      </c>
      <c r="DH6" s="425" t="s">
        <v>1294</v>
      </c>
      <c r="DI6" s="425" t="s">
        <v>1295</v>
      </c>
      <c r="DJ6" s="425" t="s">
        <v>1294</v>
      </c>
      <c r="DK6" s="425" t="s">
        <v>1295</v>
      </c>
      <c r="DL6" s="425" t="s">
        <v>1294</v>
      </c>
      <c r="DM6" s="425" t="s">
        <v>1295</v>
      </c>
      <c r="DN6" s="425" t="s">
        <v>1294</v>
      </c>
      <c r="DO6" s="425" t="s">
        <v>1295</v>
      </c>
      <c r="DP6" s="425" t="s">
        <v>1294</v>
      </c>
      <c r="DQ6" s="425" t="s">
        <v>1295</v>
      </c>
      <c r="DR6" s="425" t="s">
        <v>1294</v>
      </c>
      <c r="DS6" s="425" t="s">
        <v>1295</v>
      </c>
      <c r="DT6" s="425" t="s">
        <v>1294</v>
      </c>
      <c r="DU6" s="425" t="s">
        <v>1295</v>
      </c>
      <c r="DV6" s="425" t="s">
        <v>1294</v>
      </c>
      <c r="DW6" s="425" t="s">
        <v>1295</v>
      </c>
      <c r="DX6" s="425" t="s">
        <v>1294</v>
      </c>
      <c r="DY6" s="425" t="s">
        <v>1295</v>
      </c>
      <c r="DZ6" s="425" t="s">
        <v>1294</v>
      </c>
      <c r="EA6" s="425" t="s">
        <v>1295</v>
      </c>
      <c r="EB6" s="425" t="s">
        <v>1294</v>
      </c>
      <c r="EC6" s="425" t="s">
        <v>1295</v>
      </c>
      <c r="ED6" s="425" t="s">
        <v>1294</v>
      </c>
      <c r="EE6" s="425" t="s">
        <v>1295</v>
      </c>
      <c r="EF6" s="425" t="s">
        <v>1294</v>
      </c>
      <c r="EG6" s="425" t="s">
        <v>1295</v>
      </c>
      <c r="EH6" s="425" t="s">
        <v>1294</v>
      </c>
      <c r="EI6" s="425" t="s">
        <v>1295</v>
      </c>
      <c r="EJ6" s="425" t="s">
        <v>1294</v>
      </c>
      <c r="EK6" s="425" t="s">
        <v>1295</v>
      </c>
      <c r="EL6" s="425" t="s">
        <v>1294</v>
      </c>
      <c r="EM6" s="425" t="s">
        <v>1295</v>
      </c>
      <c r="EN6" s="425" t="s">
        <v>1294</v>
      </c>
      <c r="EO6" s="425" t="s">
        <v>1295</v>
      </c>
      <c r="EP6" s="425" t="s">
        <v>1294</v>
      </c>
      <c r="EQ6" s="425" t="s">
        <v>1295</v>
      </c>
      <c r="ER6" s="425" t="s">
        <v>1294</v>
      </c>
      <c r="ES6" s="425" t="s">
        <v>1295</v>
      </c>
      <c r="ET6" s="425" t="s">
        <v>1294</v>
      </c>
      <c r="EU6" s="425" t="s">
        <v>1295</v>
      </c>
      <c r="EV6" s="425" t="s">
        <v>1294</v>
      </c>
      <c r="EW6" s="425" t="s">
        <v>1295</v>
      </c>
      <c r="EX6" s="425" t="s">
        <v>1294</v>
      </c>
      <c r="EY6" s="425" t="s">
        <v>1295</v>
      </c>
      <c r="EZ6" s="425" t="s">
        <v>1294</v>
      </c>
      <c r="FA6" s="425" t="s">
        <v>1295</v>
      </c>
      <c r="FB6" s="425" t="s">
        <v>1294</v>
      </c>
      <c r="FC6" s="425" t="s">
        <v>1295</v>
      </c>
      <c r="FD6" s="425" t="s">
        <v>1294</v>
      </c>
      <c r="FE6" s="425" t="s">
        <v>1295</v>
      </c>
      <c r="FF6" s="425" t="s">
        <v>1294</v>
      </c>
      <c r="FG6" s="425" t="s">
        <v>1295</v>
      </c>
      <c r="FH6" s="425" t="s">
        <v>1294</v>
      </c>
      <c r="FI6" s="425" t="s">
        <v>1295</v>
      </c>
      <c r="FJ6" s="425" t="s">
        <v>1294</v>
      </c>
      <c r="FK6" s="425" t="s">
        <v>1295</v>
      </c>
      <c r="FL6" s="425" t="s">
        <v>1294</v>
      </c>
      <c r="FM6" s="425" t="s">
        <v>1295</v>
      </c>
      <c r="FN6" s="425" t="s">
        <v>1294</v>
      </c>
      <c r="FO6" s="425" t="s">
        <v>1295</v>
      </c>
      <c r="FP6" s="425" t="s">
        <v>1294</v>
      </c>
      <c r="FQ6" s="425" t="s">
        <v>1295</v>
      </c>
      <c r="FR6" s="425" t="s">
        <v>1294</v>
      </c>
      <c r="FS6" s="425" t="s">
        <v>1295</v>
      </c>
      <c r="FT6" s="425" t="s">
        <v>1294</v>
      </c>
      <c r="FU6" s="425" t="s">
        <v>1295</v>
      </c>
      <c r="FV6" s="425" t="s">
        <v>1294</v>
      </c>
      <c r="FW6" s="425" t="s">
        <v>1295</v>
      </c>
      <c r="FX6" s="425" t="s">
        <v>1294</v>
      </c>
      <c r="FY6" s="425" t="s">
        <v>1295</v>
      </c>
      <c r="FZ6" s="425" t="s">
        <v>1294</v>
      </c>
      <c r="GA6" s="425" t="s">
        <v>1295</v>
      </c>
      <c r="GB6" s="425" t="s">
        <v>1294</v>
      </c>
      <c r="GC6" s="425" t="s">
        <v>1295</v>
      </c>
      <c r="GD6" s="425" t="s">
        <v>1294</v>
      </c>
      <c r="GE6" s="425" t="s">
        <v>1295</v>
      </c>
      <c r="GF6" s="425" t="s">
        <v>1294</v>
      </c>
      <c r="GG6" s="425" t="s">
        <v>1295</v>
      </c>
      <c r="GH6" s="425" t="s">
        <v>1294</v>
      </c>
      <c r="GI6" s="425" t="s">
        <v>1295</v>
      </c>
      <c r="GJ6" s="425" t="s">
        <v>1294</v>
      </c>
      <c r="GK6" s="425" t="s">
        <v>1295</v>
      </c>
      <c r="GL6" s="425" t="s">
        <v>1294</v>
      </c>
      <c r="GM6" s="425" t="s">
        <v>1295</v>
      </c>
    </row>
    <row r="7" spans="1:197" ht="15" customHeight="1" x14ac:dyDescent="0.2">
      <c r="A7" s="596" t="s">
        <v>1519</v>
      </c>
      <c r="B7" s="428">
        <v>0</v>
      </c>
      <c r="C7" s="428">
        <v>0</v>
      </c>
      <c r="D7" s="428">
        <v>0</v>
      </c>
      <c r="E7" s="428">
        <v>0</v>
      </c>
      <c r="F7" s="428">
        <v>1</v>
      </c>
      <c r="G7" s="428">
        <v>5</v>
      </c>
      <c r="H7" s="428">
        <v>0</v>
      </c>
      <c r="I7" s="428">
        <v>0</v>
      </c>
      <c r="J7" s="428">
        <v>0</v>
      </c>
      <c r="K7" s="428">
        <v>0</v>
      </c>
      <c r="L7" s="428">
        <v>0</v>
      </c>
      <c r="M7" s="428">
        <v>0</v>
      </c>
      <c r="N7" s="428">
        <v>0</v>
      </c>
      <c r="O7" s="428">
        <v>0</v>
      </c>
      <c r="P7" s="428">
        <v>0</v>
      </c>
      <c r="Q7" s="428">
        <v>0</v>
      </c>
      <c r="R7" s="428">
        <v>0</v>
      </c>
      <c r="S7" s="428">
        <v>0</v>
      </c>
      <c r="T7" s="428">
        <v>0</v>
      </c>
      <c r="U7" s="428">
        <v>0</v>
      </c>
      <c r="V7" s="428">
        <v>0</v>
      </c>
      <c r="W7" s="428">
        <v>0</v>
      </c>
      <c r="X7" s="428">
        <v>0</v>
      </c>
      <c r="Y7" s="428">
        <v>0</v>
      </c>
      <c r="Z7" s="428">
        <v>0</v>
      </c>
      <c r="AA7" s="428">
        <v>0</v>
      </c>
      <c r="AB7" s="428">
        <v>0</v>
      </c>
      <c r="AC7" s="428">
        <v>0</v>
      </c>
      <c r="AD7" s="428">
        <v>0</v>
      </c>
      <c r="AE7" s="428">
        <v>0</v>
      </c>
      <c r="AF7" s="428">
        <v>0</v>
      </c>
      <c r="AG7" s="428">
        <v>0</v>
      </c>
      <c r="AH7" s="428">
        <v>0</v>
      </c>
      <c r="AI7" s="428">
        <v>0</v>
      </c>
      <c r="AJ7" s="428">
        <v>0</v>
      </c>
      <c r="AK7" s="428">
        <v>0</v>
      </c>
      <c r="AL7" s="428">
        <v>0</v>
      </c>
      <c r="AM7" s="428">
        <v>0</v>
      </c>
      <c r="AN7" s="428">
        <v>0</v>
      </c>
      <c r="AO7" s="428">
        <v>0</v>
      </c>
      <c r="AP7" s="428">
        <v>0</v>
      </c>
      <c r="AQ7" s="428">
        <v>0</v>
      </c>
      <c r="AR7" s="428">
        <v>0</v>
      </c>
      <c r="AS7" s="428">
        <v>0</v>
      </c>
      <c r="AT7" s="428">
        <v>0</v>
      </c>
      <c r="AU7" s="428">
        <v>0</v>
      </c>
      <c r="AV7" s="428">
        <v>0</v>
      </c>
      <c r="AW7" s="428">
        <v>0</v>
      </c>
      <c r="AX7" s="428">
        <v>0</v>
      </c>
      <c r="AY7" s="428">
        <v>0</v>
      </c>
      <c r="AZ7" s="428">
        <v>1</v>
      </c>
      <c r="BA7" s="428">
        <v>3</v>
      </c>
      <c r="BB7" s="428">
        <v>0</v>
      </c>
      <c r="BC7" s="428">
        <v>0</v>
      </c>
      <c r="BD7" s="428">
        <v>4</v>
      </c>
      <c r="BE7" s="428">
        <v>27</v>
      </c>
      <c r="BF7" s="428">
        <v>4</v>
      </c>
      <c r="BG7" s="428">
        <v>27</v>
      </c>
      <c r="BH7" s="428">
        <v>4</v>
      </c>
      <c r="BI7" s="428">
        <v>27</v>
      </c>
      <c r="BJ7" s="428">
        <v>1</v>
      </c>
      <c r="BK7" s="428">
        <v>16</v>
      </c>
      <c r="BL7" s="428">
        <v>0</v>
      </c>
      <c r="BM7" s="428">
        <v>0</v>
      </c>
      <c r="BN7" s="428">
        <v>1</v>
      </c>
      <c r="BO7" s="428">
        <v>3</v>
      </c>
      <c r="BP7" s="428">
        <v>2</v>
      </c>
      <c r="BQ7" s="428">
        <v>9</v>
      </c>
      <c r="BR7" s="428">
        <v>1</v>
      </c>
      <c r="BS7" s="428">
        <v>3</v>
      </c>
      <c r="BT7" s="428">
        <v>1</v>
      </c>
      <c r="BU7" s="428">
        <v>3</v>
      </c>
      <c r="BV7" s="428">
        <v>1</v>
      </c>
      <c r="BW7" s="428">
        <v>3</v>
      </c>
      <c r="BX7" s="428">
        <v>0</v>
      </c>
      <c r="BY7" s="428">
        <v>0</v>
      </c>
      <c r="BZ7" s="428">
        <v>3</v>
      </c>
      <c r="CA7" s="428">
        <v>25</v>
      </c>
      <c r="CB7" s="428">
        <v>2</v>
      </c>
      <c r="CC7" s="428">
        <v>182</v>
      </c>
      <c r="CD7" s="428">
        <v>0</v>
      </c>
      <c r="CE7" s="428">
        <v>0</v>
      </c>
      <c r="CF7" s="428">
        <v>0</v>
      </c>
      <c r="CG7" s="428">
        <v>0</v>
      </c>
      <c r="CH7" s="428">
        <v>0</v>
      </c>
      <c r="CI7" s="428">
        <v>0</v>
      </c>
      <c r="CJ7" s="428">
        <v>0</v>
      </c>
      <c r="CK7" s="428">
        <v>0</v>
      </c>
      <c r="CL7" s="428">
        <v>0</v>
      </c>
      <c r="CM7" s="428">
        <v>0</v>
      </c>
      <c r="CN7" s="428">
        <v>7</v>
      </c>
      <c r="CO7" s="428">
        <v>50</v>
      </c>
      <c r="CP7" s="428">
        <v>3</v>
      </c>
      <c r="CQ7" s="428">
        <v>14</v>
      </c>
      <c r="CR7" s="428">
        <v>1</v>
      </c>
      <c r="CS7" s="428">
        <v>5</v>
      </c>
      <c r="CT7" s="428">
        <v>0</v>
      </c>
      <c r="CU7" s="428">
        <v>0</v>
      </c>
      <c r="CV7" s="428">
        <v>0</v>
      </c>
      <c r="CW7" s="428">
        <v>0</v>
      </c>
      <c r="CX7" s="428">
        <v>0</v>
      </c>
      <c r="CY7" s="428">
        <v>0</v>
      </c>
      <c r="CZ7" s="428">
        <v>0</v>
      </c>
      <c r="DA7" s="428">
        <v>0</v>
      </c>
      <c r="DB7" s="428">
        <v>0</v>
      </c>
      <c r="DC7" s="428">
        <v>0</v>
      </c>
      <c r="DD7" s="428">
        <v>0</v>
      </c>
      <c r="DE7" s="428">
        <v>0</v>
      </c>
      <c r="DF7" s="428">
        <v>0</v>
      </c>
      <c r="DG7" s="428">
        <v>0</v>
      </c>
      <c r="DH7" s="428">
        <v>0</v>
      </c>
      <c r="DI7" s="428">
        <v>0</v>
      </c>
      <c r="DJ7" s="428">
        <v>1</v>
      </c>
      <c r="DK7" s="428">
        <v>3</v>
      </c>
      <c r="DL7" s="428">
        <v>0</v>
      </c>
      <c r="DM7" s="428">
        <v>0</v>
      </c>
      <c r="DN7" s="428">
        <v>0</v>
      </c>
      <c r="DO7" s="428">
        <v>0</v>
      </c>
      <c r="DP7" s="428">
        <v>0</v>
      </c>
      <c r="DQ7" s="428">
        <v>0</v>
      </c>
      <c r="DR7" s="428">
        <v>1</v>
      </c>
      <c r="DS7" s="428">
        <v>5</v>
      </c>
      <c r="DT7" s="428">
        <v>0</v>
      </c>
      <c r="DU7" s="428">
        <v>0</v>
      </c>
      <c r="DV7" s="428">
        <v>0</v>
      </c>
      <c r="DW7" s="428">
        <v>0</v>
      </c>
      <c r="DX7" s="428">
        <v>0</v>
      </c>
      <c r="DY7" s="428">
        <v>0</v>
      </c>
      <c r="DZ7" s="428">
        <v>0</v>
      </c>
      <c r="EA7" s="428">
        <v>0</v>
      </c>
      <c r="EB7" s="428">
        <v>1</v>
      </c>
      <c r="EC7" s="428">
        <v>5</v>
      </c>
      <c r="ED7" s="428">
        <v>0</v>
      </c>
      <c r="EE7" s="428">
        <v>0</v>
      </c>
      <c r="EF7" s="428">
        <v>0</v>
      </c>
      <c r="EG7" s="428">
        <v>0</v>
      </c>
      <c r="EH7" s="428">
        <v>0</v>
      </c>
      <c r="EI7" s="428">
        <v>0</v>
      </c>
      <c r="EJ7" s="428">
        <v>1</v>
      </c>
      <c r="EK7" s="428">
        <v>5</v>
      </c>
      <c r="EL7" s="428">
        <v>1</v>
      </c>
      <c r="EM7" s="428">
        <v>5</v>
      </c>
      <c r="EN7" s="428">
        <v>0</v>
      </c>
      <c r="EO7" s="428">
        <v>0</v>
      </c>
      <c r="EP7" s="428">
        <v>0</v>
      </c>
      <c r="EQ7" s="428">
        <v>0</v>
      </c>
      <c r="ER7" s="428">
        <v>0</v>
      </c>
      <c r="ES7" s="428">
        <v>0</v>
      </c>
      <c r="ET7" s="428">
        <v>0</v>
      </c>
      <c r="EU7" s="428">
        <v>0</v>
      </c>
      <c r="EV7" s="428">
        <v>0</v>
      </c>
      <c r="EW7" s="428">
        <v>0</v>
      </c>
      <c r="EX7" s="428">
        <v>0</v>
      </c>
      <c r="EY7" s="428">
        <v>0</v>
      </c>
      <c r="EZ7" s="428">
        <v>0</v>
      </c>
      <c r="FA7" s="428">
        <v>0</v>
      </c>
      <c r="FB7" s="428">
        <v>1</v>
      </c>
      <c r="FC7" s="428">
        <v>5</v>
      </c>
      <c r="FD7" s="428">
        <v>0</v>
      </c>
      <c r="FE7" s="428">
        <v>0</v>
      </c>
      <c r="FF7" s="428">
        <v>0</v>
      </c>
      <c r="FG7" s="428">
        <v>0</v>
      </c>
      <c r="FH7" s="428">
        <v>0</v>
      </c>
      <c r="FI7" s="428">
        <v>0</v>
      </c>
      <c r="FJ7" s="428">
        <v>1</v>
      </c>
      <c r="FK7" s="428">
        <v>16</v>
      </c>
      <c r="FL7" s="428">
        <v>0</v>
      </c>
      <c r="FM7" s="428">
        <v>0</v>
      </c>
      <c r="FN7" s="428">
        <v>0</v>
      </c>
      <c r="FO7" s="428">
        <v>0</v>
      </c>
      <c r="FP7" s="428">
        <v>0</v>
      </c>
      <c r="FQ7" s="428">
        <v>0</v>
      </c>
      <c r="FR7" s="428">
        <v>0</v>
      </c>
      <c r="FS7" s="428">
        <v>0</v>
      </c>
      <c r="FT7" s="428">
        <v>0</v>
      </c>
      <c r="FU7" s="428">
        <v>0</v>
      </c>
      <c r="FV7" s="428">
        <v>0</v>
      </c>
      <c r="FW7" s="428">
        <v>0</v>
      </c>
      <c r="FX7" s="428">
        <v>0</v>
      </c>
      <c r="FY7" s="428">
        <v>0</v>
      </c>
      <c r="FZ7" s="428">
        <v>0</v>
      </c>
      <c r="GA7" s="428">
        <v>0</v>
      </c>
      <c r="GB7" s="428">
        <v>0</v>
      </c>
      <c r="GC7" s="428">
        <v>0</v>
      </c>
      <c r="GD7" s="428">
        <v>4</v>
      </c>
      <c r="GE7" s="428">
        <v>30</v>
      </c>
      <c r="GF7" s="428">
        <v>0</v>
      </c>
      <c r="GG7" s="428">
        <v>0</v>
      </c>
      <c r="GH7" s="428">
        <v>0</v>
      </c>
      <c r="GI7" s="428">
        <v>0</v>
      </c>
      <c r="GJ7" s="428">
        <v>1</v>
      </c>
      <c r="GK7" s="428">
        <v>16</v>
      </c>
      <c r="GL7" s="428">
        <v>0</v>
      </c>
      <c r="GM7" s="428">
        <v>0</v>
      </c>
      <c r="GO7" s="543"/>
    </row>
    <row r="8" spans="1:197" ht="15" customHeight="1" x14ac:dyDescent="0.2">
      <c r="A8" s="596" t="s">
        <v>1553</v>
      </c>
      <c r="B8" s="428">
        <v>2</v>
      </c>
      <c r="C8" s="428">
        <v>14</v>
      </c>
      <c r="D8" s="428">
        <v>0</v>
      </c>
      <c r="E8" s="428">
        <v>0</v>
      </c>
      <c r="F8" s="428">
        <v>0</v>
      </c>
      <c r="G8" s="428">
        <v>0</v>
      </c>
      <c r="H8" s="428">
        <v>0</v>
      </c>
      <c r="I8" s="428">
        <v>0</v>
      </c>
      <c r="J8" s="428">
        <v>0</v>
      </c>
      <c r="K8" s="428">
        <v>0</v>
      </c>
      <c r="L8" s="428">
        <v>0</v>
      </c>
      <c r="M8" s="428">
        <v>0</v>
      </c>
      <c r="N8" s="428">
        <v>0</v>
      </c>
      <c r="O8" s="428">
        <v>0</v>
      </c>
      <c r="P8" s="428">
        <v>0</v>
      </c>
      <c r="Q8" s="428">
        <v>0</v>
      </c>
      <c r="R8" s="428">
        <v>0</v>
      </c>
      <c r="S8" s="428">
        <v>0</v>
      </c>
      <c r="T8" s="428">
        <v>0</v>
      </c>
      <c r="U8" s="428">
        <v>0</v>
      </c>
      <c r="V8" s="428">
        <v>0</v>
      </c>
      <c r="W8" s="428">
        <v>0</v>
      </c>
      <c r="X8" s="428">
        <v>0</v>
      </c>
      <c r="Y8" s="428">
        <v>0</v>
      </c>
      <c r="Z8" s="428">
        <v>0</v>
      </c>
      <c r="AA8" s="428">
        <v>0</v>
      </c>
      <c r="AB8" s="428">
        <v>0</v>
      </c>
      <c r="AC8" s="428">
        <v>0</v>
      </c>
      <c r="AD8" s="428">
        <v>0</v>
      </c>
      <c r="AE8" s="428">
        <v>0</v>
      </c>
      <c r="AF8" s="428">
        <v>0</v>
      </c>
      <c r="AG8" s="428">
        <v>0</v>
      </c>
      <c r="AH8" s="428">
        <v>0</v>
      </c>
      <c r="AI8" s="428">
        <v>0</v>
      </c>
      <c r="AJ8" s="428">
        <v>0</v>
      </c>
      <c r="AK8" s="428">
        <v>0</v>
      </c>
      <c r="AL8" s="428">
        <v>0</v>
      </c>
      <c r="AM8" s="428">
        <v>0</v>
      </c>
      <c r="AN8" s="428">
        <v>0</v>
      </c>
      <c r="AO8" s="428">
        <v>0</v>
      </c>
      <c r="AP8" s="428">
        <v>0</v>
      </c>
      <c r="AQ8" s="428">
        <v>0</v>
      </c>
      <c r="AR8" s="428">
        <v>1</v>
      </c>
      <c r="AS8" s="428">
        <v>3</v>
      </c>
      <c r="AT8" s="428">
        <v>1</v>
      </c>
      <c r="AU8" s="428">
        <v>2</v>
      </c>
      <c r="AV8" s="428">
        <v>0</v>
      </c>
      <c r="AW8" s="428">
        <v>0</v>
      </c>
      <c r="AX8" s="428">
        <v>0</v>
      </c>
      <c r="AY8" s="428">
        <v>0</v>
      </c>
      <c r="AZ8" s="428">
        <v>0</v>
      </c>
      <c r="BA8" s="428">
        <v>0</v>
      </c>
      <c r="BB8" s="428">
        <v>0</v>
      </c>
      <c r="BC8" s="428">
        <v>0</v>
      </c>
      <c r="BD8" s="428">
        <v>2</v>
      </c>
      <c r="BE8" s="428">
        <v>14</v>
      </c>
      <c r="BF8" s="428">
        <v>0</v>
      </c>
      <c r="BG8" s="428">
        <v>0</v>
      </c>
      <c r="BH8" s="428">
        <v>0</v>
      </c>
      <c r="BI8" s="428">
        <v>0</v>
      </c>
      <c r="BJ8" s="428">
        <v>0</v>
      </c>
      <c r="BK8" s="428">
        <v>0</v>
      </c>
      <c r="BL8" s="428">
        <v>0</v>
      </c>
      <c r="BM8" s="428">
        <v>0</v>
      </c>
      <c r="BN8" s="428">
        <v>0</v>
      </c>
      <c r="BO8" s="428">
        <v>0</v>
      </c>
      <c r="BP8" s="428">
        <v>2</v>
      </c>
      <c r="BQ8" s="428">
        <v>14</v>
      </c>
      <c r="BR8" s="428">
        <v>0</v>
      </c>
      <c r="BS8" s="428">
        <v>0</v>
      </c>
      <c r="BT8" s="428">
        <v>0</v>
      </c>
      <c r="BU8" s="428">
        <v>0</v>
      </c>
      <c r="BV8" s="428">
        <v>1</v>
      </c>
      <c r="BW8" s="428">
        <v>6</v>
      </c>
      <c r="BX8" s="428">
        <v>0</v>
      </c>
      <c r="BY8" s="428">
        <v>0</v>
      </c>
      <c r="BZ8" s="428">
        <v>0</v>
      </c>
      <c r="CA8" s="428">
        <v>0</v>
      </c>
      <c r="CB8" s="428">
        <v>1</v>
      </c>
      <c r="CC8" s="428">
        <v>40</v>
      </c>
      <c r="CD8" s="428">
        <v>0</v>
      </c>
      <c r="CE8" s="428">
        <v>0</v>
      </c>
      <c r="CF8" s="428">
        <v>0</v>
      </c>
      <c r="CG8" s="428">
        <v>0</v>
      </c>
      <c r="CH8" s="428">
        <v>0</v>
      </c>
      <c r="CI8" s="428">
        <v>0</v>
      </c>
      <c r="CJ8" s="428">
        <v>0</v>
      </c>
      <c r="CK8" s="428">
        <v>0</v>
      </c>
      <c r="CL8" s="428">
        <v>0</v>
      </c>
      <c r="CM8" s="428">
        <v>0</v>
      </c>
      <c r="CN8" s="428">
        <v>0</v>
      </c>
      <c r="CO8" s="428">
        <v>0</v>
      </c>
      <c r="CP8" s="428">
        <v>0</v>
      </c>
      <c r="CQ8" s="428">
        <v>0</v>
      </c>
      <c r="CR8" s="428">
        <v>1</v>
      </c>
      <c r="CS8" s="428">
        <v>8</v>
      </c>
      <c r="CT8" s="428">
        <v>0</v>
      </c>
      <c r="CU8" s="428">
        <v>0</v>
      </c>
      <c r="CV8" s="428">
        <v>0</v>
      </c>
      <c r="CW8" s="428">
        <v>0</v>
      </c>
      <c r="CX8" s="428">
        <v>0</v>
      </c>
      <c r="CY8" s="428">
        <v>0</v>
      </c>
      <c r="CZ8" s="428">
        <v>0</v>
      </c>
      <c r="DA8" s="428">
        <v>0</v>
      </c>
      <c r="DB8" s="428">
        <v>0</v>
      </c>
      <c r="DC8" s="428">
        <v>0</v>
      </c>
      <c r="DD8" s="428">
        <v>0</v>
      </c>
      <c r="DE8" s="428">
        <v>0</v>
      </c>
      <c r="DF8" s="428">
        <v>0</v>
      </c>
      <c r="DG8" s="428">
        <v>0</v>
      </c>
      <c r="DH8" s="428">
        <v>0</v>
      </c>
      <c r="DI8" s="428">
        <v>0</v>
      </c>
      <c r="DJ8" s="428">
        <v>0</v>
      </c>
      <c r="DK8" s="428">
        <v>0</v>
      </c>
      <c r="DL8" s="428">
        <v>0</v>
      </c>
      <c r="DM8" s="428">
        <v>0</v>
      </c>
      <c r="DN8" s="428">
        <v>0</v>
      </c>
      <c r="DO8" s="428">
        <v>0</v>
      </c>
      <c r="DP8" s="428">
        <v>0</v>
      </c>
      <c r="DQ8" s="428">
        <v>0</v>
      </c>
      <c r="DR8" s="428">
        <v>0</v>
      </c>
      <c r="DS8" s="428">
        <v>0</v>
      </c>
      <c r="DT8" s="428">
        <v>0</v>
      </c>
      <c r="DU8" s="428">
        <v>0</v>
      </c>
      <c r="DV8" s="428">
        <v>0</v>
      </c>
      <c r="DW8" s="428">
        <v>0</v>
      </c>
      <c r="DX8" s="428">
        <v>0</v>
      </c>
      <c r="DY8" s="428">
        <v>0</v>
      </c>
      <c r="DZ8" s="428">
        <v>0</v>
      </c>
      <c r="EA8" s="428">
        <v>0</v>
      </c>
      <c r="EB8" s="428">
        <v>0</v>
      </c>
      <c r="EC8" s="428">
        <v>0</v>
      </c>
      <c r="ED8" s="428">
        <v>0</v>
      </c>
      <c r="EE8" s="428">
        <v>0</v>
      </c>
      <c r="EF8" s="428">
        <v>0</v>
      </c>
      <c r="EG8" s="428">
        <v>0</v>
      </c>
      <c r="EH8" s="428">
        <v>0</v>
      </c>
      <c r="EI8" s="428">
        <v>0</v>
      </c>
      <c r="EJ8" s="428">
        <v>0</v>
      </c>
      <c r="EK8" s="428">
        <v>0</v>
      </c>
      <c r="EL8" s="428">
        <v>0</v>
      </c>
      <c r="EM8" s="428">
        <v>0</v>
      </c>
      <c r="EN8" s="428">
        <v>0</v>
      </c>
      <c r="EO8" s="428">
        <v>0</v>
      </c>
      <c r="EP8" s="428">
        <v>0</v>
      </c>
      <c r="EQ8" s="428">
        <v>0</v>
      </c>
      <c r="ER8" s="428">
        <v>0</v>
      </c>
      <c r="ES8" s="428">
        <v>0</v>
      </c>
      <c r="ET8" s="428">
        <v>0</v>
      </c>
      <c r="EU8" s="428">
        <v>0</v>
      </c>
      <c r="EV8" s="428">
        <v>0</v>
      </c>
      <c r="EW8" s="428">
        <v>0</v>
      </c>
      <c r="EX8" s="428">
        <v>0</v>
      </c>
      <c r="EY8" s="428">
        <v>0</v>
      </c>
      <c r="EZ8" s="428">
        <v>0</v>
      </c>
      <c r="FA8" s="428">
        <v>0</v>
      </c>
      <c r="FB8" s="428">
        <v>0</v>
      </c>
      <c r="FC8" s="428">
        <v>0</v>
      </c>
      <c r="FD8" s="428">
        <v>0</v>
      </c>
      <c r="FE8" s="428">
        <v>0</v>
      </c>
      <c r="FF8" s="428">
        <v>0</v>
      </c>
      <c r="FG8" s="428">
        <v>0</v>
      </c>
      <c r="FH8" s="428">
        <v>0</v>
      </c>
      <c r="FI8" s="428">
        <v>0</v>
      </c>
      <c r="FJ8" s="428">
        <v>0</v>
      </c>
      <c r="FK8" s="428">
        <v>0</v>
      </c>
      <c r="FL8" s="428">
        <v>0</v>
      </c>
      <c r="FM8" s="428">
        <v>0</v>
      </c>
      <c r="FN8" s="428">
        <v>0</v>
      </c>
      <c r="FO8" s="428">
        <v>0</v>
      </c>
      <c r="FP8" s="428">
        <v>0</v>
      </c>
      <c r="FQ8" s="428">
        <v>0</v>
      </c>
      <c r="FR8" s="428">
        <v>0</v>
      </c>
      <c r="FS8" s="428">
        <v>0</v>
      </c>
      <c r="FT8" s="428">
        <v>0</v>
      </c>
      <c r="FU8" s="428">
        <v>0</v>
      </c>
      <c r="FV8" s="428">
        <v>0</v>
      </c>
      <c r="FW8" s="428">
        <v>0</v>
      </c>
      <c r="FX8" s="428">
        <v>0</v>
      </c>
      <c r="FY8" s="428">
        <v>0</v>
      </c>
      <c r="FZ8" s="428">
        <v>0</v>
      </c>
      <c r="GA8" s="428">
        <v>0</v>
      </c>
      <c r="GB8" s="428">
        <v>0</v>
      </c>
      <c r="GC8" s="428">
        <v>0</v>
      </c>
      <c r="GD8" s="428">
        <v>0</v>
      </c>
      <c r="GE8" s="428">
        <v>0</v>
      </c>
      <c r="GF8" s="428">
        <v>0</v>
      </c>
      <c r="GG8" s="428">
        <v>0</v>
      </c>
      <c r="GH8" s="428">
        <v>0</v>
      </c>
      <c r="GI8" s="428">
        <v>0</v>
      </c>
      <c r="GJ8" s="428">
        <v>0</v>
      </c>
      <c r="GK8" s="428">
        <v>0</v>
      </c>
      <c r="GL8" s="428">
        <v>0</v>
      </c>
      <c r="GM8" s="428">
        <v>0</v>
      </c>
      <c r="GN8" s="36"/>
    </row>
    <row r="9" spans="1:197" ht="15" customHeight="1" x14ac:dyDescent="0.2">
      <c r="A9" s="596" t="s">
        <v>1808</v>
      </c>
      <c r="B9" s="428">
        <v>1</v>
      </c>
      <c r="C9" s="428">
        <v>3</v>
      </c>
      <c r="D9" s="428">
        <v>0</v>
      </c>
      <c r="E9" s="428">
        <v>0</v>
      </c>
      <c r="F9" s="428">
        <v>0</v>
      </c>
      <c r="G9" s="428">
        <v>0</v>
      </c>
      <c r="H9" s="428">
        <v>0</v>
      </c>
      <c r="I9" s="428">
        <v>0</v>
      </c>
      <c r="J9" s="428">
        <v>0</v>
      </c>
      <c r="K9" s="428">
        <v>0</v>
      </c>
      <c r="L9" s="428">
        <v>0</v>
      </c>
      <c r="M9" s="428">
        <v>0</v>
      </c>
      <c r="N9" s="428">
        <v>0</v>
      </c>
      <c r="O9" s="428">
        <v>0</v>
      </c>
      <c r="P9" s="428">
        <v>0</v>
      </c>
      <c r="Q9" s="428">
        <v>0</v>
      </c>
      <c r="R9" s="428">
        <v>0</v>
      </c>
      <c r="S9" s="428">
        <v>0</v>
      </c>
      <c r="T9" s="428">
        <v>0</v>
      </c>
      <c r="U9" s="428">
        <v>0</v>
      </c>
      <c r="V9" s="428">
        <v>0</v>
      </c>
      <c r="W9" s="428">
        <v>0</v>
      </c>
      <c r="X9" s="428">
        <v>0</v>
      </c>
      <c r="Y9" s="428">
        <v>0</v>
      </c>
      <c r="Z9" s="428">
        <v>0</v>
      </c>
      <c r="AA9" s="428">
        <v>0</v>
      </c>
      <c r="AB9" s="428">
        <v>0</v>
      </c>
      <c r="AC9" s="428">
        <v>0</v>
      </c>
      <c r="AD9" s="428">
        <v>0</v>
      </c>
      <c r="AE9" s="428">
        <v>0</v>
      </c>
      <c r="AF9" s="428">
        <v>0</v>
      </c>
      <c r="AG9" s="428">
        <v>0</v>
      </c>
      <c r="AH9" s="428">
        <v>0</v>
      </c>
      <c r="AI9" s="428">
        <v>0</v>
      </c>
      <c r="AJ9" s="428">
        <v>0</v>
      </c>
      <c r="AK9" s="428">
        <v>0</v>
      </c>
      <c r="AL9" s="428">
        <v>0</v>
      </c>
      <c r="AM9" s="428">
        <v>0</v>
      </c>
      <c r="AN9" s="428">
        <v>0</v>
      </c>
      <c r="AO9" s="428">
        <v>0</v>
      </c>
      <c r="AP9" s="428">
        <v>0</v>
      </c>
      <c r="AQ9" s="428">
        <v>0</v>
      </c>
      <c r="AR9" s="428">
        <v>0</v>
      </c>
      <c r="AS9" s="428">
        <v>0</v>
      </c>
      <c r="AT9" s="428">
        <v>0</v>
      </c>
      <c r="AU9" s="428">
        <v>0</v>
      </c>
      <c r="AV9" s="428">
        <v>0</v>
      </c>
      <c r="AW9" s="428">
        <v>0</v>
      </c>
      <c r="AX9" s="428">
        <v>0</v>
      </c>
      <c r="AY9" s="428">
        <v>0</v>
      </c>
      <c r="AZ9" s="428">
        <v>0</v>
      </c>
      <c r="BA9" s="428">
        <v>0</v>
      </c>
      <c r="BB9" s="428">
        <v>0</v>
      </c>
      <c r="BC9" s="428">
        <v>0</v>
      </c>
      <c r="BD9" s="428">
        <v>2</v>
      </c>
      <c r="BE9" s="428">
        <v>7</v>
      </c>
      <c r="BF9" s="428">
        <v>0</v>
      </c>
      <c r="BG9" s="428">
        <v>0</v>
      </c>
      <c r="BH9" s="428">
        <v>1</v>
      </c>
      <c r="BI9" s="428">
        <v>4</v>
      </c>
      <c r="BJ9" s="428">
        <v>0</v>
      </c>
      <c r="BK9" s="428">
        <v>0</v>
      </c>
      <c r="BL9" s="428">
        <v>0</v>
      </c>
      <c r="BM9" s="428">
        <v>0</v>
      </c>
      <c r="BN9" s="428">
        <v>0</v>
      </c>
      <c r="BO9" s="428">
        <v>0</v>
      </c>
      <c r="BP9" s="428">
        <v>0</v>
      </c>
      <c r="BQ9" s="428">
        <v>0</v>
      </c>
      <c r="BR9" s="428">
        <v>0</v>
      </c>
      <c r="BS9" s="428">
        <v>0</v>
      </c>
      <c r="BT9" s="428">
        <v>0</v>
      </c>
      <c r="BU9" s="428">
        <v>0</v>
      </c>
      <c r="BV9" s="428">
        <v>0</v>
      </c>
      <c r="BW9" s="428">
        <v>0</v>
      </c>
      <c r="BX9" s="428">
        <v>0</v>
      </c>
      <c r="BY9" s="428">
        <v>0</v>
      </c>
      <c r="BZ9" s="428">
        <v>0</v>
      </c>
      <c r="CA9" s="428">
        <v>0</v>
      </c>
      <c r="CB9" s="428">
        <v>1</v>
      </c>
      <c r="CC9" s="428">
        <v>33</v>
      </c>
      <c r="CD9" s="428">
        <v>0</v>
      </c>
      <c r="CE9" s="428">
        <v>0</v>
      </c>
      <c r="CF9" s="428">
        <v>0</v>
      </c>
      <c r="CG9" s="428">
        <v>0</v>
      </c>
      <c r="CH9" s="428">
        <v>0</v>
      </c>
      <c r="CI9" s="428">
        <v>0</v>
      </c>
      <c r="CJ9" s="428">
        <v>0</v>
      </c>
      <c r="CK9" s="428">
        <v>0</v>
      </c>
      <c r="CL9" s="428">
        <v>0</v>
      </c>
      <c r="CM9" s="428">
        <v>0</v>
      </c>
      <c r="CN9" s="428">
        <v>1</v>
      </c>
      <c r="CO9" s="428">
        <v>4</v>
      </c>
      <c r="CP9" s="428">
        <v>1</v>
      </c>
      <c r="CQ9" s="428">
        <v>4</v>
      </c>
      <c r="CR9" s="428">
        <v>2</v>
      </c>
      <c r="CS9" s="428">
        <v>7</v>
      </c>
      <c r="CT9" s="428">
        <v>1</v>
      </c>
      <c r="CU9" s="428">
        <v>4</v>
      </c>
      <c r="CV9" s="428">
        <v>0</v>
      </c>
      <c r="CW9" s="428">
        <v>0</v>
      </c>
      <c r="CX9" s="428">
        <v>0</v>
      </c>
      <c r="CY9" s="428">
        <v>0</v>
      </c>
      <c r="CZ9" s="428">
        <v>0</v>
      </c>
      <c r="DA9" s="428">
        <v>0</v>
      </c>
      <c r="DB9" s="428">
        <v>0</v>
      </c>
      <c r="DC9" s="428">
        <v>0</v>
      </c>
      <c r="DD9" s="428">
        <v>0</v>
      </c>
      <c r="DE9" s="428">
        <v>0</v>
      </c>
      <c r="DF9" s="428">
        <v>0</v>
      </c>
      <c r="DG9" s="428">
        <v>0</v>
      </c>
      <c r="DH9" s="428">
        <v>0</v>
      </c>
      <c r="DI9" s="428">
        <v>0</v>
      </c>
      <c r="DJ9" s="428">
        <v>0</v>
      </c>
      <c r="DK9" s="428">
        <v>0</v>
      </c>
      <c r="DL9" s="428">
        <v>0</v>
      </c>
      <c r="DM9" s="428">
        <v>0</v>
      </c>
      <c r="DN9" s="428">
        <v>0</v>
      </c>
      <c r="DO9" s="428">
        <v>0</v>
      </c>
      <c r="DP9" s="428">
        <v>0</v>
      </c>
      <c r="DQ9" s="428">
        <v>0</v>
      </c>
      <c r="DR9" s="428">
        <v>0</v>
      </c>
      <c r="DS9" s="428">
        <v>0</v>
      </c>
      <c r="DT9" s="428">
        <v>0</v>
      </c>
      <c r="DU9" s="428">
        <v>0</v>
      </c>
      <c r="DV9" s="428">
        <v>0</v>
      </c>
      <c r="DW9" s="428">
        <v>0</v>
      </c>
      <c r="DX9" s="428">
        <v>0</v>
      </c>
      <c r="DY9" s="428">
        <v>0</v>
      </c>
      <c r="DZ9" s="428">
        <v>0</v>
      </c>
      <c r="EA9" s="428">
        <v>0</v>
      </c>
      <c r="EB9" s="428">
        <v>0</v>
      </c>
      <c r="EC9" s="428">
        <v>0</v>
      </c>
      <c r="ED9" s="428">
        <v>0</v>
      </c>
      <c r="EE9" s="428">
        <v>0</v>
      </c>
      <c r="EF9" s="428">
        <v>0</v>
      </c>
      <c r="EG9" s="428">
        <v>0</v>
      </c>
      <c r="EH9" s="428">
        <v>0</v>
      </c>
      <c r="EI9" s="428">
        <v>0</v>
      </c>
      <c r="EJ9" s="428">
        <v>1</v>
      </c>
      <c r="EK9" s="428">
        <v>4</v>
      </c>
      <c r="EL9" s="428">
        <v>1</v>
      </c>
      <c r="EM9" s="428">
        <v>4</v>
      </c>
      <c r="EN9" s="428">
        <v>0</v>
      </c>
      <c r="EO9" s="428">
        <v>0</v>
      </c>
      <c r="EP9" s="428">
        <v>0</v>
      </c>
      <c r="EQ9" s="428">
        <v>0</v>
      </c>
      <c r="ER9" s="428">
        <v>0</v>
      </c>
      <c r="ES9" s="428">
        <v>0</v>
      </c>
      <c r="ET9" s="428">
        <v>0</v>
      </c>
      <c r="EU9" s="428">
        <v>0</v>
      </c>
      <c r="EV9" s="428">
        <v>0</v>
      </c>
      <c r="EW9" s="428">
        <v>0</v>
      </c>
      <c r="EX9" s="428">
        <v>0</v>
      </c>
      <c r="EY9" s="428">
        <v>0</v>
      </c>
      <c r="EZ9" s="428">
        <v>1</v>
      </c>
      <c r="FA9" s="428">
        <v>3</v>
      </c>
      <c r="FB9" s="428">
        <v>0</v>
      </c>
      <c r="FC9" s="428">
        <v>0</v>
      </c>
      <c r="FD9" s="428">
        <v>0</v>
      </c>
      <c r="FE9" s="428">
        <v>0</v>
      </c>
      <c r="FF9" s="428">
        <v>0</v>
      </c>
      <c r="FG9" s="428">
        <v>0</v>
      </c>
      <c r="FH9" s="428">
        <v>0</v>
      </c>
      <c r="FI9" s="428">
        <v>0</v>
      </c>
      <c r="FJ9" s="428">
        <v>0</v>
      </c>
      <c r="FK9" s="428">
        <v>0</v>
      </c>
      <c r="FL9" s="428">
        <v>0</v>
      </c>
      <c r="FM9" s="428">
        <v>0</v>
      </c>
      <c r="FN9" s="428">
        <v>0</v>
      </c>
      <c r="FO9" s="428">
        <v>0</v>
      </c>
      <c r="FP9" s="428">
        <v>0</v>
      </c>
      <c r="FQ9" s="428">
        <v>0</v>
      </c>
      <c r="FR9" s="428">
        <v>0</v>
      </c>
      <c r="FS9" s="428">
        <v>0</v>
      </c>
      <c r="FT9" s="428">
        <v>0</v>
      </c>
      <c r="FU9" s="428">
        <v>0</v>
      </c>
      <c r="FV9" s="428">
        <v>0</v>
      </c>
      <c r="FW9" s="428">
        <v>0</v>
      </c>
      <c r="FX9" s="428">
        <v>0</v>
      </c>
      <c r="FY9" s="428">
        <v>0</v>
      </c>
      <c r="FZ9" s="428">
        <v>0</v>
      </c>
      <c r="GA9" s="428">
        <v>0</v>
      </c>
      <c r="GB9" s="428">
        <v>0</v>
      </c>
      <c r="GC9" s="428">
        <v>0</v>
      </c>
      <c r="GD9" s="428">
        <v>0</v>
      </c>
      <c r="GE9" s="428">
        <v>0</v>
      </c>
      <c r="GF9" s="428">
        <v>0</v>
      </c>
      <c r="GG9" s="428">
        <v>0</v>
      </c>
      <c r="GH9" s="428">
        <v>0</v>
      </c>
      <c r="GI9" s="428">
        <v>0</v>
      </c>
      <c r="GJ9" s="428">
        <v>0</v>
      </c>
      <c r="GK9" s="428">
        <v>0</v>
      </c>
      <c r="GL9" s="428">
        <v>0</v>
      </c>
      <c r="GM9" s="428">
        <v>0</v>
      </c>
      <c r="GN9" s="36"/>
    </row>
    <row r="10" spans="1:197" ht="15" customHeight="1" x14ac:dyDescent="0.2">
      <c r="A10" s="596" t="s">
        <v>1571</v>
      </c>
      <c r="B10" s="428">
        <v>0</v>
      </c>
      <c r="C10" s="428">
        <v>0</v>
      </c>
      <c r="D10" s="428">
        <v>0</v>
      </c>
      <c r="E10" s="428">
        <v>0</v>
      </c>
      <c r="F10" s="428">
        <v>0</v>
      </c>
      <c r="G10" s="428">
        <v>0</v>
      </c>
      <c r="H10" s="428">
        <v>0</v>
      </c>
      <c r="I10" s="428">
        <v>0</v>
      </c>
      <c r="J10" s="428">
        <v>0</v>
      </c>
      <c r="K10" s="428">
        <v>0</v>
      </c>
      <c r="L10" s="428">
        <v>0</v>
      </c>
      <c r="M10" s="428">
        <v>0</v>
      </c>
      <c r="N10" s="428">
        <v>0</v>
      </c>
      <c r="O10" s="428">
        <v>0</v>
      </c>
      <c r="P10" s="428">
        <v>0</v>
      </c>
      <c r="Q10" s="428">
        <v>0</v>
      </c>
      <c r="R10" s="428">
        <v>0</v>
      </c>
      <c r="S10" s="428">
        <v>0</v>
      </c>
      <c r="T10" s="428">
        <v>0</v>
      </c>
      <c r="U10" s="428">
        <v>0</v>
      </c>
      <c r="V10" s="428">
        <v>0</v>
      </c>
      <c r="W10" s="428">
        <v>0</v>
      </c>
      <c r="X10" s="428">
        <v>0</v>
      </c>
      <c r="Y10" s="428">
        <v>0</v>
      </c>
      <c r="Z10" s="428">
        <v>0</v>
      </c>
      <c r="AA10" s="428">
        <v>0</v>
      </c>
      <c r="AB10" s="428">
        <v>0</v>
      </c>
      <c r="AC10" s="428">
        <v>0</v>
      </c>
      <c r="AD10" s="428">
        <v>0</v>
      </c>
      <c r="AE10" s="428">
        <v>0</v>
      </c>
      <c r="AF10" s="428">
        <v>0</v>
      </c>
      <c r="AG10" s="428">
        <v>0</v>
      </c>
      <c r="AH10" s="428">
        <v>0</v>
      </c>
      <c r="AI10" s="428">
        <v>0</v>
      </c>
      <c r="AJ10" s="428">
        <v>0</v>
      </c>
      <c r="AK10" s="428">
        <v>0</v>
      </c>
      <c r="AL10" s="428">
        <v>0</v>
      </c>
      <c r="AM10" s="428">
        <v>0</v>
      </c>
      <c r="AN10" s="428">
        <v>0</v>
      </c>
      <c r="AO10" s="428">
        <v>0</v>
      </c>
      <c r="AP10" s="428">
        <v>0</v>
      </c>
      <c r="AQ10" s="428">
        <v>0</v>
      </c>
      <c r="AR10" s="428">
        <v>0</v>
      </c>
      <c r="AS10" s="428">
        <v>0</v>
      </c>
      <c r="AT10" s="428">
        <v>0</v>
      </c>
      <c r="AU10" s="428">
        <v>0</v>
      </c>
      <c r="AV10" s="428">
        <v>0</v>
      </c>
      <c r="AW10" s="428">
        <v>0</v>
      </c>
      <c r="AX10" s="428">
        <v>0</v>
      </c>
      <c r="AY10" s="428">
        <v>0</v>
      </c>
      <c r="AZ10" s="428">
        <v>0</v>
      </c>
      <c r="BA10" s="428">
        <v>0</v>
      </c>
      <c r="BB10" s="428">
        <v>0</v>
      </c>
      <c r="BC10" s="428">
        <v>0</v>
      </c>
      <c r="BD10" s="428">
        <v>0</v>
      </c>
      <c r="BE10" s="428">
        <v>0</v>
      </c>
      <c r="BF10" s="428">
        <v>0</v>
      </c>
      <c r="BG10" s="428">
        <v>0</v>
      </c>
      <c r="BH10" s="428">
        <v>0</v>
      </c>
      <c r="BI10" s="428">
        <v>0</v>
      </c>
      <c r="BJ10" s="428">
        <v>0</v>
      </c>
      <c r="BK10" s="428">
        <v>0</v>
      </c>
      <c r="BL10" s="428">
        <v>0</v>
      </c>
      <c r="BM10" s="428">
        <v>0</v>
      </c>
      <c r="BN10" s="428">
        <v>0</v>
      </c>
      <c r="BO10" s="428">
        <v>0</v>
      </c>
      <c r="BP10" s="428">
        <v>0</v>
      </c>
      <c r="BQ10" s="428">
        <v>0</v>
      </c>
      <c r="BR10" s="428">
        <v>0</v>
      </c>
      <c r="BS10" s="428">
        <v>0</v>
      </c>
      <c r="BT10" s="428">
        <v>0</v>
      </c>
      <c r="BU10" s="428">
        <v>0</v>
      </c>
      <c r="BV10" s="428">
        <v>0</v>
      </c>
      <c r="BW10" s="428">
        <v>0</v>
      </c>
      <c r="BX10" s="428">
        <v>0</v>
      </c>
      <c r="BY10" s="428">
        <v>0</v>
      </c>
      <c r="BZ10" s="428">
        <v>0</v>
      </c>
      <c r="CA10" s="428">
        <v>0</v>
      </c>
      <c r="CB10" s="428">
        <v>1</v>
      </c>
      <c r="CC10" s="428">
        <v>35</v>
      </c>
      <c r="CD10" s="428">
        <v>0</v>
      </c>
      <c r="CE10" s="428">
        <v>0</v>
      </c>
      <c r="CF10" s="428">
        <v>0</v>
      </c>
      <c r="CG10" s="428">
        <v>0</v>
      </c>
      <c r="CH10" s="428">
        <v>0</v>
      </c>
      <c r="CI10" s="428">
        <v>0</v>
      </c>
      <c r="CJ10" s="428">
        <v>0</v>
      </c>
      <c r="CK10" s="428">
        <v>0</v>
      </c>
      <c r="CL10" s="428">
        <v>0</v>
      </c>
      <c r="CM10" s="428">
        <v>0</v>
      </c>
      <c r="CN10" s="428">
        <v>0</v>
      </c>
      <c r="CO10" s="428">
        <v>0</v>
      </c>
      <c r="CP10" s="428">
        <v>0</v>
      </c>
      <c r="CQ10" s="428">
        <v>0</v>
      </c>
      <c r="CR10" s="428">
        <v>0</v>
      </c>
      <c r="CS10" s="428">
        <v>0</v>
      </c>
      <c r="CT10" s="428">
        <v>0</v>
      </c>
      <c r="CU10" s="428">
        <v>0</v>
      </c>
      <c r="CV10" s="428">
        <v>0</v>
      </c>
      <c r="CW10" s="428">
        <v>0</v>
      </c>
      <c r="CX10" s="428">
        <v>0</v>
      </c>
      <c r="CY10" s="428">
        <v>0</v>
      </c>
      <c r="CZ10" s="428">
        <v>0</v>
      </c>
      <c r="DA10" s="428">
        <v>0</v>
      </c>
      <c r="DB10" s="428">
        <v>0</v>
      </c>
      <c r="DC10" s="428">
        <v>0</v>
      </c>
      <c r="DD10" s="428">
        <v>0</v>
      </c>
      <c r="DE10" s="428">
        <v>0</v>
      </c>
      <c r="DF10" s="428">
        <v>0</v>
      </c>
      <c r="DG10" s="428">
        <v>0</v>
      </c>
      <c r="DH10" s="428">
        <v>0</v>
      </c>
      <c r="DI10" s="428">
        <v>0</v>
      </c>
      <c r="DJ10" s="428">
        <v>0</v>
      </c>
      <c r="DK10" s="428">
        <v>0</v>
      </c>
      <c r="DL10" s="428">
        <v>0</v>
      </c>
      <c r="DM10" s="428">
        <v>0</v>
      </c>
      <c r="DN10" s="428">
        <v>0</v>
      </c>
      <c r="DO10" s="428">
        <v>0</v>
      </c>
      <c r="DP10" s="428">
        <v>0</v>
      </c>
      <c r="DQ10" s="428">
        <v>0</v>
      </c>
      <c r="DR10" s="428">
        <v>0</v>
      </c>
      <c r="DS10" s="428">
        <v>0</v>
      </c>
      <c r="DT10" s="428">
        <v>0</v>
      </c>
      <c r="DU10" s="428">
        <v>0</v>
      </c>
      <c r="DV10" s="428">
        <v>0</v>
      </c>
      <c r="DW10" s="428">
        <v>0</v>
      </c>
      <c r="DX10" s="428">
        <v>0</v>
      </c>
      <c r="DY10" s="428">
        <v>0</v>
      </c>
      <c r="DZ10" s="428">
        <v>0</v>
      </c>
      <c r="EA10" s="428">
        <v>0</v>
      </c>
      <c r="EB10" s="428">
        <v>0</v>
      </c>
      <c r="EC10" s="428">
        <v>0</v>
      </c>
      <c r="ED10" s="428">
        <v>0</v>
      </c>
      <c r="EE10" s="428">
        <v>0</v>
      </c>
      <c r="EF10" s="428">
        <v>0</v>
      </c>
      <c r="EG10" s="428">
        <v>0</v>
      </c>
      <c r="EH10" s="428">
        <v>0</v>
      </c>
      <c r="EI10" s="428">
        <v>0</v>
      </c>
      <c r="EJ10" s="428">
        <v>0</v>
      </c>
      <c r="EK10" s="428">
        <v>0</v>
      </c>
      <c r="EL10" s="428">
        <v>0</v>
      </c>
      <c r="EM10" s="428">
        <v>0</v>
      </c>
      <c r="EN10" s="428">
        <v>0</v>
      </c>
      <c r="EO10" s="428">
        <v>0</v>
      </c>
      <c r="EP10" s="428">
        <v>0</v>
      </c>
      <c r="EQ10" s="428">
        <v>0</v>
      </c>
      <c r="ER10" s="428">
        <v>0</v>
      </c>
      <c r="ES10" s="428">
        <v>0</v>
      </c>
      <c r="ET10" s="428">
        <v>0</v>
      </c>
      <c r="EU10" s="428">
        <v>0</v>
      </c>
      <c r="EV10" s="428">
        <v>0</v>
      </c>
      <c r="EW10" s="428">
        <v>0</v>
      </c>
      <c r="EX10" s="428">
        <v>0</v>
      </c>
      <c r="EY10" s="428">
        <v>0</v>
      </c>
      <c r="EZ10" s="428">
        <v>0</v>
      </c>
      <c r="FA10" s="428">
        <v>0</v>
      </c>
      <c r="FB10" s="428">
        <v>0</v>
      </c>
      <c r="FC10" s="428">
        <v>0</v>
      </c>
      <c r="FD10" s="428">
        <v>0</v>
      </c>
      <c r="FE10" s="428">
        <v>0</v>
      </c>
      <c r="FF10" s="428">
        <v>0</v>
      </c>
      <c r="FG10" s="428">
        <v>0</v>
      </c>
      <c r="FH10" s="428">
        <v>0</v>
      </c>
      <c r="FI10" s="428">
        <v>0</v>
      </c>
      <c r="FJ10" s="428">
        <v>0</v>
      </c>
      <c r="FK10" s="428">
        <v>0</v>
      </c>
      <c r="FL10" s="428">
        <v>0</v>
      </c>
      <c r="FM10" s="428">
        <v>0</v>
      </c>
      <c r="FN10" s="428">
        <v>0</v>
      </c>
      <c r="FO10" s="428">
        <v>0</v>
      </c>
      <c r="FP10" s="428">
        <v>0</v>
      </c>
      <c r="FQ10" s="428">
        <v>0</v>
      </c>
      <c r="FR10" s="428">
        <v>0</v>
      </c>
      <c r="FS10" s="428">
        <v>0</v>
      </c>
      <c r="FT10" s="428">
        <v>0</v>
      </c>
      <c r="FU10" s="428">
        <v>0</v>
      </c>
      <c r="FV10" s="428">
        <v>0</v>
      </c>
      <c r="FW10" s="428">
        <v>0</v>
      </c>
      <c r="FX10" s="428">
        <v>0</v>
      </c>
      <c r="FY10" s="428">
        <v>0</v>
      </c>
      <c r="FZ10" s="428">
        <v>0</v>
      </c>
      <c r="GA10" s="428">
        <v>0</v>
      </c>
      <c r="GB10" s="428">
        <v>0</v>
      </c>
      <c r="GC10" s="428">
        <v>0</v>
      </c>
      <c r="GD10" s="428">
        <v>0</v>
      </c>
      <c r="GE10" s="428">
        <v>0</v>
      </c>
      <c r="GF10" s="428">
        <v>0</v>
      </c>
      <c r="GG10" s="428">
        <v>0</v>
      </c>
      <c r="GH10" s="428">
        <v>0</v>
      </c>
      <c r="GI10" s="428">
        <v>0</v>
      </c>
      <c r="GJ10" s="428">
        <v>0</v>
      </c>
      <c r="GK10" s="428">
        <v>0</v>
      </c>
      <c r="GL10" s="428">
        <v>0</v>
      </c>
      <c r="GM10" s="428">
        <v>0</v>
      </c>
      <c r="GN10" s="36"/>
    </row>
    <row r="11" spans="1:197" ht="15" customHeight="1" x14ac:dyDescent="0.2">
      <c r="A11" s="596" t="s">
        <v>1574</v>
      </c>
      <c r="B11" s="428">
        <v>0</v>
      </c>
      <c r="C11" s="428">
        <v>0</v>
      </c>
      <c r="D11" s="428">
        <v>0</v>
      </c>
      <c r="E11" s="428">
        <v>0</v>
      </c>
      <c r="F11" s="428">
        <v>0</v>
      </c>
      <c r="G11" s="428">
        <v>0</v>
      </c>
      <c r="H11" s="428">
        <v>0</v>
      </c>
      <c r="I11" s="428">
        <v>0</v>
      </c>
      <c r="J11" s="428">
        <v>0</v>
      </c>
      <c r="K11" s="428">
        <v>0</v>
      </c>
      <c r="L11" s="428">
        <v>0</v>
      </c>
      <c r="M11" s="428">
        <v>0</v>
      </c>
      <c r="N11" s="428">
        <v>0</v>
      </c>
      <c r="O11" s="428">
        <v>0</v>
      </c>
      <c r="P11" s="428">
        <v>0</v>
      </c>
      <c r="Q11" s="428">
        <v>0</v>
      </c>
      <c r="R11" s="428">
        <v>0</v>
      </c>
      <c r="S11" s="428">
        <v>0</v>
      </c>
      <c r="T11" s="428">
        <v>0</v>
      </c>
      <c r="U11" s="428">
        <v>0</v>
      </c>
      <c r="V11" s="428">
        <v>0</v>
      </c>
      <c r="W11" s="428">
        <v>0</v>
      </c>
      <c r="X11" s="428">
        <v>0</v>
      </c>
      <c r="Y11" s="428">
        <v>0</v>
      </c>
      <c r="Z11" s="428">
        <v>0</v>
      </c>
      <c r="AA11" s="428">
        <v>0</v>
      </c>
      <c r="AB11" s="428">
        <v>0</v>
      </c>
      <c r="AC11" s="428">
        <v>0</v>
      </c>
      <c r="AD11" s="428">
        <v>0</v>
      </c>
      <c r="AE11" s="428">
        <v>0</v>
      </c>
      <c r="AF11" s="428">
        <v>0</v>
      </c>
      <c r="AG11" s="428">
        <v>0</v>
      </c>
      <c r="AH11" s="428">
        <v>0</v>
      </c>
      <c r="AI11" s="428">
        <v>0</v>
      </c>
      <c r="AJ11" s="428">
        <v>0</v>
      </c>
      <c r="AK11" s="428">
        <v>0</v>
      </c>
      <c r="AL11" s="428">
        <v>0</v>
      </c>
      <c r="AM11" s="428">
        <v>0</v>
      </c>
      <c r="AN11" s="428">
        <v>0</v>
      </c>
      <c r="AO11" s="428">
        <v>0</v>
      </c>
      <c r="AP11" s="428">
        <v>0</v>
      </c>
      <c r="AQ11" s="428">
        <v>0</v>
      </c>
      <c r="AR11" s="428">
        <v>0</v>
      </c>
      <c r="AS11" s="428">
        <v>0</v>
      </c>
      <c r="AT11" s="428">
        <v>0</v>
      </c>
      <c r="AU11" s="428">
        <v>0</v>
      </c>
      <c r="AV11" s="428">
        <v>0</v>
      </c>
      <c r="AW11" s="428">
        <v>0</v>
      </c>
      <c r="AX11" s="428">
        <v>0</v>
      </c>
      <c r="AY11" s="428">
        <v>0</v>
      </c>
      <c r="AZ11" s="428">
        <v>0</v>
      </c>
      <c r="BA11" s="428">
        <v>0</v>
      </c>
      <c r="BB11" s="428">
        <v>0</v>
      </c>
      <c r="BC11" s="428">
        <v>0</v>
      </c>
      <c r="BD11" s="428">
        <v>0</v>
      </c>
      <c r="BE11" s="428">
        <v>0</v>
      </c>
      <c r="BF11" s="428">
        <v>0</v>
      </c>
      <c r="BG11" s="428">
        <v>0</v>
      </c>
      <c r="BH11" s="428">
        <v>0</v>
      </c>
      <c r="BI11" s="428">
        <v>0</v>
      </c>
      <c r="BJ11" s="428">
        <v>0</v>
      </c>
      <c r="BK11" s="428">
        <v>0</v>
      </c>
      <c r="BL11" s="428">
        <v>0</v>
      </c>
      <c r="BM11" s="428">
        <v>0</v>
      </c>
      <c r="BN11" s="428">
        <v>0</v>
      </c>
      <c r="BO11" s="428">
        <v>0</v>
      </c>
      <c r="BP11" s="428">
        <v>0</v>
      </c>
      <c r="BQ11" s="428">
        <v>0</v>
      </c>
      <c r="BR11" s="428">
        <v>0</v>
      </c>
      <c r="BS11" s="428">
        <v>0</v>
      </c>
      <c r="BT11" s="428">
        <v>0</v>
      </c>
      <c r="BU11" s="428">
        <v>0</v>
      </c>
      <c r="BV11" s="428">
        <v>0</v>
      </c>
      <c r="BW11" s="428">
        <v>0</v>
      </c>
      <c r="BX11" s="428">
        <v>0</v>
      </c>
      <c r="BY11" s="428">
        <v>0</v>
      </c>
      <c r="BZ11" s="428">
        <v>0</v>
      </c>
      <c r="CA11" s="428">
        <v>0</v>
      </c>
      <c r="CB11" s="428">
        <v>1</v>
      </c>
      <c r="CC11" s="428">
        <v>25</v>
      </c>
      <c r="CD11" s="428">
        <v>0</v>
      </c>
      <c r="CE11" s="428">
        <v>0</v>
      </c>
      <c r="CF11" s="428">
        <v>0</v>
      </c>
      <c r="CG11" s="428">
        <v>0</v>
      </c>
      <c r="CH11" s="428">
        <v>0</v>
      </c>
      <c r="CI11" s="428">
        <v>0</v>
      </c>
      <c r="CJ11" s="428">
        <v>0</v>
      </c>
      <c r="CK11" s="428">
        <v>0</v>
      </c>
      <c r="CL11" s="428">
        <v>0</v>
      </c>
      <c r="CM11" s="428">
        <v>0</v>
      </c>
      <c r="CN11" s="428">
        <v>0</v>
      </c>
      <c r="CO11" s="428">
        <v>0</v>
      </c>
      <c r="CP11" s="428">
        <v>0</v>
      </c>
      <c r="CQ11" s="428">
        <v>0</v>
      </c>
      <c r="CR11" s="428">
        <v>0</v>
      </c>
      <c r="CS11" s="428">
        <v>0</v>
      </c>
      <c r="CT11" s="428">
        <v>0</v>
      </c>
      <c r="CU11" s="428">
        <v>0</v>
      </c>
      <c r="CV11" s="428">
        <v>0</v>
      </c>
      <c r="CW11" s="428">
        <v>0</v>
      </c>
      <c r="CX11" s="428">
        <v>0</v>
      </c>
      <c r="CY11" s="428">
        <v>0</v>
      </c>
      <c r="CZ11" s="428">
        <v>0</v>
      </c>
      <c r="DA11" s="428">
        <v>0</v>
      </c>
      <c r="DB11" s="428">
        <v>0</v>
      </c>
      <c r="DC11" s="428">
        <v>0</v>
      </c>
      <c r="DD11" s="428">
        <v>0</v>
      </c>
      <c r="DE11" s="428">
        <v>0</v>
      </c>
      <c r="DF11" s="428">
        <v>0</v>
      </c>
      <c r="DG11" s="428">
        <v>0</v>
      </c>
      <c r="DH11" s="428">
        <v>0</v>
      </c>
      <c r="DI11" s="428">
        <v>0</v>
      </c>
      <c r="DJ11" s="428">
        <v>0</v>
      </c>
      <c r="DK11" s="428">
        <v>0</v>
      </c>
      <c r="DL11" s="428">
        <v>0</v>
      </c>
      <c r="DM11" s="428">
        <v>0</v>
      </c>
      <c r="DN11" s="428">
        <v>0</v>
      </c>
      <c r="DO11" s="428">
        <v>0</v>
      </c>
      <c r="DP11" s="428">
        <v>0</v>
      </c>
      <c r="DQ11" s="428">
        <v>0</v>
      </c>
      <c r="DR11" s="428">
        <v>0</v>
      </c>
      <c r="DS11" s="428">
        <v>0</v>
      </c>
      <c r="DT11" s="428">
        <v>0</v>
      </c>
      <c r="DU11" s="428">
        <v>0</v>
      </c>
      <c r="DV11" s="428">
        <v>0</v>
      </c>
      <c r="DW11" s="428">
        <v>0</v>
      </c>
      <c r="DX11" s="428">
        <v>0</v>
      </c>
      <c r="DY11" s="428">
        <v>0</v>
      </c>
      <c r="DZ11" s="428">
        <v>0</v>
      </c>
      <c r="EA11" s="428">
        <v>0</v>
      </c>
      <c r="EB11" s="428">
        <v>0</v>
      </c>
      <c r="EC11" s="428">
        <v>0</v>
      </c>
      <c r="ED11" s="428">
        <v>0</v>
      </c>
      <c r="EE11" s="428">
        <v>0</v>
      </c>
      <c r="EF11" s="428">
        <v>0</v>
      </c>
      <c r="EG11" s="428">
        <v>0</v>
      </c>
      <c r="EH11" s="428">
        <v>0</v>
      </c>
      <c r="EI11" s="428">
        <v>0</v>
      </c>
      <c r="EJ11" s="428">
        <v>0</v>
      </c>
      <c r="EK11" s="428">
        <v>0</v>
      </c>
      <c r="EL11" s="428">
        <v>0</v>
      </c>
      <c r="EM11" s="428">
        <v>0</v>
      </c>
      <c r="EN11" s="428">
        <v>0</v>
      </c>
      <c r="EO11" s="428">
        <v>0</v>
      </c>
      <c r="EP11" s="428">
        <v>0</v>
      </c>
      <c r="EQ11" s="428">
        <v>0</v>
      </c>
      <c r="ER11" s="428">
        <v>0</v>
      </c>
      <c r="ES11" s="428">
        <v>0</v>
      </c>
      <c r="ET11" s="428">
        <v>0</v>
      </c>
      <c r="EU11" s="428">
        <v>0</v>
      </c>
      <c r="EV11" s="428">
        <v>0</v>
      </c>
      <c r="EW11" s="428">
        <v>0</v>
      </c>
      <c r="EX11" s="428">
        <v>0</v>
      </c>
      <c r="EY11" s="428">
        <v>0</v>
      </c>
      <c r="EZ11" s="428">
        <v>0</v>
      </c>
      <c r="FA11" s="428">
        <v>0</v>
      </c>
      <c r="FB11" s="428">
        <v>0</v>
      </c>
      <c r="FC11" s="428">
        <v>0</v>
      </c>
      <c r="FD11" s="428">
        <v>0</v>
      </c>
      <c r="FE11" s="428">
        <v>0</v>
      </c>
      <c r="FF11" s="428">
        <v>0</v>
      </c>
      <c r="FG11" s="428">
        <v>0</v>
      </c>
      <c r="FH11" s="428">
        <v>0</v>
      </c>
      <c r="FI11" s="428">
        <v>0</v>
      </c>
      <c r="FJ11" s="428">
        <v>0</v>
      </c>
      <c r="FK11" s="428">
        <v>0</v>
      </c>
      <c r="FL11" s="428">
        <v>0</v>
      </c>
      <c r="FM11" s="428">
        <v>0</v>
      </c>
      <c r="FN11" s="428">
        <v>0</v>
      </c>
      <c r="FO11" s="428">
        <v>0</v>
      </c>
      <c r="FP11" s="428">
        <v>0</v>
      </c>
      <c r="FQ11" s="428">
        <v>0</v>
      </c>
      <c r="FR11" s="428">
        <v>0</v>
      </c>
      <c r="FS11" s="428">
        <v>0</v>
      </c>
      <c r="FT11" s="428">
        <v>0</v>
      </c>
      <c r="FU11" s="428">
        <v>0</v>
      </c>
      <c r="FV11" s="428">
        <v>0</v>
      </c>
      <c r="FW11" s="428">
        <v>0</v>
      </c>
      <c r="FX11" s="428">
        <v>0</v>
      </c>
      <c r="FY11" s="428">
        <v>0</v>
      </c>
      <c r="FZ11" s="428">
        <v>0</v>
      </c>
      <c r="GA11" s="428">
        <v>0</v>
      </c>
      <c r="GB11" s="428">
        <v>0</v>
      </c>
      <c r="GC11" s="428">
        <v>0</v>
      </c>
      <c r="GD11" s="428">
        <v>0</v>
      </c>
      <c r="GE11" s="428">
        <v>0</v>
      </c>
      <c r="GF11" s="428">
        <v>0</v>
      </c>
      <c r="GG11" s="428">
        <v>0</v>
      </c>
      <c r="GH11" s="428">
        <v>0</v>
      </c>
      <c r="GI11" s="428">
        <v>0</v>
      </c>
      <c r="GJ11" s="428">
        <v>0</v>
      </c>
      <c r="GK11" s="428">
        <v>0</v>
      </c>
      <c r="GL11" s="428">
        <v>0</v>
      </c>
      <c r="GM11" s="428">
        <v>0</v>
      </c>
      <c r="GN11" s="36"/>
    </row>
    <row r="12" spans="1:197" ht="15" customHeight="1" x14ac:dyDescent="0.2">
      <c r="A12" s="596" t="s">
        <v>1576</v>
      </c>
      <c r="B12" s="428">
        <v>0</v>
      </c>
      <c r="C12" s="428">
        <v>0</v>
      </c>
      <c r="D12" s="428">
        <v>0</v>
      </c>
      <c r="E12" s="428">
        <v>0</v>
      </c>
      <c r="F12" s="428">
        <v>0</v>
      </c>
      <c r="G12" s="428">
        <v>0</v>
      </c>
      <c r="H12" s="428">
        <v>0</v>
      </c>
      <c r="I12" s="428">
        <v>0</v>
      </c>
      <c r="J12" s="428">
        <v>0</v>
      </c>
      <c r="K12" s="428">
        <v>0</v>
      </c>
      <c r="L12" s="428">
        <v>0</v>
      </c>
      <c r="M12" s="428">
        <v>0</v>
      </c>
      <c r="N12" s="428">
        <v>0</v>
      </c>
      <c r="O12" s="428">
        <v>0</v>
      </c>
      <c r="P12" s="428">
        <v>0</v>
      </c>
      <c r="Q12" s="428">
        <v>0</v>
      </c>
      <c r="R12" s="428">
        <v>0</v>
      </c>
      <c r="S12" s="428">
        <v>0</v>
      </c>
      <c r="T12" s="428">
        <v>0</v>
      </c>
      <c r="U12" s="428">
        <v>0</v>
      </c>
      <c r="V12" s="428">
        <v>0</v>
      </c>
      <c r="W12" s="428">
        <v>0</v>
      </c>
      <c r="X12" s="428">
        <v>0</v>
      </c>
      <c r="Y12" s="428">
        <v>0</v>
      </c>
      <c r="Z12" s="428">
        <v>0</v>
      </c>
      <c r="AA12" s="428">
        <v>0</v>
      </c>
      <c r="AB12" s="428">
        <v>0</v>
      </c>
      <c r="AC12" s="428">
        <v>0</v>
      </c>
      <c r="AD12" s="428">
        <v>0</v>
      </c>
      <c r="AE12" s="428">
        <v>0</v>
      </c>
      <c r="AF12" s="428">
        <v>0</v>
      </c>
      <c r="AG12" s="428">
        <v>0</v>
      </c>
      <c r="AH12" s="428">
        <v>0</v>
      </c>
      <c r="AI12" s="428">
        <v>0</v>
      </c>
      <c r="AJ12" s="428">
        <v>0</v>
      </c>
      <c r="AK12" s="428">
        <v>0</v>
      </c>
      <c r="AL12" s="428">
        <v>0</v>
      </c>
      <c r="AM12" s="428">
        <v>0</v>
      </c>
      <c r="AN12" s="428">
        <v>0</v>
      </c>
      <c r="AO12" s="428">
        <v>0</v>
      </c>
      <c r="AP12" s="428">
        <v>0</v>
      </c>
      <c r="AQ12" s="428">
        <v>0</v>
      </c>
      <c r="AR12" s="428">
        <v>0</v>
      </c>
      <c r="AS12" s="428">
        <v>0</v>
      </c>
      <c r="AT12" s="428">
        <v>0</v>
      </c>
      <c r="AU12" s="428">
        <v>0</v>
      </c>
      <c r="AV12" s="428">
        <v>0</v>
      </c>
      <c r="AW12" s="428">
        <v>0</v>
      </c>
      <c r="AX12" s="428">
        <v>0</v>
      </c>
      <c r="AY12" s="428">
        <v>0</v>
      </c>
      <c r="AZ12" s="428">
        <v>1</v>
      </c>
      <c r="BA12" s="428">
        <v>4</v>
      </c>
      <c r="BB12" s="428">
        <v>1</v>
      </c>
      <c r="BC12" s="428">
        <v>4</v>
      </c>
      <c r="BD12" s="428">
        <v>0</v>
      </c>
      <c r="BE12" s="428">
        <v>0</v>
      </c>
      <c r="BF12" s="428">
        <v>0</v>
      </c>
      <c r="BG12" s="428">
        <v>0</v>
      </c>
      <c r="BH12" s="428">
        <v>0</v>
      </c>
      <c r="BI12" s="428">
        <v>0</v>
      </c>
      <c r="BJ12" s="428">
        <v>0</v>
      </c>
      <c r="BK12" s="428">
        <v>0</v>
      </c>
      <c r="BL12" s="428">
        <v>0</v>
      </c>
      <c r="BM12" s="428">
        <v>0</v>
      </c>
      <c r="BN12" s="428">
        <v>0</v>
      </c>
      <c r="BO12" s="428">
        <v>0</v>
      </c>
      <c r="BP12" s="428">
        <v>0</v>
      </c>
      <c r="BQ12" s="428">
        <v>0</v>
      </c>
      <c r="BR12" s="428">
        <v>0</v>
      </c>
      <c r="BS12" s="428">
        <v>0</v>
      </c>
      <c r="BT12" s="428">
        <v>0</v>
      </c>
      <c r="BU12" s="428">
        <v>0</v>
      </c>
      <c r="BV12" s="428">
        <v>1</v>
      </c>
      <c r="BW12" s="428">
        <v>4</v>
      </c>
      <c r="BX12" s="428">
        <v>0</v>
      </c>
      <c r="BY12" s="428">
        <v>0</v>
      </c>
      <c r="BZ12" s="428">
        <v>1</v>
      </c>
      <c r="CA12" s="428">
        <v>4</v>
      </c>
      <c r="CB12" s="428">
        <v>1</v>
      </c>
      <c r="CC12" s="428">
        <v>35</v>
      </c>
      <c r="CD12" s="428">
        <v>0</v>
      </c>
      <c r="CE12" s="428">
        <v>0</v>
      </c>
      <c r="CF12" s="428">
        <v>0</v>
      </c>
      <c r="CG12" s="428">
        <v>0</v>
      </c>
      <c r="CH12" s="428">
        <v>0</v>
      </c>
      <c r="CI12" s="428">
        <v>0</v>
      </c>
      <c r="CJ12" s="428">
        <v>0</v>
      </c>
      <c r="CK12" s="428">
        <v>0</v>
      </c>
      <c r="CL12" s="428">
        <v>0</v>
      </c>
      <c r="CM12" s="428">
        <v>0</v>
      </c>
      <c r="CN12" s="428">
        <v>0</v>
      </c>
      <c r="CO12" s="428">
        <v>0</v>
      </c>
      <c r="CP12" s="428">
        <v>0</v>
      </c>
      <c r="CQ12" s="428">
        <v>0</v>
      </c>
      <c r="CR12" s="428">
        <v>0</v>
      </c>
      <c r="CS12" s="428">
        <v>0</v>
      </c>
      <c r="CT12" s="428">
        <v>0</v>
      </c>
      <c r="CU12" s="428">
        <v>0</v>
      </c>
      <c r="CV12" s="428">
        <v>0</v>
      </c>
      <c r="CW12" s="428">
        <v>0</v>
      </c>
      <c r="CX12" s="428">
        <v>0</v>
      </c>
      <c r="CY12" s="428">
        <v>0</v>
      </c>
      <c r="CZ12" s="428">
        <v>0</v>
      </c>
      <c r="DA12" s="428">
        <v>0</v>
      </c>
      <c r="DB12" s="428">
        <v>0</v>
      </c>
      <c r="DC12" s="428">
        <v>0</v>
      </c>
      <c r="DD12" s="428">
        <v>0</v>
      </c>
      <c r="DE12" s="428">
        <v>0</v>
      </c>
      <c r="DF12" s="428">
        <v>0</v>
      </c>
      <c r="DG12" s="428">
        <v>0</v>
      </c>
      <c r="DH12" s="428">
        <v>0</v>
      </c>
      <c r="DI12" s="428">
        <v>0</v>
      </c>
      <c r="DJ12" s="428">
        <v>0</v>
      </c>
      <c r="DK12" s="428">
        <v>0</v>
      </c>
      <c r="DL12" s="428">
        <v>0</v>
      </c>
      <c r="DM12" s="428">
        <v>0</v>
      </c>
      <c r="DN12" s="428">
        <v>0</v>
      </c>
      <c r="DO12" s="428">
        <v>0</v>
      </c>
      <c r="DP12" s="428">
        <v>0</v>
      </c>
      <c r="DQ12" s="428">
        <v>0</v>
      </c>
      <c r="DR12" s="428">
        <v>0</v>
      </c>
      <c r="DS12" s="428">
        <v>0</v>
      </c>
      <c r="DT12" s="428">
        <v>0</v>
      </c>
      <c r="DU12" s="428">
        <v>0</v>
      </c>
      <c r="DV12" s="428">
        <v>0</v>
      </c>
      <c r="DW12" s="428">
        <v>0</v>
      </c>
      <c r="DX12" s="428">
        <v>0</v>
      </c>
      <c r="DY12" s="428">
        <v>0</v>
      </c>
      <c r="DZ12" s="428">
        <v>0</v>
      </c>
      <c r="EA12" s="428">
        <v>0</v>
      </c>
      <c r="EB12" s="428">
        <v>0</v>
      </c>
      <c r="EC12" s="428">
        <v>0</v>
      </c>
      <c r="ED12" s="428">
        <v>0</v>
      </c>
      <c r="EE12" s="428">
        <v>0</v>
      </c>
      <c r="EF12" s="428">
        <v>0</v>
      </c>
      <c r="EG12" s="428">
        <v>0</v>
      </c>
      <c r="EH12" s="428">
        <v>0</v>
      </c>
      <c r="EI12" s="428">
        <v>0</v>
      </c>
      <c r="EJ12" s="428">
        <v>0</v>
      </c>
      <c r="EK12" s="428">
        <v>0</v>
      </c>
      <c r="EL12" s="428">
        <v>0</v>
      </c>
      <c r="EM12" s="428">
        <v>0</v>
      </c>
      <c r="EN12" s="428">
        <v>0</v>
      </c>
      <c r="EO12" s="428">
        <v>0</v>
      </c>
      <c r="EP12" s="428">
        <v>0</v>
      </c>
      <c r="EQ12" s="428">
        <v>0</v>
      </c>
      <c r="ER12" s="428">
        <v>0</v>
      </c>
      <c r="ES12" s="428">
        <v>0</v>
      </c>
      <c r="ET12" s="428">
        <v>0</v>
      </c>
      <c r="EU12" s="428">
        <v>0</v>
      </c>
      <c r="EV12" s="428">
        <v>0</v>
      </c>
      <c r="EW12" s="428">
        <v>0</v>
      </c>
      <c r="EX12" s="428">
        <v>0</v>
      </c>
      <c r="EY12" s="428">
        <v>0</v>
      </c>
      <c r="EZ12" s="428">
        <v>0</v>
      </c>
      <c r="FA12" s="428">
        <v>0</v>
      </c>
      <c r="FB12" s="428">
        <v>0</v>
      </c>
      <c r="FC12" s="428">
        <v>0</v>
      </c>
      <c r="FD12" s="428">
        <v>0</v>
      </c>
      <c r="FE12" s="428">
        <v>0</v>
      </c>
      <c r="FF12" s="428">
        <v>0</v>
      </c>
      <c r="FG12" s="428">
        <v>0</v>
      </c>
      <c r="FH12" s="428">
        <v>0</v>
      </c>
      <c r="FI12" s="428">
        <v>0</v>
      </c>
      <c r="FJ12" s="428">
        <v>0</v>
      </c>
      <c r="FK12" s="428">
        <v>0</v>
      </c>
      <c r="FL12" s="428">
        <v>0</v>
      </c>
      <c r="FM12" s="428">
        <v>0</v>
      </c>
      <c r="FN12" s="428">
        <v>0</v>
      </c>
      <c r="FO12" s="428">
        <v>0</v>
      </c>
      <c r="FP12" s="428">
        <v>0</v>
      </c>
      <c r="FQ12" s="428">
        <v>0</v>
      </c>
      <c r="FR12" s="428">
        <v>0</v>
      </c>
      <c r="FS12" s="428">
        <v>0</v>
      </c>
      <c r="FT12" s="428">
        <v>0</v>
      </c>
      <c r="FU12" s="428">
        <v>0</v>
      </c>
      <c r="FV12" s="428">
        <v>0</v>
      </c>
      <c r="FW12" s="428">
        <v>0</v>
      </c>
      <c r="FX12" s="428">
        <v>0</v>
      </c>
      <c r="FY12" s="428">
        <v>0</v>
      </c>
      <c r="FZ12" s="428">
        <v>0</v>
      </c>
      <c r="GA12" s="428">
        <v>0</v>
      </c>
      <c r="GB12" s="428">
        <v>0</v>
      </c>
      <c r="GC12" s="428">
        <v>0</v>
      </c>
      <c r="GD12" s="428">
        <v>1</v>
      </c>
      <c r="GE12" s="428">
        <v>4</v>
      </c>
      <c r="GF12" s="428">
        <v>0</v>
      </c>
      <c r="GG12" s="428">
        <v>0</v>
      </c>
      <c r="GH12" s="428">
        <v>0</v>
      </c>
      <c r="GI12" s="428">
        <v>0</v>
      </c>
      <c r="GJ12" s="428">
        <v>0</v>
      </c>
      <c r="GK12" s="428">
        <v>0</v>
      </c>
      <c r="GL12" s="428">
        <v>0</v>
      </c>
      <c r="GM12" s="428">
        <v>0</v>
      </c>
      <c r="GN12" s="36"/>
    </row>
    <row r="13" spans="1:197" ht="15" customHeight="1" x14ac:dyDescent="0.2">
      <c r="A13" s="596" t="s">
        <v>1581</v>
      </c>
      <c r="B13" s="428">
        <v>0</v>
      </c>
      <c r="C13" s="428">
        <v>0</v>
      </c>
      <c r="D13" s="428">
        <v>0</v>
      </c>
      <c r="E13" s="428">
        <v>0</v>
      </c>
      <c r="F13" s="428">
        <v>0</v>
      </c>
      <c r="G13" s="428">
        <v>0</v>
      </c>
      <c r="H13" s="428">
        <v>0</v>
      </c>
      <c r="I13" s="428">
        <v>0</v>
      </c>
      <c r="J13" s="428">
        <v>0</v>
      </c>
      <c r="K13" s="428">
        <v>0</v>
      </c>
      <c r="L13" s="428">
        <v>0</v>
      </c>
      <c r="M13" s="428">
        <v>0</v>
      </c>
      <c r="N13" s="428">
        <v>0</v>
      </c>
      <c r="O13" s="428">
        <v>0</v>
      </c>
      <c r="P13" s="428">
        <v>0</v>
      </c>
      <c r="Q13" s="428">
        <v>0</v>
      </c>
      <c r="R13" s="428">
        <v>0</v>
      </c>
      <c r="S13" s="428">
        <v>0</v>
      </c>
      <c r="T13" s="428">
        <v>0</v>
      </c>
      <c r="U13" s="428">
        <v>0</v>
      </c>
      <c r="V13" s="428">
        <v>0</v>
      </c>
      <c r="W13" s="428">
        <v>0</v>
      </c>
      <c r="X13" s="428">
        <v>0</v>
      </c>
      <c r="Y13" s="428">
        <v>0</v>
      </c>
      <c r="Z13" s="428">
        <v>0</v>
      </c>
      <c r="AA13" s="428">
        <v>0</v>
      </c>
      <c r="AB13" s="428">
        <v>0</v>
      </c>
      <c r="AC13" s="428">
        <v>0</v>
      </c>
      <c r="AD13" s="428">
        <v>0</v>
      </c>
      <c r="AE13" s="428">
        <v>0</v>
      </c>
      <c r="AF13" s="428">
        <v>0</v>
      </c>
      <c r="AG13" s="428">
        <v>0</v>
      </c>
      <c r="AH13" s="428">
        <v>0</v>
      </c>
      <c r="AI13" s="428">
        <v>0</v>
      </c>
      <c r="AJ13" s="428">
        <v>0</v>
      </c>
      <c r="AK13" s="428">
        <v>0</v>
      </c>
      <c r="AL13" s="428">
        <v>0</v>
      </c>
      <c r="AM13" s="428">
        <v>0</v>
      </c>
      <c r="AN13" s="428">
        <v>0</v>
      </c>
      <c r="AO13" s="428">
        <v>0</v>
      </c>
      <c r="AP13" s="428">
        <v>0</v>
      </c>
      <c r="AQ13" s="428">
        <v>0</v>
      </c>
      <c r="AR13" s="428">
        <v>0</v>
      </c>
      <c r="AS13" s="428">
        <v>0</v>
      </c>
      <c r="AT13" s="428">
        <v>0</v>
      </c>
      <c r="AU13" s="428">
        <v>0</v>
      </c>
      <c r="AV13" s="428">
        <v>0</v>
      </c>
      <c r="AW13" s="428">
        <v>0</v>
      </c>
      <c r="AX13" s="428">
        <v>0</v>
      </c>
      <c r="AY13" s="428">
        <v>0</v>
      </c>
      <c r="AZ13" s="428">
        <v>0</v>
      </c>
      <c r="BA13" s="428">
        <v>0</v>
      </c>
      <c r="BB13" s="428">
        <v>0</v>
      </c>
      <c r="BC13" s="428">
        <v>0</v>
      </c>
      <c r="BD13" s="428">
        <v>0</v>
      </c>
      <c r="BE13" s="428">
        <v>0</v>
      </c>
      <c r="BF13" s="428">
        <v>0</v>
      </c>
      <c r="BG13" s="428">
        <v>0</v>
      </c>
      <c r="BH13" s="428">
        <v>0</v>
      </c>
      <c r="BI13" s="428">
        <v>0</v>
      </c>
      <c r="BJ13" s="428">
        <v>0</v>
      </c>
      <c r="BK13" s="428">
        <v>0</v>
      </c>
      <c r="BL13" s="428">
        <v>0</v>
      </c>
      <c r="BM13" s="428">
        <v>0</v>
      </c>
      <c r="BN13" s="428">
        <v>0</v>
      </c>
      <c r="BO13" s="428">
        <v>0</v>
      </c>
      <c r="BP13" s="428">
        <v>0</v>
      </c>
      <c r="BQ13" s="428">
        <v>0</v>
      </c>
      <c r="BR13" s="428">
        <v>0</v>
      </c>
      <c r="BS13" s="428">
        <v>0</v>
      </c>
      <c r="BT13" s="428">
        <v>0</v>
      </c>
      <c r="BU13" s="428">
        <v>0</v>
      </c>
      <c r="BV13" s="428">
        <v>0</v>
      </c>
      <c r="BW13" s="428">
        <v>0</v>
      </c>
      <c r="BX13" s="428">
        <v>0</v>
      </c>
      <c r="BY13" s="428">
        <v>0</v>
      </c>
      <c r="BZ13" s="428">
        <v>0</v>
      </c>
      <c r="CA13" s="428">
        <v>0</v>
      </c>
      <c r="CB13" s="428">
        <v>1</v>
      </c>
      <c r="CC13" s="428">
        <v>59</v>
      </c>
      <c r="CD13" s="428">
        <v>0</v>
      </c>
      <c r="CE13" s="428">
        <v>0</v>
      </c>
      <c r="CF13" s="428">
        <v>0</v>
      </c>
      <c r="CG13" s="428">
        <v>0</v>
      </c>
      <c r="CH13" s="428">
        <v>0</v>
      </c>
      <c r="CI13" s="428">
        <v>0</v>
      </c>
      <c r="CJ13" s="428">
        <v>0</v>
      </c>
      <c r="CK13" s="428">
        <v>0</v>
      </c>
      <c r="CL13" s="428">
        <v>0</v>
      </c>
      <c r="CM13" s="428">
        <v>0</v>
      </c>
      <c r="CN13" s="428">
        <v>0</v>
      </c>
      <c r="CO13" s="428">
        <v>0</v>
      </c>
      <c r="CP13" s="428">
        <v>0</v>
      </c>
      <c r="CQ13" s="428">
        <v>0</v>
      </c>
      <c r="CR13" s="428">
        <v>0</v>
      </c>
      <c r="CS13" s="428">
        <v>0</v>
      </c>
      <c r="CT13" s="428">
        <v>0</v>
      </c>
      <c r="CU13" s="428">
        <v>0</v>
      </c>
      <c r="CV13" s="428">
        <v>0</v>
      </c>
      <c r="CW13" s="428">
        <v>0</v>
      </c>
      <c r="CX13" s="428">
        <v>0</v>
      </c>
      <c r="CY13" s="428">
        <v>0</v>
      </c>
      <c r="CZ13" s="428">
        <v>0</v>
      </c>
      <c r="DA13" s="428">
        <v>0</v>
      </c>
      <c r="DB13" s="428">
        <v>0</v>
      </c>
      <c r="DC13" s="428">
        <v>0</v>
      </c>
      <c r="DD13" s="428">
        <v>0</v>
      </c>
      <c r="DE13" s="428">
        <v>0</v>
      </c>
      <c r="DF13" s="428">
        <v>0</v>
      </c>
      <c r="DG13" s="428">
        <v>0</v>
      </c>
      <c r="DH13" s="428">
        <v>0</v>
      </c>
      <c r="DI13" s="428">
        <v>0</v>
      </c>
      <c r="DJ13" s="428">
        <v>0</v>
      </c>
      <c r="DK13" s="428">
        <v>0</v>
      </c>
      <c r="DL13" s="428">
        <v>0</v>
      </c>
      <c r="DM13" s="428">
        <v>0</v>
      </c>
      <c r="DN13" s="428">
        <v>0</v>
      </c>
      <c r="DO13" s="428">
        <v>0</v>
      </c>
      <c r="DP13" s="428">
        <v>0</v>
      </c>
      <c r="DQ13" s="428">
        <v>0</v>
      </c>
      <c r="DR13" s="428">
        <v>0</v>
      </c>
      <c r="DS13" s="428">
        <v>0</v>
      </c>
      <c r="DT13" s="428">
        <v>0</v>
      </c>
      <c r="DU13" s="428">
        <v>0</v>
      </c>
      <c r="DV13" s="428">
        <v>0</v>
      </c>
      <c r="DW13" s="428">
        <v>0</v>
      </c>
      <c r="DX13" s="428">
        <v>0</v>
      </c>
      <c r="DY13" s="428">
        <v>0</v>
      </c>
      <c r="DZ13" s="428">
        <v>0</v>
      </c>
      <c r="EA13" s="428">
        <v>0</v>
      </c>
      <c r="EB13" s="428">
        <v>0</v>
      </c>
      <c r="EC13" s="428">
        <v>0</v>
      </c>
      <c r="ED13" s="428">
        <v>0</v>
      </c>
      <c r="EE13" s="428">
        <v>0</v>
      </c>
      <c r="EF13" s="428">
        <v>0</v>
      </c>
      <c r="EG13" s="428">
        <v>0</v>
      </c>
      <c r="EH13" s="428">
        <v>0</v>
      </c>
      <c r="EI13" s="428">
        <v>0</v>
      </c>
      <c r="EJ13" s="428">
        <v>0</v>
      </c>
      <c r="EK13" s="428">
        <v>0</v>
      </c>
      <c r="EL13" s="428">
        <v>0</v>
      </c>
      <c r="EM13" s="428">
        <v>0</v>
      </c>
      <c r="EN13" s="428">
        <v>0</v>
      </c>
      <c r="EO13" s="428">
        <v>0</v>
      </c>
      <c r="EP13" s="428">
        <v>0</v>
      </c>
      <c r="EQ13" s="428">
        <v>0</v>
      </c>
      <c r="ER13" s="428">
        <v>0</v>
      </c>
      <c r="ES13" s="428">
        <v>0</v>
      </c>
      <c r="ET13" s="428">
        <v>0</v>
      </c>
      <c r="EU13" s="428">
        <v>0</v>
      </c>
      <c r="EV13" s="428">
        <v>0</v>
      </c>
      <c r="EW13" s="428">
        <v>0</v>
      </c>
      <c r="EX13" s="428">
        <v>0</v>
      </c>
      <c r="EY13" s="428">
        <v>0</v>
      </c>
      <c r="EZ13" s="428">
        <v>0</v>
      </c>
      <c r="FA13" s="428">
        <v>0</v>
      </c>
      <c r="FB13" s="428">
        <v>0</v>
      </c>
      <c r="FC13" s="428">
        <v>0</v>
      </c>
      <c r="FD13" s="428">
        <v>0</v>
      </c>
      <c r="FE13" s="428">
        <v>0</v>
      </c>
      <c r="FF13" s="428">
        <v>0</v>
      </c>
      <c r="FG13" s="428">
        <v>0</v>
      </c>
      <c r="FH13" s="428">
        <v>0</v>
      </c>
      <c r="FI13" s="428">
        <v>0</v>
      </c>
      <c r="FJ13" s="428">
        <v>0</v>
      </c>
      <c r="FK13" s="428">
        <v>0</v>
      </c>
      <c r="FL13" s="428">
        <v>0</v>
      </c>
      <c r="FM13" s="428">
        <v>0</v>
      </c>
      <c r="FN13" s="428">
        <v>0</v>
      </c>
      <c r="FO13" s="428">
        <v>0</v>
      </c>
      <c r="FP13" s="428">
        <v>0</v>
      </c>
      <c r="FQ13" s="428">
        <v>0</v>
      </c>
      <c r="FR13" s="428">
        <v>0</v>
      </c>
      <c r="FS13" s="428">
        <v>0</v>
      </c>
      <c r="FT13" s="428">
        <v>0</v>
      </c>
      <c r="FU13" s="428">
        <v>0</v>
      </c>
      <c r="FV13" s="428">
        <v>0</v>
      </c>
      <c r="FW13" s="428">
        <v>0</v>
      </c>
      <c r="FX13" s="428">
        <v>0</v>
      </c>
      <c r="FY13" s="428">
        <v>0</v>
      </c>
      <c r="FZ13" s="428">
        <v>0</v>
      </c>
      <c r="GA13" s="428">
        <v>0</v>
      </c>
      <c r="GB13" s="428">
        <v>0</v>
      </c>
      <c r="GC13" s="428">
        <v>0</v>
      </c>
      <c r="GD13" s="428">
        <v>0</v>
      </c>
      <c r="GE13" s="428">
        <v>0</v>
      </c>
      <c r="GF13" s="428">
        <v>0</v>
      </c>
      <c r="GG13" s="428">
        <v>0</v>
      </c>
      <c r="GH13" s="428">
        <v>0</v>
      </c>
      <c r="GI13" s="428">
        <v>0</v>
      </c>
      <c r="GJ13" s="428">
        <v>0</v>
      </c>
      <c r="GK13" s="428">
        <v>0</v>
      </c>
      <c r="GL13" s="428">
        <v>0</v>
      </c>
      <c r="GM13" s="428">
        <v>0</v>
      </c>
      <c r="GN13" s="36"/>
    </row>
    <row r="14" spans="1:197" ht="15" customHeight="1" x14ac:dyDescent="0.2">
      <c r="A14" s="596" t="s">
        <v>1583</v>
      </c>
      <c r="B14" s="428">
        <v>0</v>
      </c>
      <c r="C14" s="428">
        <v>0</v>
      </c>
      <c r="D14" s="428">
        <v>0</v>
      </c>
      <c r="E14" s="428">
        <v>0</v>
      </c>
      <c r="F14" s="428">
        <v>0</v>
      </c>
      <c r="G14" s="428">
        <v>0</v>
      </c>
      <c r="H14" s="428">
        <v>0</v>
      </c>
      <c r="I14" s="428">
        <v>0</v>
      </c>
      <c r="J14" s="428">
        <v>0</v>
      </c>
      <c r="K14" s="428">
        <v>0</v>
      </c>
      <c r="L14" s="428">
        <v>0</v>
      </c>
      <c r="M14" s="428">
        <v>0</v>
      </c>
      <c r="N14" s="428">
        <v>0</v>
      </c>
      <c r="O14" s="428">
        <v>0</v>
      </c>
      <c r="P14" s="428">
        <v>0</v>
      </c>
      <c r="Q14" s="428">
        <v>0</v>
      </c>
      <c r="R14" s="428">
        <v>0</v>
      </c>
      <c r="S14" s="428">
        <v>0</v>
      </c>
      <c r="T14" s="428">
        <v>0</v>
      </c>
      <c r="U14" s="428">
        <v>0</v>
      </c>
      <c r="V14" s="428">
        <v>0</v>
      </c>
      <c r="W14" s="428">
        <v>0</v>
      </c>
      <c r="X14" s="428">
        <v>0</v>
      </c>
      <c r="Y14" s="428">
        <v>0</v>
      </c>
      <c r="Z14" s="428">
        <v>0</v>
      </c>
      <c r="AA14" s="428">
        <v>0</v>
      </c>
      <c r="AB14" s="428">
        <v>0</v>
      </c>
      <c r="AC14" s="428">
        <v>0</v>
      </c>
      <c r="AD14" s="428">
        <v>0</v>
      </c>
      <c r="AE14" s="428">
        <v>0</v>
      </c>
      <c r="AF14" s="428">
        <v>0</v>
      </c>
      <c r="AG14" s="428">
        <v>0</v>
      </c>
      <c r="AH14" s="428">
        <v>0</v>
      </c>
      <c r="AI14" s="428">
        <v>0</v>
      </c>
      <c r="AJ14" s="428">
        <v>0</v>
      </c>
      <c r="AK14" s="428">
        <v>0</v>
      </c>
      <c r="AL14" s="428">
        <v>0</v>
      </c>
      <c r="AM14" s="428">
        <v>0</v>
      </c>
      <c r="AN14" s="428">
        <v>0</v>
      </c>
      <c r="AO14" s="428">
        <v>0</v>
      </c>
      <c r="AP14" s="428">
        <v>0</v>
      </c>
      <c r="AQ14" s="428">
        <v>0</v>
      </c>
      <c r="AR14" s="428">
        <v>0</v>
      </c>
      <c r="AS14" s="428">
        <v>0</v>
      </c>
      <c r="AT14" s="428">
        <v>0</v>
      </c>
      <c r="AU14" s="428">
        <v>0</v>
      </c>
      <c r="AV14" s="428">
        <v>0</v>
      </c>
      <c r="AW14" s="428">
        <v>0</v>
      </c>
      <c r="AX14" s="428">
        <v>0</v>
      </c>
      <c r="AY14" s="428">
        <v>0</v>
      </c>
      <c r="AZ14" s="428">
        <v>0</v>
      </c>
      <c r="BA14" s="428">
        <v>0</v>
      </c>
      <c r="BB14" s="428">
        <v>0</v>
      </c>
      <c r="BC14" s="428">
        <v>0</v>
      </c>
      <c r="BD14" s="428">
        <v>0</v>
      </c>
      <c r="BE14" s="428">
        <v>0</v>
      </c>
      <c r="BF14" s="428">
        <v>0</v>
      </c>
      <c r="BG14" s="428">
        <v>0</v>
      </c>
      <c r="BH14" s="428">
        <v>0</v>
      </c>
      <c r="BI14" s="428">
        <v>0</v>
      </c>
      <c r="BJ14" s="428">
        <v>0</v>
      </c>
      <c r="BK14" s="428">
        <v>0</v>
      </c>
      <c r="BL14" s="428">
        <v>0</v>
      </c>
      <c r="BM14" s="428">
        <v>0</v>
      </c>
      <c r="BN14" s="428">
        <v>0</v>
      </c>
      <c r="BO14" s="428">
        <v>0</v>
      </c>
      <c r="BP14" s="428">
        <v>0</v>
      </c>
      <c r="BQ14" s="428">
        <v>0</v>
      </c>
      <c r="BR14" s="428">
        <v>0</v>
      </c>
      <c r="BS14" s="428">
        <v>0</v>
      </c>
      <c r="BT14" s="428">
        <v>0</v>
      </c>
      <c r="BU14" s="428">
        <v>0</v>
      </c>
      <c r="BV14" s="428">
        <v>0</v>
      </c>
      <c r="BW14" s="428">
        <v>0</v>
      </c>
      <c r="BX14" s="428">
        <v>0</v>
      </c>
      <c r="BY14" s="428">
        <v>0</v>
      </c>
      <c r="BZ14" s="428">
        <v>0</v>
      </c>
      <c r="CA14" s="428">
        <v>0</v>
      </c>
      <c r="CB14" s="428">
        <v>1</v>
      </c>
      <c r="CC14" s="428">
        <v>44</v>
      </c>
      <c r="CD14" s="428">
        <v>0</v>
      </c>
      <c r="CE14" s="428">
        <v>0</v>
      </c>
      <c r="CF14" s="428">
        <v>0</v>
      </c>
      <c r="CG14" s="428">
        <v>0</v>
      </c>
      <c r="CH14" s="428">
        <v>0</v>
      </c>
      <c r="CI14" s="428">
        <v>0</v>
      </c>
      <c r="CJ14" s="428">
        <v>0</v>
      </c>
      <c r="CK14" s="428">
        <v>0</v>
      </c>
      <c r="CL14" s="428">
        <v>0</v>
      </c>
      <c r="CM14" s="428">
        <v>0</v>
      </c>
      <c r="CN14" s="428">
        <v>0</v>
      </c>
      <c r="CO14" s="428">
        <v>0</v>
      </c>
      <c r="CP14" s="428">
        <v>0</v>
      </c>
      <c r="CQ14" s="428">
        <v>0</v>
      </c>
      <c r="CR14" s="428">
        <v>0</v>
      </c>
      <c r="CS14" s="428">
        <v>0</v>
      </c>
      <c r="CT14" s="428">
        <v>0</v>
      </c>
      <c r="CU14" s="428">
        <v>0</v>
      </c>
      <c r="CV14" s="428">
        <v>0</v>
      </c>
      <c r="CW14" s="428">
        <v>0</v>
      </c>
      <c r="CX14" s="428">
        <v>0</v>
      </c>
      <c r="CY14" s="428">
        <v>0</v>
      </c>
      <c r="CZ14" s="428">
        <v>0</v>
      </c>
      <c r="DA14" s="428">
        <v>0</v>
      </c>
      <c r="DB14" s="428">
        <v>0</v>
      </c>
      <c r="DC14" s="428">
        <v>0</v>
      </c>
      <c r="DD14" s="428">
        <v>0</v>
      </c>
      <c r="DE14" s="428">
        <v>0</v>
      </c>
      <c r="DF14" s="428">
        <v>0</v>
      </c>
      <c r="DG14" s="428">
        <v>0</v>
      </c>
      <c r="DH14" s="428">
        <v>0</v>
      </c>
      <c r="DI14" s="428">
        <v>0</v>
      </c>
      <c r="DJ14" s="428">
        <v>0</v>
      </c>
      <c r="DK14" s="428">
        <v>0</v>
      </c>
      <c r="DL14" s="428">
        <v>0</v>
      </c>
      <c r="DM14" s="428">
        <v>0</v>
      </c>
      <c r="DN14" s="428">
        <v>0</v>
      </c>
      <c r="DO14" s="428">
        <v>0</v>
      </c>
      <c r="DP14" s="428">
        <v>0</v>
      </c>
      <c r="DQ14" s="428">
        <v>0</v>
      </c>
      <c r="DR14" s="428">
        <v>0</v>
      </c>
      <c r="DS14" s="428">
        <v>0</v>
      </c>
      <c r="DT14" s="428">
        <v>0</v>
      </c>
      <c r="DU14" s="428">
        <v>0</v>
      </c>
      <c r="DV14" s="428">
        <v>0</v>
      </c>
      <c r="DW14" s="428">
        <v>0</v>
      </c>
      <c r="DX14" s="428">
        <v>0</v>
      </c>
      <c r="DY14" s="428">
        <v>0</v>
      </c>
      <c r="DZ14" s="428">
        <v>0</v>
      </c>
      <c r="EA14" s="428">
        <v>0</v>
      </c>
      <c r="EB14" s="428">
        <v>0</v>
      </c>
      <c r="EC14" s="428">
        <v>0</v>
      </c>
      <c r="ED14" s="428">
        <v>0</v>
      </c>
      <c r="EE14" s="428">
        <v>0</v>
      </c>
      <c r="EF14" s="428">
        <v>0</v>
      </c>
      <c r="EG14" s="428">
        <v>0</v>
      </c>
      <c r="EH14" s="428">
        <v>0</v>
      </c>
      <c r="EI14" s="428">
        <v>0</v>
      </c>
      <c r="EJ14" s="428">
        <v>0</v>
      </c>
      <c r="EK14" s="428">
        <v>0</v>
      </c>
      <c r="EL14" s="428">
        <v>0</v>
      </c>
      <c r="EM14" s="428">
        <v>0</v>
      </c>
      <c r="EN14" s="428">
        <v>0</v>
      </c>
      <c r="EO14" s="428">
        <v>0</v>
      </c>
      <c r="EP14" s="428">
        <v>0</v>
      </c>
      <c r="EQ14" s="428">
        <v>0</v>
      </c>
      <c r="ER14" s="428">
        <v>0</v>
      </c>
      <c r="ES14" s="428">
        <v>0</v>
      </c>
      <c r="ET14" s="428">
        <v>0</v>
      </c>
      <c r="EU14" s="428">
        <v>0</v>
      </c>
      <c r="EV14" s="428">
        <v>0</v>
      </c>
      <c r="EW14" s="428">
        <v>0</v>
      </c>
      <c r="EX14" s="428">
        <v>0</v>
      </c>
      <c r="EY14" s="428">
        <v>0</v>
      </c>
      <c r="EZ14" s="428">
        <v>0</v>
      </c>
      <c r="FA14" s="428">
        <v>0</v>
      </c>
      <c r="FB14" s="428">
        <v>0</v>
      </c>
      <c r="FC14" s="428">
        <v>0</v>
      </c>
      <c r="FD14" s="428">
        <v>0</v>
      </c>
      <c r="FE14" s="428">
        <v>0</v>
      </c>
      <c r="FF14" s="428">
        <v>0</v>
      </c>
      <c r="FG14" s="428">
        <v>0</v>
      </c>
      <c r="FH14" s="428">
        <v>0</v>
      </c>
      <c r="FI14" s="428">
        <v>0</v>
      </c>
      <c r="FJ14" s="428">
        <v>0</v>
      </c>
      <c r="FK14" s="428">
        <v>0</v>
      </c>
      <c r="FL14" s="428">
        <v>0</v>
      </c>
      <c r="FM14" s="428">
        <v>0</v>
      </c>
      <c r="FN14" s="428">
        <v>0</v>
      </c>
      <c r="FO14" s="428">
        <v>0</v>
      </c>
      <c r="FP14" s="428">
        <v>0</v>
      </c>
      <c r="FQ14" s="428">
        <v>0</v>
      </c>
      <c r="FR14" s="428">
        <v>0</v>
      </c>
      <c r="FS14" s="428">
        <v>0</v>
      </c>
      <c r="FT14" s="428">
        <v>0</v>
      </c>
      <c r="FU14" s="428">
        <v>0</v>
      </c>
      <c r="FV14" s="428">
        <v>0</v>
      </c>
      <c r="FW14" s="428">
        <v>0</v>
      </c>
      <c r="FX14" s="428">
        <v>0</v>
      </c>
      <c r="FY14" s="428">
        <v>0</v>
      </c>
      <c r="FZ14" s="428">
        <v>0</v>
      </c>
      <c r="GA14" s="428">
        <v>0</v>
      </c>
      <c r="GB14" s="428">
        <v>0</v>
      </c>
      <c r="GC14" s="428">
        <v>0</v>
      </c>
      <c r="GD14" s="428">
        <v>0</v>
      </c>
      <c r="GE14" s="428">
        <v>0</v>
      </c>
      <c r="GF14" s="428">
        <v>0</v>
      </c>
      <c r="GG14" s="428">
        <v>0</v>
      </c>
      <c r="GH14" s="428">
        <v>0</v>
      </c>
      <c r="GI14" s="428">
        <v>0</v>
      </c>
      <c r="GJ14" s="428">
        <v>0</v>
      </c>
      <c r="GK14" s="428">
        <v>0</v>
      </c>
      <c r="GL14" s="428">
        <v>0</v>
      </c>
      <c r="GM14" s="428">
        <v>0</v>
      </c>
      <c r="GN14" s="36"/>
    </row>
    <row r="15" spans="1:197" ht="15" customHeight="1" x14ac:dyDescent="0.2">
      <c r="A15" s="596" t="s">
        <v>1585</v>
      </c>
      <c r="B15" s="428">
        <v>0</v>
      </c>
      <c r="C15" s="428">
        <v>0</v>
      </c>
      <c r="D15" s="428">
        <v>0</v>
      </c>
      <c r="E15" s="428">
        <v>0</v>
      </c>
      <c r="F15" s="428">
        <v>0</v>
      </c>
      <c r="G15" s="428">
        <v>0</v>
      </c>
      <c r="H15" s="428">
        <v>0</v>
      </c>
      <c r="I15" s="428">
        <v>0</v>
      </c>
      <c r="J15" s="428">
        <v>0</v>
      </c>
      <c r="K15" s="428">
        <v>0</v>
      </c>
      <c r="L15" s="428">
        <v>0</v>
      </c>
      <c r="M15" s="428">
        <v>0</v>
      </c>
      <c r="N15" s="428">
        <v>0</v>
      </c>
      <c r="O15" s="428">
        <v>0</v>
      </c>
      <c r="P15" s="428">
        <v>0</v>
      </c>
      <c r="Q15" s="428">
        <v>0</v>
      </c>
      <c r="R15" s="428">
        <v>0</v>
      </c>
      <c r="S15" s="428">
        <v>0</v>
      </c>
      <c r="T15" s="428">
        <v>0</v>
      </c>
      <c r="U15" s="428">
        <v>0</v>
      </c>
      <c r="V15" s="428">
        <v>0</v>
      </c>
      <c r="W15" s="428">
        <v>0</v>
      </c>
      <c r="X15" s="428">
        <v>0</v>
      </c>
      <c r="Y15" s="428">
        <v>0</v>
      </c>
      <c r="Z15" s="428">
        <v>0</v>
      </c>
      <c r="AA15" s="428">
        <v>0</v>
      </c>
      <c r="AB15" s="428">
        <v>0</v>
      </c>
      <c r="AC15" s="428">
        <v>0</v>
      </c>
      <c r="AD15" s="428">
        <v>0</v>
      </c>
      <c r="AE15" s="428">
        <v>0</v>
      </c>
      <c r="AF15" s="428">
        <v>0</v>
      </c>
      <c r="AG15" s="428">
        <v>0</v>
      </c>
      <c r="AH15" s="428">
        <v>0</v>
      </c>
      <c r="AI15" s="428">
        <v>0</v>
      </c>
      <c r="AJ15" s="428">
        <v>0</v>
      </c>
      <c r="AK15" s="428">
        <v>0</v>
      </c>
      <c r="AL15" s="428">
        <v>0</v>
      </c>
      <c r="AM15" s="428">
        <v>0</v>
      </c>
      <c r="AN15" s="428">
        <v>0</v>
      </c>
      <c r="AO15" s="428">
        <v>0</v>
      </c>
      <c r="AP15" s="428">
        <v>0</v>
      </c>
      <c r="AQ15" s="428">
        <v>0</v>
      </c>
      <c r="AR15" s="428">
        <v>0</v>
      </c>
      <c r="AS15" s="428">
        <v>0</v>
      </c>
      <c r="AT15" s="428">
        <v>0</v>
      </c>
      <c r="AU15" s="428">
        <v>0</v>
      </c>
      <c r="AV15" s="428">
        <v>0</v>
      </c>
      <c r="AW15" s="428">
        <v>0</v>
      </c>
      <c r="AX15" s="428">
        <v>0</v>
      </c>
      <c r="AY15" s="428">
        <v>0</v>
      </c>
      <c r="AZ15" s="428">
        <v>0</v>
      </c>
      <c r="BA15" s="428">
        <v>0</v>
      </c>
      <c r="BB15" s="428">
        <v>0</v>
      </c>
      <c r="BC15" s="428">
        <v>0</v>
      </c>
      <c r="BD15" s="428">
        <v>0</v>
      </c>
      <c r="BE15" s="428">
        <v>0</v>
      </c>
      <c r="BF15" s="428">
        <v>0</v>
      </c>
      <c r="BG15" s="428">
        <v>0</v>
      </c>
      <c r="BH15" s="428">
        <v>0</v>
      </c>
      <c r="BI15" s="428">
        <v>0</v>
      </c>
      <c r="BJ15" s="428">
        <v>0</v>
      </c>
      <c r="BK15" s="428">
        <v>0</v>
      </c>
      <c r="BL15" s="428">
        <v>0</v>
      </c>
      <c r="BM15" s="428">
        <v>0</v>
      </c>
      <c r="BN15" s="428">
        <v>0</v>
      </c>
      <c r="BO15" s="428">
        <v>0</v>
      </c>
      <c r="BP15" s="428">
        <v>0</v>
      </c>
      <c r="BQ15" s="428">
        <v>0</v>
      </c>
      <c r="BR15" s="428">
        <v>0</v>
      </c>
      <c r="BS15" s="428">
        <v>0</v>
      </c>
      <c r="BT15" s="428">
        <v>0</v>
      </c>
      <c r="BU15" s="428">
        <v>0</v>
      </c>
      <c r="BV15" s="428">
        <v>0</v>
      </c>
      <c r="BW15" s="428">
        <v>0</v>
      </c>
      <c r="BX15" s="428">
        <v>0</v>
      </c>
      <c r="BY15" s="428">
        <v>0</v>
      </c>
      <c r="BZ15" s="428">
        <v>0</v>
      </c>
      <c r="CA15" s="428">
        <v>0</v>
      </c>
      <c r="CB15" s="428">
        <v>1</v>
      </c>
      <c r="CC15" s="428">
        <v>25</v>
      </c>
      <c r="CD15" s="428">
        <v>0</v>
      </c>
      <c r="CE15" s="428">
        <v>0</v>
      </c>
      <c r="CF15" s="428">
        <v>0</v>
      </c>
      <c r="CG15" s="428">
        <v>0</v>
      </c>
      <c r="CH15" s="428">
        <v>0</v>
      </c>
      <c r="CI15" s="428">
        <v>0</v>
      </c>
      <c r="CJ15" s="428">
        <v>0</v>
      </c>
      <c r="CK15" s="428">
        <v>0</v>
      </c>
      <c r="CL15" s="428">
        <v>0</v>
      </c>
      <c r="CM15" s="428">
        <v>0</v>
      </c>
      <c r="CN15" s="428">
        <v>0</v>
      </c>
      <c r="CO15" s="428">
        <v>0</v>
      </c>
      <c r="CP15" s="428">
        <v>0</v>
      </c>
      <c r="CQ15" s="428">
        <v>0</v>
      </c>
      <c r="CR15" s="428">
        <v>0</v>
      </c>
      <c r="CS15" s="428">
        <v>0</v>
      </c>
      <c r="CT15" s="428">
        <v>0</v>
      </c>
      <c r="CU15" s="428">
        <v>0</v>
      </c>
      <c r="CV15" s="428">
        <v>0</v>
      </c>
      <c r="CW15" s="428">
        <v>0</v>
      </c>
      <c r="CX15" s="428">
        <v>0</v>
      </c>
      <c r="CY15" s="428">
        <v>0</v>
      </c>
      <c r="CZ15" s="428">
        <v>0</v>
      </c>
      <c r="DA15" s="428">
        <v>0</v>
      </c>
      <c r="DB15" s="428">
        <v>0</v>
      </c>
      <c r="DC15" s="428">
        <v>0</v>
      </c>
      <c r="DD15" s="428">
        <v>0</v>
      </c>
      <c r="DE15" s="428">
        <v>0</v>
      </c>
      <c r="DF15" s="428">
        <v>0</v>
      </c>
      <c r="DG15" s="428">
        <v>0</v>
      </c>
      <c r="DH15" s="428">
        <v>0</v>
      </c>
      <c r="DI15" s="428">
        <v>0</v>
      </c>
      <c r="DJ15" s="428">
        <v>0</v>
      </c>
      <c r="DK15" s="428">
        <v>0</v>
      </c>
      <c r="DL15" s="428">
        <v>0</v>
      </c>
      <c r="DM15" s="428">
        <v>0</v>
      </c>
      <c r="DN15" s="428">
        <v>0</v>
      </c>
      <c r="DO15" s="428">
        <v>0</v>
      </c>
      <c r="DP15" s="428">
        <v>0</v>
      </c>
      <c r="DQ15" s="428">
        <v>0</v>
      </c>
      <c r="DR15" s="428">
        <v>0</v>
      </c>
      <c r="DS15" s="428">
        <v>0</v>
      </c>
      <c r="DT15" s="428">
        <v>0</v>
      </c>
      <c r="DU15" s="428">
        <v>0</v>
      </c>
      <c r="DV15" s="428">
        <v>0</v>
      </c>
      <c r="DW15" s="428">
        <v>0</v>
      </c>
      <c r="DX15" s="428">
        <v>0</v>
      </c>
      <c r="DY15" s="428">
        <v>0</v>
      </c>
      <c r="DZ15" s="428">
        <v>0</v>
      </c>
      <c r="EA15" s="428">
        <v>0</v>
      </c>
      <c r="EB15" s="428">
        <v>0</v>
      </c>
      <c r="EC15" s="428">
        <v>0</v>
      </c>
      <c r="ED15" s="428">
        <v>0</v>
      </c>
      <c r="EE15" s="428">
        <v>0</v>
      </c>
      <c r="EF15" s="428">
        <v>0</v>
      </c>
      <c r="EG15" s="428">
        <v>0</v>
      </c>
      <c r="EH15" s="428">
        <v>0</v>
      </c>
      <c r="EI15" s="428">
        <v>0</v>
      </c>
      <c r="EJ15" s="428">
        <v>0</v>
      </c>
      <c r="EK15" s="428">
        <v>0</v>
      </c>
      <c r="EL15" s="428">
        <v>0</v>
      </c>
      <c r="EM15" s="428">
        <v>0</v>
      </c>
      <c r="EN15" s="428">
        <v>0</v>
      </c>
      <c r="EO15" s="428">
        <v>0</v>
      </c>
      <c r="EP15" s="428">
        <v>0</v>
      </c>
      <c r="EQ15" s="428">
        <v>0</v>
      </c>
      <c r="ER15" s="428">
        <v>0</v>
      </c>
      <c r="ES15" s="428">
        <v>0</v>
      </c>
      <c r="ET15" s="428">
        <v>0</v>
      </c>
      <c r="EU15" s="428">
        <v>0</v>
      </c>
      <c r="EV15" s="428">
        <v>0</v>
      </c>
      <c r="EW15" s="428">
        <v>0</v>
      </c>
      <c r="EX15" s="428">
        <v>0</v>
      </c>
      <c r="EY15" s="428">
        <v>0</v>
      </c>
      <c r="EZ15" s="428">
        <v>0</v>
      </c>
      <c r="FA15" s="428">
        <v>0</v>
      </c>
      <c r="FB15" s="428">
        <v>0</v>
      </c>
      <c r="FC15" s="428">
        <v>0</v>
      </c>
      <c r="FD15" s="428">
        <v>0</v>
      </c>
      <c r="FE15" s="428">
        <v>0</v>
      </c>
      <c r="FF15" s="428">
        <v>0</v>
      </c>
      <c r="FG15" s="428">
        <v>0</v>
      </c>
      <c r="FH15" s="428">
        <v>0</v>
      </c>
      <c r="FI15" s="428">
        <v>0</v>
      </c>
      <c r="FJ15" s="428">
        <v>0</v>
      </c>
      <c r="FK15" s="428">
        <v>0</v>
      </c>
      <c r="FL15" s="428">
        <v>0</v>
      </c>
      <c r="FM15" s="428">
        <v>0</v>
      </c>
      <c r="FN15" s="428">
        <v>0</v>
      </c>
      <c r="FO15" s="428">
        <v>0</v>
      </c>
      <c r="FP15" s="428">
        <v>0</v>
      </c>
      <c r="FQ15" s="428">
        <v>0</v>
      </c>
      <c r="FR15" s="428">
        <v>0</v>
      </c>
      <c r="FS15" s="428">
        <v>0</v>
      </c>
      <c r="FT15" s="428">
        <v>0</v>
      </c>
      <c r="FU15" s="428">
        <v>0</v>
      </c>
      <c r="FV15" s="428">
        <v>0</v>
      </c>
      <c r="FW15" s="428">
        <v>0</v>
      </c>
      <c r="FX15" s="428">
        <v>0</v>
      </c>
      <c r="FY15" s="428">
        <v>0</v>
      </c>
      <c r="FZ15" s="428">
        <v>0</v>
      </c>
      <c r="GA15" s="428">
        <v>0</v>
      </c>
      <c r="GB15" s="428">
        <v>0</v>
      </c>
      <c r="GC15" s="428">
        <v>0</v>
      </c>
      <c r="GD15" s="428">
        <v>0</v>
      </c>
      <c r="GE15" s="428">
        <v>0</v>
      </c>
      <c r="GF15" s="428">
        <v>0</v>
      </c>
      <c r="GG15" s="428">
        <v>0</v>
      </c>
      <c r="GH15" s="428">
        <v>0</v>
      </c>
      <c r="GI15" s="428">
        <v>0</v>
      </c>
      <c r="GJ15" s="428">
        <v>0</v>
      </c>
      <c r="GK15" s="428">
        <v>0</v>
      </c>
      <c r="GL15" s="428">
        <v>0</v>
      </c>
      <c r="GM15" s="428">
        <v>0</v>
      </c>
      <c r="GN15" s="36"/>
    </row>
    <row r="16" spans="1:197" ht="15" customHeight="1" x14ac:dyDescent="0.2">
      <c r="A16" s="596" t="s">
        <v>1588</v>
      </c>
      <c r="B16" s="428">
        <v>0</v>
      </c>
      <c r="C16" s="428">
        <v>0</v>
      </c>
      <c r="D16" s="428">
        <v>0</v>
      </c>
      <c r="E16" s="428">
        <v>0</v>
      </c>
      <c r="F16" s="428">
        <v>0</v>
      </c>
      <c r="G16" s="428">
        <v>0</v>
      </c>
      <c r="H16" s="428">
        <v>0</v>
      </c>
      <c r="I16" s="428">
        <v>0</v>
      </c>
      <c r="J16" s="428">
        <v>0</v>
      </c>
      <c r="K16" s="428">
        <v>0</v>
      </c>
      <c r="L16" s="428">
        <v>0</v>
      </c>
      <c r="M16" s="428">
        <v>0</v>
      </c>
      <c r="N16" s="428">
        <v>0</v>
      </c>
      <c r="O16" s="428">
        <v>0</v>
      </c>
      <c r="P16" s="428">
        <v>0</v>
      </c>
      <c r="Q16" s="428">
        <v>0</v>
      </c>
      <c r="R16" s="428">
        <v>0</v>
      </c>
      <c r="S16" s="428">
        <v>0</v>
      </c>
      <c r="T16" s="428">
        <v>0</v>
      </c>
      <c r="U16" s="428">
        <v>0</v>
      </c>
      <c r="V16" s="428">
        <v>0</v>
      </c>
      <c r="W16" s="428">
        <v>0</v>
      </c>
      <c r="X16" s="428">
        <v>0</v>
      </c>
      <c r="Y16" s="428">
        <v>0</v>
      </c>
      <c r="Z16" s="428">
        <v>0</v>
      </c>
      <c r="AA16" s="428">
        <v>0</v>
      </c>
      <c r="AB16" s="428">
        <v>0</v>
      </c>
      <c r="AC16" s="428">
        <v>0</v>
      </c>
      <c r="AD16" s="428">
        <v>0</v>
      </c>
      <c r="AE16" s="428">
        <v>0</v>
      </c>
      <c r="AF16" s="428">
        <v>0</v>
      </c>
      <c r="AG16" s="428">
        <v>0</v>
      </c>
      <c r="AH16" s="428">
        <v>0</v>
      </c>
      <c r="AI16" s="428">
        <v>0</v>
      </c>
      <c r="AJ16" s="428">
        <v>0</v>
      </c>
      <c r="AK16" s="428">
        <v>0</v>
      </c>
      <c r="AL16" s="428">
        <v>0</v>
      </c>
      <c r="AM16" s="428">
        <v>0</v>
      </c>
      <c r="AN16" s="428">
        <v>0</v>
      </c>
      <c r="AO16" s="428">
        <v>0</v>
      </c>
      <c r="AP16" s="428">
        <v>0</v>
      </c>
      <c r="AQ16" s="428">
        <v>0</v>
      </c>
      <c r="AR16" s="428">
        <v>0</v>
      </c>
      <c r="AS16" s="428">
        <v>0</v>
      </c>
      <c r="AT16" s="428">
        <v>0</v>
      </c>
      <c r="AU16" s="428">
        <v>0</v>
      </c>
      <c r="AV16" s="428">
        <v>0</v>
      </c>
      <c r="AW16" s="428">
        <v>0</v>
      </c>
      <c r="AX16" s="428">
        <v>0</v>
      </c>
      <c r="AY16" s="428">
        <v>0</v>
      </c>
      <c r="AZ16" s="428">
        <v>0</v>
      </c>
      <c r="BA16" s="428">
        <v>0</v>
      </c>
      <c r="BB16" s="428">
        <v>0</v>
      </c>
      <c r="BC16" s="428">
        <v>0</v>
      </c>
      <c r="BD16" s="428">
        <v>0</v>
      </c>
      <c r="BE16" s="428">
        <v>0</v>
      </c>
      <c r="BF16" s="428">
        <v>0</v>
      </c>
      <c r="BG16" s="428">
        <v>0</v>
      </c>
      <c r="BH16" s="428">
        <v>0</v>
      </c>
      <c r="BI16" s="428">
        <v>0</v>
      </c>
      <c r="BJ16" s="428">
        <v>0</v>
      </c>
      <c r="BK16" s="428">
        <v>0</v>
      </c>
      <c r="BL16" s="428">
        <v>0</v>
      </c>
      <c r="BM16" s="428">
        <v>0</v>
      </c>
      <c r="BN16" s="428">
        <v>0</v>
      </c>
      <c r="BO16" s="428">
        <v>0</v>
      </c>
      <c r="BP16" s="428">
        <v>0</v>
      </c>
      <c r="BQ16" s="428">
        <v>0</v>
      </c>
      <c r="BR16" s="428">
        <v>0</v>
      </c>
      <c r="BS16" s="428">
        <v>0</v>
      </c>
      <c r="BT16" s="428">
        <v>0</v>
      </c>
      <c r="BU16" s="428">
        <v>0</v>
      </c>
      <c r="BV16" s="428">
        <v>0</v>
      </c>
      <c r="BW16" s="428">
        <v>0</v>
      </c>
      <c r="BX16" s="428">
        <v>0</v>
      </c>
      <c r="BY16" s="428">
        <v>0</v>
      </c>
      <c r="BZ16" s="428">
        <v>0</v>
      </c>
      <c r="CA16" s="428">
        <v>0</v>
      </c>
      <c r="CB16" s="428">
        <v>1</v>
      </c>
      <c r="CC16" s="428">
        <v>35</v>
      </c>
      <c r="CD16" s="428">
        <v>0</v>
      </c>
      <c r="CE16" s="428">
        <v>0</v>
      </c>
      <c r="CF16" s="428">
        <v>0</v>
      </c>
      <c r="CG16" s="428">
        <v>0</v>
      </c>
      <c r="CH16" s="428">
        <v>0</v>
      </c>
      <c r="CI16" s="428">
        <v>0</v>
      </c>
      <c r="CJ16" s="428">
        <v>0</v>
      </c>
      <c r="CK16" s="428">
        <v>0</v>
      </c>
      <c r="CL16" s="428">
        <v>0</v>
      </c>
      <c r="CM16" s="428">
        <v>0</v>
      </c>
      <c r="CN16" s="428">
        <v>0</v>
      </c>
      <c r="CO16" s="428">
        <v>0</v>
      </c>
      <c r="CP16" s="428">
        <v>0</v>
      </c>
      <c r="CQ16" s="428">
        <v>0</v>
      </c>
      <c r="CR16" s="428">
        <v>0</v>
      </c>
      <c r="CS16" s="428">
        <v>0</v>
      </c>
      <c r="CT16" s="428">
        <v>0</v>
      </c>
      <c r="CU16" s="428">
        <v>0</v>
      </c>
      <c r="CV16" s="428">
        <v>0</v>
      </c>
      <c r="CW16" s="428">
        <v>0</v>
      </c>
      <c r="CX16" s="428">
        <v>0</v>
      </c>
      <c r="CY16" s="428">
        <v>0</v>
      </c>
      <c r="CZ16" s="428">
        <v>0</v>
      </c>
      <c r="DA16" s="428">
        <v>0</v>
      </c>
      <c r="DB16" s="428">
        <v>0</v>
      </c>
      <c r="DC16" s="428">
        <v>0</v>
      </c>
      <c r="DD16" s="428">
        <v>0</v>
      </c>
      <c r="DE16" s="428">
        <v>0</v>
      </c>
      <c r="DF16" s="428">
        <v>0</v>
      </c>
      <c r="DG16" s="428">
        <v>0</v>
      </c>
      <c r="DH16" s="428">
        <v>0</v>
      </c>
      <c r="DI16" s="428">
        <v>0</v>
      </c>
      <c r="DJ16" s="428">
        <v>0</v>
      </c>
      <c r="DK16" s="428">
        <v>0</v>
      </c>
      <c r="DL16" s="428">
        <v>0</v>
      </c>
      <c r="DM16" s="428">
        <v>0</v>
      </c>
      <c r="DN16" s="428">
        <v>0</v>
      </c>
      <c r="DO16" s="428">
        <v>0</v>
      </c>
      <c r="DP16" s="428">
        <v>0</v>
      </c>
      <c r="DQ16" s="428">
        <v>0</v>
      </c>
      <c r="DR16" s="428">
        <v>0</v>
      </c>
      <c r="DS16" s="428">
        <v>0</v>
      </c>
      <c r="DT16" s="428">
        <v>0</v>
      </c>
      <c r="DU16" s="428">
        <v>0</v>
      </c>
      <c r="DV16" s="428">
        <v>0</v>
      </c>
      <c r="DW16" s="428">
        <v>0</v>
      </c>
      <c r="DX16" s="428">
        <v>0</v>
      </c>
      <c r="DY16" s="428">
        <v>0</v>
      </c>
      <c r="DZ16" s="428">
        <v>0</v>
      </c>
      <c r="EA16" s="428">
        <v>0</v>
      </c>
      <c r="EB16" s="428">
        <v>0</v>
      </c>
      <c r="EC16" s="428">
        <v>0</v>
      </c>
      <c r="ED16" s="428">
        <v>0</v>
      </c>
      <c r="EE16" s="428">
        <v>0</v>
      </c>
      <c r="EF16" s="428">
        <v>0</v>
      </c>
      <c r="EG16" s="428">
        <v>0</v>
      </c>
      <c r="EH16" s="428">
        <v>0</v>
      </c>
      <c r="EI16" s="428">
        <v>0</v>
      </c>
      <c r="EJ16" s="428">
        <v>0</v>
      </c>
      <c r="EK16" s="428">
        <v>0</v>
      </c>
      <c r="EL16" s="428">
        <v>0</v>
      </c>
      <c r="EM16" s="428">
        <v>0</v>
      </c>
      <c r="EN16" s="428">
        <v>0</v>
      </c>
      <c r="EO16" s="428">
        <v>0</v>
      </c>
      <c r="EP16" s="428">
        <v>0</v>
      </c>
      <c r="EQ16" s="428">
        <v>0</v>
      </c>
      <c r="ER16" s="428">
        <v>0</v>
      </c>
      <c r="ES16" s="428">
        <v>0</v>
      </c>
      <c r="ET16" s="428">
        <v>0</v>
      </c>
      <c r="EU16" s="428">
        <v>0</v>
      </c>
      <c r="EV16" s="428">
        <v>0</v>
      </c>
      <c r="EW16" s="428">
        <v>0</v>
      </c>
      <c r="EX16" s="428">
        <v>0</v>
      </c>
      <c r="EY16" s="428">
        <v>0</v>
      </c>
      <c r="EZ16" s="428">
        <v>0</v>
      </c>
      <c r="FA16" s="428">
        <v>0</v>
      </c>
      <c r="FB16" s="428">
        <v>0</v>
      </c>
      <c r="FC16" s="428">
        <v>0</v>
      </c>
      <c r="FD16" s="428">
        <v>0</v>
      </c>
      <c r="FE16" s="428">
        <v>0</v>
      </c>
      <c r="FF16" s="428">
        <v>0</v>
      </c>
      <c r="FG16" s="428">
        <v>0</v>
      </c>
      <c r="FH16" s="428">
        <v>0</v>
      </c>
      <c r="FI16" s="428">
        <v>0</v>
      </c>
      <c r="FJ16" s="428">
        <v>0</v>
      </c>
      <c r="FK16" s="428">
        <v>0</v>
      </c>
      <c r="FL16" s="428">
        <v>0</v>
      </c>
      <c r="FM16" s="428">
        <v>0</v>
      </c>
      <c r="FN16" s="428">
        <v>0</v>
      </c>
      <c r="FO16" s="428">
        <v>0</v>
      </c>
      <c r="FP16" s="428">
        <v>0</v>
      </c>
      <c r="FQ16" s="428">
        <v>0</v>
      </c>
      <c r="FR16" s="428">
        <v>0</v>
      </c>
      <c r="FS16" s="428">
        <v>0</v>
      </c>
      <c r="FT16" s="428">
        <v>0</v>
      </c>
      <c r="FU16" s="428">
        <v>0</v>
      </c>
      <c r="FV16" s="428">
        <v>0</v>
      </c>
      <c r="FW16" s="428">
        <v>0</v>
      </c>
      <c r="FX16" s="428">
        <v>0</v>
      </c>
      <c r="FY16" s="428">
        <v>0</v>
      </c>
      <c r="FZ16" s="428">
        <v>0</v>
      </c>
      <c r="GA16" s="428">
        <v>0</v>
      </c>
      <c r="GB16" s="428">
        <v>0</v>
      </c>
      <c r="GC16" s="428">
        <v>0</v>
      </c>
      <c r="GD16" s="428">
        <v>0</v>
      </c>
      <c r="GE16" s="428">
        <v>0</v>
      </c>
      <c r="GF16" s="428">
        <v>0</v>
      </c>
      <c r="GG16" s="428">
        <v>0</v>
      </c>
      <c r="GH16" s="428">
        <v>0</v>
      </c>
      <c r="GI16" s="428">
        <v>0</v>
      </c>
      <c r="GJ16" s="428">
        <v>0</v>
      </c>
      <c r="GK16" s="428">
        <v>0</v>
      </c>
      <c r="GL16" s="428">
        <v>0</v>
      </c>
      <c r="GM16" s="428">
        <v>0</v>
      </c>
      <c r="GN16" s="36"/>
    </row>
    <row r="17" spans="1:196" ht="15" customHeight="1" x14ac:dyDescent="0.2">
      <c r="A17" s="596" t="s">
        <v>1590</v>
      </c>
      <c r="B17" s="428">
        <v>0</v>
      </c>
      <c r="C17" s="428">
        <v>0</v>
      </c>
      <c r="D17" s="428">
        <v>0</v>
      </c>
      <c r="E17" s="428">
        <v>0</v>
      </c>
      <c r="F17" s="428">
        <v>0</v>
      </c>
      <c r="G17" s="428">
        <v>0</v>
      </c>
      <c r="H17" s="428">
        <v>0</v>
      </c>
      <c r="I17" s="428">
        <v>0</v>
      </c>
      <c r="J17" s="428">
        <v>0</v>
      </c>
      <c r="K17" s="428">
        <v>0</v>
      </c>
      <c r="L17" s="428">
        <v>0</v>
      </c>
      <c r="M17" s="428">
        <v>0</v>
      </c>
      <c r="N17" s="428">
        <v>0</v>
      </c>
      <c r="O17" s="428">
        <v>0</v>
      </c>
      <c r="P17" s="428">
        <v>0</v>
      </c>
      <c r="Q17" s="428">
        <v>0</v>
      </c>
      <c r="R17" s="428">
        <v>0</v>
      </c>
      <c r="S17" s="428">
        <v>0</v>
      </c>
      <c r="T17" s="428">
        <v>0</v>
      </c>
      <c r="U17" s="428">
        <v>0</v>
      </c>
      <c r="V17" s="428">
        <v>0</v>
      </c>
      <c r="W17" s="428">
        <v>0</v>
      </c>
      <c r="X17" s="428">
        <v>0</v>
      </c>
      <c r="Y17" s="428">
        <v>0</v>
      </c>
      <c r="Z17" s="428">
        <v>0</v>
      </c>
      <c r="AA17" s="428">
        <v>0</v>
      </c>
      <c r="AB17" s="428">
        <v>0</v>
      </c>
      <c r="AC17" s="428">
        <v>0</v>
      </c>
      <c r="AD17" s="428">
        <v>0</v>
      </c>
      <c r="AE17" s="428">
        <v>0</v>
      </c>
      <c r="AF17" s="428">
        <v>0</v>
      </c>
      <c r="AG17" s="428">
        <v>0</v>
      </c>
      <c r="AH17" s="428">
        <v>0</v>
      </c>
      <c r="AI17" s="428">
        <v>0</v>
      </c>
      <c r="AJ17" s="428">
        <v>0</v>
      </c>
      <c r="AK17" s="428">
        <v>0</v>
      </c>
      <c r="AL17" s="428">
        <v>0</v>
      </c>
      <c r="AM17" s="428">
        <v>0</v>
      </c>
      <c r="AN17" s="428">
        <v>0</v>
      </c>
      <c r="AO17" s="428">
        <v>0</v>
      </c>
      <c r="AP17" s="428">
        <v>0</v>
      </c>
      <c r="AQ17" s="428">
        <v>0</v>
      </c>
      <c r="AR17" s="428">
        <v>0</v>
      </c>
      <c r="AS17" s="428">
        <v>0</v>
      </c>
      <c r="AT17" s="428">
        <v>0</v>
      </c>
      <c r="AU17" s="428">
        <v>0</v>
      </c>
      <c r="AV17" s="428">
        <v>0</v>
      </c>
      <c r="AW17" s="428">
        <v>0</v>
      </c>
      <c r="AX17" s="428">
        <v>0</v>
      </c>
      <c r="AY17" s="428">
        <v>0</v>
      </c>
      <c r="AZ17" s="428">
        <v>0</v>
      </c>
      <c r="BA17" s="428">
        <v>0</v>
      </c>
      <c r="BB17" s="428">
        <v>0</v>
      </c>
      <c r="BC17" s="428">
        <v>0</v>
      </c>
      <c r="BD17" s="428">
        <v>0</v>
      </c>
      <c r="BE17" s="428">
        <v>0</v>
      </c>
      <c r="BF17" s="428">
        <v>0</v>
      </c>
      <c r="BG17" s="428">
        <v>0</v>
      </c>
      <c r="BH17" s="428">
        <v>0</v>
      </c>
      <c r="BI17" s="428">
        <v>0</v>
      </c>
      <c r="BJ17" s="428">
        <v>0</v>
      </c>
      <c r="BK17" s="428">
        <v>0</v>
      </c>
      <c r="BL17" s="428">
        <v>0</v>
      </c>
      <c r="BM17" s="428">
        <v>0</v>
      </c>
      <c r="BN17" s="428">
        <v>0</v>
      </c>
      <c r="BO17" s="428">
        <v>0</v>
      </c>
      <c r="BP17" s="428">
        <v>0</v>
      </c>
      <c r="BQ17" s="428">
        <v>0</v>
      </c>
      <c r="BR17" s="428">
        <v>0</v>
      </c>
      <c r="BS17" s="428">
        <v>0</v>
      </c>
      <c r="BT17" s="428">
        <v>0</v>
      </c>
      <c r="BU17" s="428">
        <v>0</v>
      </c>
      <c r="BV17" s="428">
        <v>0</v>
      </c>
      <c r="BW17" s="428">
        <v>0</v>
      </c>
      <c r="BX17" s="428">
        <v>0</v>
      </c>
      <c r="BY17" s="428">
        <v>0</v>
      </c>
      <c r="BZ17" s="428">
        <v>0</v>
      </c>
      <c r="CA17" s="428">
        <v>0</v>
      </c>
      <c r="CB17" s="428">
        <v>1</v>
      </c>
      <c r="CC17" s="428">
        <v>63</v>
      </c>
      <c r="CD17" s="428">
        <v>0</v>
      </c>
      <c r="CE17" s="428">
        <v>0</v>
      </c>
      <c r="CF17" s="428">
        <v>0</v>
      </c>
      <c r="CG17" s="428">
        <v>0</v>
      </c>
      <c r="CH17" s="428">
        <v>0</v>
      </c>
      <c r="CI17" s="428">
        <v>0</v>
      </c>
      <c r="CJ17" s="428">
        <v>0</v>
      </c>
      <c r="CK17" s="428">
        <v>0</v>
      </c>
      <c r="CL17" s="428">
        <v>0</v>
      </c>
      <c r="CM17" s="428">
        <v>0</v>
      </c>
      <c r="CN17" s="428">
        <v>0</v>
      </c>
      <c r="CO17" s="428">
        <v>0</v>
      </c>
      <c r="CP17" s="428">
        <v>0</v>
      </c>
      <c r="CQ17" s="428">
        <v>0</v>
      </c>
      <c r="CR17" s="428">
        <v>0</v>
      </c>
      <c r="CS17" s="428">
        <v>0</v>
      </c>
      <c r="CT17" s="428">
        <v>0</v>
      </c>
      <c r="CU17" s="428">
        <v>0</v>
      </c>
      <c r="CV17" s="428">
        <v>0</v>
      </c>
      <c r="CW17" s="428">
        <v>0</v>
      </c>
      <c r="CX17" s="428">
        <v>0</v>
      </c>
      <c r="CY17" s="428">
        <v>0</v>
      </c>
      <c r="CZ17" s="428">
        <v>0</v>
      </c>
      <c r="DA17" s="428">
        <v>0</v>
      </c>
      <c r="DB17" s="428">
        <v>0</v>
      </c>
      <c r="DC17" s="428">
        <v>0</v>
      </c>
      <c r="DD17" s="428">
        <v>0</v>
      </c>
      <c r="DE17" s="428">
        <v>0</v>
      </c>
      <c r="DF17" s="428">
        <v>0</v>
      </c>
      <c r="DG17" s="428">
        <v>0</v>
      </c>
      <c r="DH17" s="428">
        <v>0</v>
      </c>
      <c r="DI17" s="428">
        <v>0</v>
      </c>
      <c r="DJ17" s="428">
        <v>0</v>
      </c>
      <c r="DK17" s="428">
        <v>0</v>
      </c>
      <c r="DL17" s="428">
        <v>0</v>
      </c>
      <c r="DM17" s="428">
        <v>0</v>
      </c>
      <c r="DN17" s="428">
        <v>0</v>
      </c>
      <c r="DO17" s="428">
        <v>0</v>
      </c>
      <c r="DP17" s="428">
        <v>0</v>
      </c>
      <c r="DQ17" s="428">
        <v>0</v>
      </c>
      <c r="DR17" s="428">
        <v>0</v>
      </c>
      <c r="DS17" s="428">
        <v>0</v>
      </c>
      <c r="DT17" s="428">
        <v>0</v>
      </c>
      <c r="DU17" s="428">
        <v>0</v>
      </c>
      <c r="DV17" s="428">
        <v>0</v>
      </c>
      <c r="DW17" s="428">
        <v>0</v>
      </c>
      <c r="DX17" s="428">
        <v>0</v>
      </c>
      <c r="DY17" s="428">
        <v>0</v>
      </c>
      <c r="DZ17" s="428">
        <v>0</v>
      </c>
      <c r="EA17" s="428">
        <v>0</v>
      </c>
      <c r="EB17" s="428">
        <v>0</v>
      </c>
      <c r="EC17" s="428">
        <v>0</v>
      </c>
      <c r="ED17" s="428">
        <v>0</v>
      </c>
      <c r="EE17" s="428">
        <v>0</v>
      </c>
      <c r="EF17" s="428">
        <v>0</v>
      </c>
      <c r="EG17" s="428">
        <v>0</v>
      </c>
      <c r="EH17" s="428">
        <v>0</v>
      </c>
      <c r="EI17" s="428">
        <v>0</v>
      </c>
      <c r="EJ17" s="428">
        <v>0</v>
      </c>
      <c r="EK17" s="428">
        <v>0</v>
      </c>
      <c r="EL17" s="428">
        <v>0</v>
      </c>
      <c r="EM17" s="428">
        <v>0</v>
      </c>
      <c r="EN17" s="428">
        <v>0</v>
      </c>
      <c r="EO17" s="428">
        <v>0</v>
      </c>
      <c r="EP17" s="428">
        <v>0</v>
      </c>
      <c r="EQ17" s="428">
        <v>0</v>
      </c>
      <c r="ER17" s="428">
        <v>0</v>
      </c>
      <c r="ES17" s="428">
        <v>0</v>
      </c>
      <c r="ET17" s="428">
        <v>0</v>
      </c>
      <c r="EU17" s="428">
        <v>0</v>
      </c>
      <c r="EV17" s="428">
        <v>0</v>
      </c>
      <c r="EW17" s="428">
        <v>0</v>
      </c>
      <c r="EX17" s="428">
        <v>0</v>
      </c>
      <c r="EY17" s="428">
        <v>0</v>
      </c>
      <c r="EZ17" s="428">
        <v>1</v>
      </c>
      <c r="FA17" s="428">
        <v>64</v>
      </c>
      <c r="FB17" s="428">
        <v>0</v>
      </c>
      <c r="FC17" s="428">
        <v>0</v>
      </c>
      <c r="FD17" s="428">
        <v>0</v>
      </c>
      <c r="FE17" s="428">
        <v>0</v>
      </c>
      <c r="FF17" s="428">
        <v>0</v>
      </c>
      <c r="FG17" s="428">
        <v>0</v>
      </c>
      <c r="FH17" s="428">
        <v>0</v>
      </c>
      <c r="FI17" s="428">
        <v>0</v>
      </c>
      <c r="FJ17" s="428">
        <v>0</v>
      </c>
      <c r="FK17" s="428">
        <v>0</v>
      </c>
      <c r="FL17" s="428">
        <v>0</v>
      </c>
      <c r="FM17" s="428">
        <v>0</v>
      </c>
      <c r="FN17" s="428">
        <v>0</v>
      </c>
      <c r="FO17" s="428">
        <v>0</v>
      </c>
      <c r="FP17" s="428">
        <v>0</v>
      </c>
      <c r="FQ17" s="428">
        <v>0</v>
      </c>
      <c r="FR17" s="428">
        <v>0</v>
      </c>
      <c r="FS17" s="428">
        <v>0</v>
      </c>
      <c r="FT17" s="428">
        <v>0</v>
      </c>
      <c r="FU17" s="428">
        <v>0</v>
      </c>
      <c r="FV17" s="428">
        <v>0</v>
      </c>
      <c r="FW17" s="428">
        <v>0</v>
      </c>
      <c r="FX17" s="428">
        <v>0</v>
      </c>
      <c r="FY17" s="428">
        <v>0</v>
      </c>
      <c r="FZ17" s="428">
        <v>0</v>
      </c>
      <c r="GA17" s="428">
        <v>0</v>
      </c>
      <c r="GB17" s="428">
        <v>0</v>
      </c>
      <c r="GC17" s="428">
        <v>0</v>
      </c>
      <c r="GD17" s="428">
        <v>0</v>
      </c>
      <c r="GE17" s="428">
        <v>0</v>
      </c>
      <c r="GF17" s="428">
        <v>0</v>
      </c>
      <c r="GG17" s="428">
        <v>0</v>
      </c>
      <c r="GH17" s="428">
        <v>0</v>
      </c>
      <c r="GI17" s="428">
        <v>0</v>
      </c>
      <c r="GJ17" s="428">
        <v>0</v>
      </c>
      <c r="GK17" s="428">
        <v>0</v>
      </c>
      <c r="GL17" s="428">
        <v>0</v>
      </c>
      <c r="GM17" s="428">
        <v>0</v>
      </c>
      <c r="GN17" s="36"/>
    </row>
    <row r="18" spans="1:196" ht="15" customHeight="1" x14ac:dyDescent="0.2">
      <c r="A18" s="596" t="s">
        <v>1592</v>
      </c>
      <c r="B18" s="428">
        <v>0</v>
      </c>
      <c r="C18" s="428">
        <v>0</v>
      </c>
      <c r="D18" s="428">
        <v>0</v>
      </c>
      <c r="E18" s="428">
        <v>0</v>
      </c>
      <c r="F18" s="428">
        <v>0</v>
      </c>
      <c r="G18" s="428">
        <v>0</v>
      </c>
      <c r="H18" s="428">
        <v>0</v>
      </c>
      <c r="I18" s="428">
        <v>0</v>
      </c>
      <c r="J18" s="428">
        <v>0</v>
      </c>
      <c r="K18" s="428">
        <v>0</v>
      </c>
      <c r="L18" s="428">
        <v>0</v>
      </c>
      <c r="M18" s="428">
        <v>0</v>
      </c>
      <c r="N18" s="428">
        <v>0</v>
      </c>
      <c r="O18" s="428">
        <v>0</v>
      </c>
      <c r="P18" s="428">
        <v>0</v>
      </c>
      <c r="Q18" s="428">
        <v>0</v>
      </c>
      <c r="R18" s="428">
        <v>0</v>
      </c>
      <c r="S18" s="428">
        <v>0</v>
      </c>
      <c r="T18" s="428">
        <v>0</v>
      </c>
      <c r="U18" s="428">
        <v>0</v>
      </c>
      <c r="V18" s="428">
        <v>0</v>
      </c>
      <c r="W18" s="428">
        <v>0</v>
      </c>
      <c r="X18" s="428">
        <v>0</v>
      </c>
      <c r="Y18" s="428">
        <v>0</v>
      </c>
      <c r="Z18" s="428">
        <v>0</v>
      </c>
      <c r="AA18" s="428">
        <v>0</v>
      </c>
      <c r="AB18" s="428">
        <v>0</v>
      </c>
      <c r="AC18" s="428">
        <v>0</v>
      </c>
      <c r="AD18" s="428">
        <v>0</v>
      </c>
      <c r="AE18" s="428">
        <v>0</v>
      </c>
      <c r="AF18" s="428">
        <v>0</v>
      </c>
      <c r="AG18" s="428">
        <v>0</v>
      </c>
      <c r="AH18" s="428">
        <v>0</v>
      </c>
      <c r="AI18" s="428">
        <v>0</v>
      </c>
      <c r="AJ18" s="428">
        <v>0</v>
      </c>
      <c r="AK18" s="428">
        <v>0</v>
      </c>
      <c r="AL18" s="428">
        <v>0</v>
      </c>
      <c r="AM18" s="428">
        <v>0</v>
      </c>
      <c r="AN18" s="428">
        <v>0</v>
      </c>
      <c r="AO18" s="428">
        <v>0</v>
      </c>
      <c r="AP18" s="428">
        <v>0</v>
      </c>
      <c r="AQ18" s="428">
        <v>0</v>
      </c>
      <c r="AR18" s="428">
        <v>0</v>
      </c>
      <c r="AS18" s="428">
        <v>0</v>
      </c>
      <c r="AT18" s="428">
        <v>0</v>
      </c>
      <c r="AU18" s="428">
        <v>0</v>
      </c>
      <c r="AV18" s="428">
        <v>0</v>
      </c>
      <c r="AW18" s="428">
        <v>0</v>
      </c>
      <c r="AX18" s="428">
        <v>0</v>
      </c>
      <c r="AY18" s="428">
        <v>0</v>
      </c>
      <c r="AZ18" s="428">
        <v>0</v>
      </c>
      <c r="BA18" s="428">
        <v>0</v>
      </c>
      <c r="BB18" s="428">
        <v>0</v>
      </c>
      <c r="BC18" s="428">
        <v>0</v>
      </c>
      <c r="BD18" s="428">
        <v>0</v>
      </c>
      <c r="BE18" s="428">
        <v>0</v>
      </c>
      <c r="BF18" s="428">
        <v>0</v>
      </c>
      <c r="BG18" s="428">
        <v>0</v>
      </c>
      <c r="BH18" s="428">
        <v>0</v>
      </c>
      <c r="BI18" s="428">
        <v>0</v>
      </c>
      <c r="BJ18" s="428">
        <v>0</v>
      </c>
      <c r="BK18" s="428">
        <v>0</v>
      </c>
      <c r="BL18" s="428">
        <v>0</v>
      </c>
      <c r="BM18" s="428">
        <v>0</v>
      </c>
      <c r="BN18" s="428">
        <v>0</v>
      </c>
      <c r="BO18" s="428">
        <v>0</v>
      </c>
      <c r="BP18" s="428">
        <v>0</v>
      </c>
      <c r="BQ18" s="428">
        <v>0</v>
      </c>
      <c r="BR18" s="428">
        <v>0</v>
      </c>
      <c r="BS18" s="428">
        <v>0</v>
      </c>
      <c r="BT18" s="428">
        <v>0</v>
      </c>
      <c r="BU18" s="428">
        <v>0</v>
      </c>
      <c r="BV18" s="428">
        <v>0</v>
      </c>
      <c r="BW18" s="428">
        <v>0</v>
      </c>
      <c r="BX18" s="428">
        <v>0</v>
      </c>
      <c r="BY18" s="428">
        <v>0</v>
      </c>
      <c r="BZ18" s="428">
        <v>0</v>
      </c>
      <c r="CA18" s="428">
        <v>0</v>
      </c>
      <c r="CB18" s="428">
        <v>1</v>
      </c>
      <c r="CC18" s="428">
        <v>54</v>
      </c>
      <c r="CD18" s="428">
        <v>0</v>
      </c>
      <c r="CE18" s="428">
        <v>0</v>
      </c>
      <c r="CF18" s="428">
        <v>0</v>
      </c>
      <c r="CG18" s="428">
        <v>0</v>
      </c>
      <c r="CH18" s="428">
        <v>0</v>
      </c>
      <c r="CI18" s="428">
        <v>0</v>
      </c>
      <c r="CJ18" s="428">
        <v>1</v>
      </c>
      <c r="CK18" s="428">
        <v>5</v>
      </c>
      <c r="CL18" s="428">
        <v>0</v>
      </c>
      <c r="CM18" s="428">
        <v>0</v>
      </c>
      <c r="CN18" s="428">
        <v>0</v>
      </c>
      <c r="CO18" s="428">
        <v>0</v>
      </c>
      <c r="CP18" s="428">
        <v>0</v>
      </c>
      <c r="CQ18" s="428">
        <v>0</v>
      </c>
      <c r="CR18" s="428">
        <v>0</v>
      </c>
      <c r="CS18" s="428">
        <v>0</v>
      </c>
      <c r="CT18" s="428">
        <v>0</v>
      </c>
      <c r="CU18" s="428">
        <v>0</v>
      </c>
      <c r="CV18" s="428">
        <v>0</v>
      </c>
      <c r="CW18" s="428">
        <v>0</v>
      </c>
      <c r="CX18" s="428">
        <v>0</v>
      </c>
      <c r="CY18" s="428">
        <v>0</v>
      </c>
      <c r="CZ18" s="428">
        <v>0</v>
      </c>
      <c r="DA18" s="428">
        <v>0</v>
      </c>
      <c r="DB18" s="428">
        <v>0</v>
      </c>
      <c r="DC18" s="428">
        <v>0</v>
      </c>
      <c r="DD18" s="428">
        <v>0</v>
      </c>
      <c r="DE18" s="428">
        <v>0</v>
      </c>
      <c r="DF18" s="428">
        <v>0</v>
      </c>
      <c r="DG18" s="428">
        <v>0</v>
      </c>
      <c r="DH18" s="428">
        <v>0</v>
      </c>
      <c r="DI18" s="428">
        <v>0</v>
      </c>
      <c r="DJ18" s="428">
        <v>0</v>
      </c>
      <c r="DK18" s="428">
        <v>0</v>
      </c>
      <c r="DL18" s="428">
        <v>0</v>
      </c>
      <c r="DM18" s="428">
        <v>0</v>
      </c>
      <c r="DN18" s="428">
        <v>0</v>
      </c>
      <c r="DO18" s="428">
        <v>0</v>
      </c>
      <c r="DP18" s="428">
        <v>0</v>
      </c>
      <c r="DQ18" s="428">
        <v>0</v>
      </c>
      <c r="DR18" s="428">
        <v>0</v>
      </c>
      <c r="DS18" s="428">
        <v>0</v>
      </c>
      <c r="DT18" s="428">
        <v>0</v>
      </c>
      <c r="DU18" s="428">
        <v>0</v>
      </c>
      <c r="DV18" s="428">
        <v>0</v>
      </c>
      <c r="DW18" s="428">
        <v>0</v>
      </c>
      <c r="DX18" s="428">
        <v>0</v>
      </c>
      <c r="DY18" s="428">
        <v>0</v>
      </c>
      <c r="DZ18" s="428">
        <v>0</v>
      </c>
      <c r="EA18" s="428">
        <v>0</v>
      </c>
      <c r="EB18" s="428">
        <v>0</v>
      </c>
      <c r="EC18" s="428">
        <v>0</v>
      </c>
      <c r="ED18" s="428">
        <v>0</v>
      </c>
      <c r="EE18" s="428">
        <v>0</v>
      </c>
      <c r="EF18" s="428">
        <v>0</v>
      </c>
      <c r="EG18" s="428">
        <v>0</v>
      </c>
      <c r="EH18" s="428">
        <v>0</v>
      </c>
      <c r="EI18" s="428">
        <v>0</v>
      </c>
      <c r="EJ18" s="428">
        <v>0</v>
      </c>
      <c r="EK18" s="428">
        <v>0</v>
      </c>
      <c r="EL18" s="428">
        <v>0</v>
      </c>
      <c r="EM18" s="428">
        <v>0</v>
      </c>
      <c r="EN18" s="428">
        <v>0</v>
      </c>
      <c r="EO18" s="428">
        <v>0</v>
      </c>
      <c r="EP18" s="428">
        <v>0</v>
      </c>
      <c r="EQ18" s="428">
        <v>0</v>
      </c>
      <c r="ER18" s="428">
        <v>0</v>
      </c>
      <c r="ES18" s="428">
        <v>0</v>
      </c>
      <c r="ET18" s="428">
        <v>0</v>
      </c>
      <c r="EU18" s="428">
        <v>0</v>
      </c>
      <c r="EV18" s="428">
        <v>0</v>
      </c>
      <c r="EW18" s="428">
        <v>0</v>
      </c>
      <c r="EX18" s="428">
        <v>0</v>
      </c>
      <c r="EY18" s="428">
        <v>0</v>
      </c>
      <c r="EZ18" s="428">
        <v>0</v>
      </c>
      <c r="FA18" s="428">
        <v>0</v>
      </c>
      <c r="FB18" s="428">
        <v>0</v>
      </c>
      <c r="FC18" s="428">
        <v>0</v>
      </c>
      <c r="FD18" s="428">
        <v>0</v>
      </c>
      <c r="FE18" s="428">
        <v>0</v>
      </c>
      <c r="FF18" s="428">
        <v>0</v>
      </c>
      <c r="FG18" s="428">
        <v>0</v>
      </c>
      <c r="FH18" s="428">
        <v>0</v>
      </c>
      <c r="FI18" s="428">
        <v>0</v>
      </c>
      <c r="FJ18" s="428">
        <v>0</v>
      </c>
      <c r="FK18" s="428">
        <v>0</v>
      </c>
      <c r="FL18" s="428">
        <v>0</v>
      </c>
      <c r="FM18" s="428">
        <v>0</v>
      </c>
      <c r="FN18" s="428">
        <v>0</v>
      </c>
      <c r="FO18" s="428">
        <v>0</v>
      </c>
      <c r="FP18" s="428">
        <v>0</v>
      </c>
      <c r="FQ18" s="428">
        <v>0</v>
      </c>
      <c r="FR18" s="428">
        <v>0</v>
      </c>
      <c r="FS18" s="428">
        <v>0</v>
      </c>
      <c r="FT18" s="428">
        <v>0</v>
      </c>
      <c r="FU18" s="428">
        <v>0</v>
      </c>
      <c r="FV18" s="428">
        <v>0</v>
      </c>
      <c r="FW18" s="428">
        <v>0</v>
      </c>
      <c r="FX18" s="428">
        <v>0</v>
      </c>
      <c r="FY18" s="428">
        <v>0</v>
      </c>
      <c r="FZ18" s="428">
        <v>0</v>
      </c>
      <c r="GA18" s="428">
        <v>0</v>
      </c>
      <c r="GB18" s="428">
        <v>0</v>
      </c>
      <c r="GC18" s="428">
        <v>0</v>
      </c>
      <c r="GD18" s="428">
        <v>0</v>
      </c>
      <c r="GE18" s="428">
        <v>0</v>
      </c>
      <c r="GF18" s="428">
        <v>0</v>
      </c>
      <c r="GG18" s="428">
        <v>0</v>
      </c>
      <c r="GH18" s="428">
        <v>0</v>
      </c>
      <c r="GI18" s="428">
        <v>0</v>
      </c>
      <c r="GJ18" s="428">
        <v>0</v>
      </c>
      <c r="GK18" s="428">
        <v>0</v>
      </c>
      <c r="GL18" s="428">
        <v>0</v>
      </c>
      <c r="GM18" s="428">
        <v>0</v>
      </c>
      <c r="GN18" s="36"/>
    </row>
    <row r="19" spans="1:196" ht="15" customHeight="1" x14ac:dyDescent="0.2">
      <c r="A19" s="596" t="s">
        <v>1809</v>
      </c>
      <c r="B19" s="428">
        <v>0</v>
      </c>
      <c r="C19" s="428">
        <v>0</v>
      </c>
      <c r="D19" s="428">
        <v>0</v>
      </c>
      <c r="E19" s="428">
        <v>0</v>
      </c>
      <c r="F19" s="428">
        <v>0</v>
      </c>
      <c r="G19" s="428">
        <v>0</v>
      </c>
      <c r="H19" s="428">
        <v>0</v>
      </c>
      <c r="I19" s="428">
        <v>0</v>
      </c>
      <c r="J19" s="428">
        <v>0</v>
      </c>
      <c r="K19" s="428">
        <v>0</v>
      </c>
      <c r="L19" s="428">
        <v>0</v>
      </c>
      <c r="M19" s="428">
        <v>0</v>
      </c>
      <c r="N19" s="428">
        <v>0</v>
      </c>
      <c r="O19" s="428">
        <v>0</v>
      </c>
      <c r="P19" s="428">
        <v>0</v>
      </c>
      <c r="Q19" s="428">
        <v>0</v>
      </c>
      <c r="R19" s="428">
        <v>0</v>
      </c>
      <c r="S19" s="428">
        <v>0</v>
      </c>
      <c r="T19" s="428">
        <v>0</v>
      </c>
      <c r="U19" s="428">
        <v>0</v>
      </c>
      <c r="V19" s="428">
        <v>0</v>
      </c>
      <c r="W19" s="428">
        <v>0</v>
      </c>
      <c r="X19" s="428">
        <v>0</v>
      </c>
      <c r="Y19" s="428">
        <v>0</v>
      </c>
      <c r="Z19" s="428">
        <v>0</v>
      </c>
      <c r="AA19" s="428">
        <v>0</v>
      </c>
      <c r="AB19" s="428">
        <v>0</v>
      </c>
      <c r="AC19" s="428">
        <v>0</v>
      </c>
      <c r="AD19" s="428">
        <v>0</v>
      </c>
      <c r="AE19" s="428">
        <v>0</v>
      </c>
      <c r="AF19" s="428">
        <v>0</v>
      </c>
      <c r="AG19" s="428">
        <v>0</v>
      </c>
      <c r="AH19" s="428">
        <v>0</v>
      </c>
      <c r="AI19" s="428">
        <v>0</v>
      </c>
      <c r="AJ19" s="428">
        <v>0</v>
      </c>
      <c r="AK19" s="428">
        <v>0</v>
      </c>
      <c r="AL19" s="428">
        <v>0</v>
      </c>
      <c r="AM19" s="428">
        <v>0</v>
      </c>
      <c r="AN19" s="428">
        <v>0</v>
      </c>
      <c r="AO19" s="428">
        <v>0</v>
      </c>
      <c r="AP19" s="428">
        <v>0</v>
      </c>
      <c r="AQ19" s="428">
        <v>0</v>
      </c>
      <c r="AR19" s="428">
        <v>0</v>
      </c>
      <c r="AS19" s="428">
        <v>0</v>
      </c>
      <c r="AT19" s="428">
        <v>0</v>
      </c>
      <c r="AU19" s="428">
        <v>0</v>
      </c>
      <c r="AV19" s="428">
        <v>0</v>
      </c>
      <c r="AW19" s="428">
        <v>0</v>
      </c>
      <c r="AX19" s="428">
        <v>0</v>
      </c>
      <c r="AY19" s="428">
        <v>0</v>
      </c>
      <c r="AZ19" s="428">
        <v>0</v>
      </c>
      <c r="BA19" s="428">
        <v>0</v>
      </c>
      <c r="BB19" s="428">
        <v>0</v>
      </c>
      <c r="BC19" s="428">
        <v>0</v>
      </c>
      <c r="BD19" s="428">
        <v>0</v>
      </c>
      <c r="BE19" s="428">
        <v>0</v>
      </c>
      <c r="BF19" s="428">
        <v>0</v>
      </c>
      <c r="BG19" s="428">
        <v>0</v>
      </c>
      <c r="BH19" s="428">
        <v>0</v>
      </c>
      <c r="BI19" s="428">
        <v>0</v>
      </c>
      <c r="BJ19" s="428">
        <v>0</v>
      </c>
      <c r="BK19" s="428">
        <v>0</v>
      </c>
      <c r="BL19" s="428">
        <v>0</v>
      </c>
      <c r="BM19" s="428">
        <v>0</v>
      </c>
      <c r="BN19" s="428">
        <v>0</v>
      </c>
      <c r="BO19" s="428">
        <v>0</v>
      </c>
      <c r="BP19" s="428">
        <v>0</v>
      </c>
      <c r="BQ19" s="428">
        <v>0</v>
      </c>
      <c r="BR19" s="428">
        <v>0</v>
      </c>
      <c r="BS19" s="428">
        <v>0</v>
      </c>
      <c r="BT19" s="428">
        <v>0</v>
      </c>
      <c r="BU19" s="428">
        <v>0</v>
      </c>
      <c r="BV19" s="428">
        <v>0</v>
      </c>
      <c r="BW19" s="428">
        <v>0</v>
      </c>
      <c r="BX19" s="428">
        <v>0</v>
      </c>
      <c r="BY19" s="428">
        <v>0</v>
      </c>
      <c r="BZ19" s="428">
        <v>0</v>
      </c>
      <c r="CA19" s="428">
        <v>0</v>
      </c>
      <c r="CB19" s="428">
        <v>1</v>
      </c>
      <c r="CC19" s="428">
        <v>62</v>
      </c>
      <c r="CD19" s="428">
        <v>0</v>
      </c>
      <c r="CE19" s="428">
        <v>0</v>
      </c>
      <c r="CF19" s="428">
        <v>0</v>
      </c>
      <c r="CG19" s="428">
        <v>0</v>
      </c>
      <c r="CH19" s="428">
        <v>0</v>
      </c>
      <c r="CI19" s="428">
        <v>0</v>
      </c>
      <c r="CJ19" s="428">
        <v>0</v>
      </c>
      <c r="CK19" s="428">
        <v>0</v>
      </c>
      <c r="CL19" s="428">
        <v>0</v>
      </c>
      <c r="CM19" s="428">
        <v>0</v>
      </c>
      <c r="CN19" s="428">
        <v>0</v>
      </c>
      <c r="CO19" s="428">
        <v>0</v>
      </c>
      <c r="CP19" s="428">
        <v>0</v>
      </c>
      <c r="CQ19" s="428">
        <v>0</v>
      </c>
      <c r="CR19" s="428">
        <v>0</v>
      </c>
      <c r="CS19" s="428">
        <v>0</v>
      </c>
      <c r="CT19" s="428">
        <v>0</v>
      </c>
      <c r="CU19" s="428">
        <v>0</v>
      </c>
      <c r="CV19" s="428">
        <v>0</v>
      </c>
      <c r="CW19" s="428">
        <v>0</v>
      </c>
      <c r="CX19" s="428">
        <v>0</v>
      </c>
      <c r="CY19" s="428">
        <v>0</v>
      </c>
      <c r="CZ19" s="428">
        <v>0</v>
      </c>
      <c r="DA19" s="428">
        <v>0</v>
      </c>
      <c r="DB19" s="428">
        <v>0</v>
      </c>
      <c r="DC19" s="428">
        <v>0</v>
      </c>
      <c r="DD19" s="428">
        <v>0</v>
      </c>
      <c r="DE19" s="428">
        <v>0</v>
      </c>
      <c r="DF19" s="428">
        <v>0</v>
      </c>
      <c r="DG19" s="428">
        <v>0</v>
      </c>
      <c r="DH19" s="428">
        <v>0</v>
      </c>
      <c r="DI19" s="428">
        <v>0</v>
      </c>
      <c r="DJ19" s="428">
        <v>0</v>
      </c>
      <c r="DK19" s="428">
        <v>0</v>
      </c>
      <c r="DL19" s="428">
        <v>0</v>
      </c>
      <c r="DM19" s="428">
        <v>0</v>
      </c>
      <c r="DN19" s="428">
        <v>0</v>
      </c>
      <c r="DO19" s="428">
        <v>0</v>
      </c>
      <c r="DP19" s="428">
        <v>0</v>
      </c>
      <c r="DQ19" s="428">
        <v>0</v>
      </c>
      <c r="DR19" s="428">
        <v>0</v>
      </c>
      <c r="DS19" s="428">
        <v>0</v>
      </c>
      <c r="DT19" s="428">
        <v>0</v>
      </c>
      <c r="DU19" s="428">
        <v>0</v>
      </c>
      <c r="DV19" s="428">
        <v>0</v>
      </c>
      <c r="DW19" s="428">
        <v>0</v>
      </c>
      <c r="DX19" s="428">
        <v>0</v>
      </c>
      <c r="DY19" s="428">
        <v>0</v>
      </c>
      <c r="DZ19" s="428">
        <v>0</v>
      </c>
      <c r="EA19" s="428">
        <v>0</v>
      </c>
      <c r="EB19" s="428">
        <v>0</v>
      </c>
      <c r="EC19" s="428">
        <v>0</v>
      </c>
      <c r="ED19" s="428">
        <v>0</v>
      </c>
      <c r="EE19" s="428">
        <v>0</v>
      </c>
      <c r="EF19" s="428">
        <v>0</v>
      </c>
      <c r="EG19" s="428">
        <v>0</v>
      </c>
      <c r="EH19" s="428">
        <v>0</v>
      </c>
      <c r="EI19" s="428">
        <v>0</v>
      </c>
      <c r="EJ19" s="428">
        <v>0</v>
      </c>
      <c r="EK19" s="428">
        <v>0</v>
      </c>
      <c r="EL19" s="428">
        <v>0</v>
      </c>
      <c r="EM19" s="428">
        <v>0</v>
      </c>
      <c r="EN19" s="428">
        <v>0</v>
      </c>
      <c r="EO19" s="428">
        <v>0</v>
      </c>
      <c r="EP19" s="428">
        <v>0</v>
      </c>
      <c r="EQ19" s="428">
        <v>0</v>
      </c>
      <c r="ER19" s="428">
        <v>0</v>
      </c>
      <c r="ES19" s="428">
        <v>0</v>
      </c>
      <c r="ET19" s="428">
        <v>0</v>
      </c>
      <c r="EU19" s="428">
        <v>0</v>
      </c>
      <c r="EV19" s="428">
        <v>0</v>
      </c>
      <c r="EW19" s="428">
        <v>0</v>
      </c>
      <c r="EX19" s="428">
        <v>0</v>
      </c>
      <c r="EY19" s="428">
        <v>0</v>
      </c>
      <c r="EZ19" s="428">
        <v>0</v>
      </c>
      <c r="FA19" s="428">
        <v>0</v>
      </c>
      <c r="FB19" s="428">
        <v>0</v>
      </c>
      <c r="FC19" s="428">
        <v>0</v>
      </c>
      <c r="FD19" s="428">
        <v>0</v>
      </c>
      <c r="FE19" s="428">
        <v>0</v>
      </c>
      <c r="FF19" s="428">
        <v>0</v>
      </c>
      <c r="FG19" s="428">
        <v>0</v>
      </c>
      <c r="FH19" s="428">
        <v>0</v>
      </c>
      <c r="FI19" s="428">
        <v>0</v>
      </c>
      <c r="FJ19" s="428">
        <v>0</v>
      </c>
      <c r="FK19" s="428">
        <v>0</v>
      </c>
      <c r="FL19" s="428">
        <v>0</v>
      </c>
      <c r="FM19" s="428">
        <v>0</v>
      </c>
      <c r="FN19" s="428">
        <v>0</v>
      </c>
      <c r="FO19" s="428">
        <v>0</v>
      </c>
      <c r="FP19" s="428">
        <v>0</v>
      </c>
      <c r="FQ19" s="428">
        <v>0</v>
      </c>
      <c r="FR19" s="428">
        <v>0</v>
      </c>
      <c r="FS19" s="428">
        <v>0</v>
      </c>
      <c r="FT19" s="428">
        <v>0</v>
      </c>
      <c r="FU19" s="428">
        <v>0</v>
      </c>
      <c r="FV19" s="428">
        <v>0</v>
      </c>
      <c r="FW19" s="428">
        <v>0</v>
      </c>
      <c r="FX19" s="428">
        <v>0</v>
      </c>
      <c r="FY19" s="428">
        <v>0</v>
      </c>
      <c r="FZ19" s="428">
        <v>0</v>
      </c>
      <c r="GA19" s="428">
        <v>0</v>
      </c>
      <c r="GB19" s="428">
        <v>0</v>
      </c>
      <c r="GC19" s="428">
        <v>0</v>
      </c>
      <c r="GD19" s="428">
        <v>0</v>
      </c>
      <c r="GE19" s="428">
        <v>0</v>
      </c>
      <c r="GF19" s="428">
        <v>0</v>
      </c>
      <c r="GG19" s="428">
        <v>0</v>
      </c>
      <c r="GH19" s="428">
        <v>0</v>
      </c>
      <c r="GI19" s="428">
        <v>0</v>
      </c>
      <c r="GJ19" s="428">
        <v>0</v>
      </c>
      <c r="GK19" s="428">
        <v>0</v>
      </c>
      <c r="GL19" s="428">
        <v>0</v>
      </c>
      <c r="GM19" s="428">
        <v>0</v>
      </c>
      <c r="GN19" s="36"/>
    </row>
    <row r="20" spans="1:196" ht="15" customHeight="1" x14ac:dyDescent="0.2">
      <c r="A20" s="596" t="s">
        <v>1597</v>
      </c>
      <c r="B20" s="428">
        <v>0</v>
      </c>
      <c r="C20" s="428">
        <v>0</v>
      </c>
      <c r="D20" s="428">
        <v>0</v>
      </c>
      <c r="E20" s="428">
        <v>0</v>
      </c>
      <c r="F20" s="428">
        <v>0</v>
      </c>
      <c r="G20" s="428">
        <v>0</v>
      </c>
      <c r="H20" s="428">
        <v>0</v>
      </c>
      <c r="I20" s="428">
        <v>0</v>
      </c>
      <c r="J20" s="428">
        <v>0</v>
      </c>
      <c r="K20" s="428">
        <v>0</v>
      </c>
      <c r="L20" s="428">
        <v>0</v>
      </c>
      <c r="M20" s="428">
        <v>0</v>
      </c>
      <c r="N20" s="428">
        <v>0</v>
      </c>
      <c r="O20" s="428">
        <v>0</v>
      </c>
      <c r="P20" s="428">
        <v>0</v>
      </c>
      <c r="Q20" s="428">
        <v>0</v>
      </c>
      <c r="R20" s="428">
        <v>0</v>
      </c>
      <c r="S20" s="428">
        <v>0</v>
      </c>
      <c r="T20" s="428">
        <v>0</v>
      </c>
      <c r="U20" s="428">
        <v>0</v>
      </c>
      <c r="V20" s="428">
        <v>0</v>
      </c>
      <c r="W20" s="428">
        <v>0</v>
      </c>
      <c r="X20" s="428">
        <v>0</v>
      </c>
      <c r="Y20" s="428">
        <v>0</v>
      </c>
      <c r="Z20" s="428">
        <v>0</v>
      </c>
      <c r="AA20" s="428">
        <v>0</v>
      </c>
      <c r="AB20" s="428">
        <v>0</v>
      </c>
      <c r="AC20" s="428">
        <v>0</v>
      </c>
      <c r="AD20" s="428">
        <v>0</v>
      </c>
      <c r="AE20" s="428">
        <v>0</v>
      </c>
      <c r="AF20" s="428">
        <v>0</v>
      </c>
      <c r="AG20" s="428">
        <v>0</v>
      </c>
      <c r="AH20" s="428">
        <v>0</v>
      </c>
      <c r="AI20" s="428">
        <v>0</v>
      </c>
      <c r="AJ20" s="428">
        <v>0</v>
      </c>
      <c r="AK20" s="428">
        <v>0</v>
      </c>
      <c r="AL20" s="428">
        <v>0</v>
      </c>
      <c r="AM20" s="428">
        <v>0</v>
      </c>
      <c r="AN20" s="428">
        <v>0</v>
      </c>
      <c r="AO20" s="428">
        <v>0</v>
      </c>
      <c r="AP20" s="428">
        <v>0</v>
      </c>
      <c r="AQ20" s="428">
        <v>0</v>
      </c>
      <c r="AR20" s="428">
        <v>0</v>
      </c>
      <c r="AS20" s="428">
        <v>0</v>
      </c>
      <c r="AT20" s="428">
        <v>0</v>
      </c>
      <c r="AU20" s="428">
        <v>0</v>
      </c>
      <c r="AV20" s="428">
        <v>0</v>
      </c>
      <c r="AW20" s="428">
        <v>0</v>
      </c>
      <c r="AX20" s="428">
        <v>0</v>
      </c>
      <c r="AY20" s="428">
        <v>0</v>
      </c>
      <c r="AZ20" s="428">
        <v>0</v>
      </c>
      <c r="BA20" s="428">
        <v>0</v>
      </c>
      <c r="BB20" s="428">
        <v>0</v>
      </c>
      <c r="BC20" s="428">
        <v>0</v>
      </c>
      <c r="BD20" s="428">
        <v>0</v>
      </c>
      <c r="BE20" s="428">
        <v>0</v>
      </c>
      <c r="BF20" s="428">
        <v>0</v>
      </c>
      <c r="BG20" s="428">
        <v>0</v>
      </c>
      <c r="BH20" s="428">
        <v>0</v>
      </c>
      <c r="BI20" s="428">
        <v>0</v>
      </c>
      <c r="BJ20" s="428">
        <v>0</v>
      </c>
      <c r="BK20" s="428">
        <v>0</v>
      </c>
      <c r="BL20" s="428">
        <v>0</v>
      </c>
      <c r="BM20" s="428">
        <v>0</v>
      </c>
      <c r="BN20" s="428">
        <v>0</v>
      </c>
      <c r="BO20" s="428">
        <v>0</v>
      </c>
      <c r="BP20" s="428">
        <v>0</v>
      </c>
      <c r="BQ20" s="428">
        <v>0</v>
      </c>
      <c r="BR20" s="428">
        <v>0</v>
      </c>
      <c r="BS20" s="428">
        <v>0</v>
      </c>
      <c r="BT20" s="428">
        <v>0</v>
      </c>
      <c r="BU20" s="428">
        <v>0</v>
      </c>
      <c r="BV20" s="428">
        <v>0</v>
      </c>
      <c r="BW20" s="428">
        <v>0</v>
      </c>
      <c r="BX20" s="428">
        <v>0</v>
      </c>
      <c r="BY20" s="428">
        <v>0</v>
      </c>
      <c r="BZ20" s="428">
        <v>0</v>
      </c>
      <c r="CA20" s="428">
        <v>0</v>
      </c>
      <c r="CB20" s="428">
        <v>1</v>
      </c>
      <c r="CC20" s="428">
        <v>33</v>
      </c>
      <c r="CD20" s="428">
        <v>0</v>
      </c>
      <c r="CE20" s="428">
        <v>0</v>
      </c>
      <c r="CF20" s="428">
        <v>0</v>
      </c>
      <c r="CG20" s="428">
        <v>0</v>
      </c>
      <c r="CH20" s="428">
        <v>0</v>
      </c>
      <c r="CI20" s="428">
        <v>0</v>
      </c>
      <c r="CJ20" s="428">
        <v>0</v>
      </c>
      <c r="CK20" s="428">
        <v>0</v>
      </c>
      <c r="CL20" s="428">
        <v>0</v>
      </c>
      <c r="CM20" s="428">
        <v>0</v>
      </c>
      <c r="CN20" s="428">
        <v>0</v>
      </c>
      <c r="CO20" s="428">
        <v>0</v>
      </c>
      <c r="CP20" s="428">
        <v>0</v>
      </c>
      <c r="CQ20" s="428">
        <v>0</v>
      </c>
      <c r="CR20" s="428">
        <v>0</v>
      </c>
      <c r="CS20" s="428">
        <v>0</v>
      </c>
      <c r="CT20" s="428">
        <v>0</v>
      </c>
      <c r="CU20" s="428">
        <v>0</v>
      </c>
      <c r="CV20" s="428">
        <v>0</v>
      </c>
      <c r="CW20" s="428">
        <v>0</v>
      </c>
      <c r="CX20" s="428">
        <v>0</v>
      </c>
      <c r="CY20" s="428">
        <v>0</v>
      </c>
      <c r="CZ20" s="428">
        <v>0</v>
      </c>
      <c r="DA20" s="428">
        <v>0</v>
      </c>
      <c r="DB20" s="428">
        <v>0</v>
      </c>
      <c r="DC20" s="428">
        <v>0</v>
      </c>
      <c r="DD20" s="428">
        <v>0</v>
      </c>
      <c r="DE20" s="428">
        <v>0</v>
      </c>
      <c r="DF20" s="428">
        <v>0</v>
      </c>
      <c r="DG20" s="428">
        <v>0</v>
      </c>
      <c r="DH20" s="428">
        <v>0</v>
      </c>
      <c r="DI20" s="428">
        <v>0</v>
      </c>
      <c r="DJ20" s="428">
        <v>0</v>
      </c>
      <c r="DK20" s="428">
        <v>0</v>
      </c>
      <c r="DL20" s="428">
        <v>0</v>
      </c>
      <c r="DM20" s="428">
        <v>0</v>
      </c>
      <c r="DN20" s="428">
        <v>0</v>
      </c>
      <c r="DO20" s="428">
        <v>0</v>
      </c>
      <c r="DP20" s="428">
        <v>0</v>
      </c>
      <c r="DQ20" s="428">
        <v>0</v>
      </c>
      <c r="DR20" s="428">
        <v>0</v>
      </c>
      <c r="DS20" s="428">
        <v>0</v>
      </c>
      <c r="DT20" s="428">
        <v>0</v>
      </c>
      <c r="DU20" s="428">
        <v>0</v>
      </c>
      <c r="DV20" s="428">
        <v>0</v>
      </c>
      <c r="DW20" s="428">
        <v>0</v>
      </c>
      <c r="DX20" s="428">
        <v>0</v>
      </c>
      <c r="DY20" s="428">
        <v>0</v>
      </c>
      <c r="DZ20" s="428">
        <v>0</v>
      </c>
      <c r="EA20" s="428">
        <v>0</v>
      </c>
      <c r="EB20" s="428">
        <v>0</v>
      </c>
      <c r="EC20" s="428">
        <v>0</v>
      </c>
      <c r="ED20" s="428">
        <v>0</v>
      </c>
      <c r="EE20" s="428">
        <v>0</v>
      </c>
      <c r="EF20" s="428">
        <v>0</v>
      </c>
      <c r="EG20" s="428">
        <v>0</v>
      </c>
      <c r="EH20" s="428">
        <v>0</v>
      </c>
      <c r="EI20" s="428">
        <v>0</v>
      </c>
      <c r="EJ20" s="428">
        <v>0</v>
      </c>
      <c r="EK20" s="428">
        <v>0</v>
      </c>
      <c r="EL20" s="428">
        <v>0</v>
      </c>
      <c r="EM20" s="428">
        <v>0</v>
      </c>
      <c r="EN20" s="428">
        <v>0</v>
      </c>
      <c r="EO20" s="428">
        <v>0</v>
      </c>
      <c r="EP20" s="428">
        <v>0</v>
      </c>
      <c r="EQ20" s="428">
        <v>0</v>
      </c>
      <c r="ER20" s="428">
        <v>0</v>
      </c>
      <c r="ES20" s="428">
        <v>0</v>
      </c>
      <c r="ET20" s="428">
        <v>0</v>
      </c>
      <c r="EU20" s="428">
        <v>0</v>
      </c>
      <c r="EV20" s="428">
        <v>0</v>
      </c>
      <c r="EW20" s="428">
        <v>0</v>
      </c>
      <c r="EX20" s="428">
        <v>0</v>
      </c>
      <c r="EY20" s="428">
        <v>0</v>
      </c>
      <c r="EZ20" s="428">
        <v>0</v>
      </c>
      <c r="FA20" s="428">
        <v>0</v>
      </c>
      <c r="FB20" s="428">
        <v>0</v>
      </c>
      <c r="FC20" s="428">
        <v>0</v>
      </c>
      <c r="FD20" s="428">
        <v>0</v>
      </c>
      <c r="FE20" s="428">
        <v>0</v>
      </c>
      <c r="FF20" s="428">
        <v>0</v>
      </c>
      <c r="FG20" s="428">
        <v>0</v>
      </c>
      <c r="FH20" s="428">
        <v>0</v>
      </c>
      <c r="FI20" s="428">
        <v>0</v>
      </c>
      <c r="FJ20" s="428">
        <v>0</v>
      </c>
      <c r="FK20" s="428">
        <v>0</v>
      </c>
      <c r="FL20" s="428">
        <v>0</v>
      </c>
      <c r="FM20" s="428">
        <v>0</v>
      </c>
      <c r="FN20" s="428">
        <v>0</v>
      </c>
      <c r="FO20" s="428">
        <v>0</v>
      </c>
      <c r="FP20" s="428">
        <v>0</v>
      </c>
      <c r="FQ20" s="428">
        <v>0</v>
      </c>
      <c r="FR20" s="428">
        <v>0</v>
      </c>
      <c r="FS20" s="428">
        <v>0</v>
      </c>
      <c r="FT20" s="428">
        <v>0</v>
      </c>
      <c r="FU20" s="428">
        <v>0</v>
      </c>
      <c r="FV20" s="428">
        <v>0</v>
      </c>
      <c r="FW20" s="428">
        <v>0</v>
      </c>
      <c r="FX20" s="428">
        <v>0</v>
      </c>
      <c r="FY20" s="428">
        <v>0</v>
      </c>
      <c r="FZ20" s="428">
        <v>0</v>
      </c>
      <c r="GA20" s="428">
        <v>0</v>
      </c>
      <c r="GB20" s="428">
        <v>0</v>
      </c>
      <c r="GC20" s="428">
        <v>0</v>
      </c>
      <c r="GD20" s="428">
        <v>0</v>
      </c>
      <c r="GE20" s="428">
        <v>0</v>
      </c>
      <c r="GF20" s="428">
        <v>0</v>
      </c>
      <c r="GG20" s="428">
        <v>0</v>
      </c>
      <c r="GH20" s="428">
        <v>0</v>
      </c>
      <c r="GI20" s="428">
        <v>0</v>
      </c>
      <c r="GJ20" s="428">
        <v>0</v>
      </c>
      <c r="GK20" s="428">
        <v>0</v>
      </c>
      <c r="GL20" s="428">
        <v>0</v>
      </c>
      <c r="GM20" s="428">
        <v>0</v>
      </c>
      <c r="GN20" s="36"/>
    </row>
    <row r="21" spans="1:196" ht="15" customHeight="1" x14ac:dyDescent="0.2">
      <c r="A21" s="596" t="s">
        <v>1599</v>
      </c>
      <c r="B21" s="428">
        <v>0</v>
      </c>
      <c r="C21" s="428">
        <v>0</v>
      </c>
      <c r="D21" s="428">
        <v>0</v>
      </c>
      <c r="E21" s="428">
        <v>0</v>
      </c>
      <c r="F21" s="428">
        <v>0</v>
      </c>
      <c r="G21" s="428">
        <v>0</v>
      </c>
      <c r="H21" s="428">
        <v>0</v>
      </c>
      <c r="I21" s="428">
        <v>0</v>
      </c>
      <c r="J21" s="428">
        <v>0</v>
      </c>
      <c r="K21" s="428">
        <v>0</v>
      </c>
      <c r="L21" s="428">
        <v>0</v>
      </c>
      <c r="M21" s="428">
        <v>0</v>
      </c>
      <c r="N21" s="428">
        <v>0</v>
      </c>
      <c r="O21" s="428">
        <v>0</v>
      </c>
      <c r="P21" s="428">
        <v>0</v>
      </c>
      <c r="Q21" s="428">
        <v>0</v>
      </c>
      <c r="R21" s="428">
        <v>0</v>
      </c>
      <c r="S21" s="428">
        <v>0</v>
      </c>
      <c r="T21" s="428">
        <v>0</v>
      </c>
      <c r="U21" s="428">
        <v>0</v>
      </c>
      <c r="V21" s="428">
        <v>0</v>
      </c>
      <c r="W21" s="428">
        <v>0</v>
      </c>
      <c r="X21" s="428">
        <v>0</v>
      </c>
      <c r="Y21" s="428">
        <v>0</v>
      </c>
      <c r="Z21" s="428">
        <v>0</v>
      </c>
      <c r="AA21" s="428">
        <v>0</v>
      </c>
      <c r="AB21" s="428">
        <v>0</v>
      </c>
      <c r="AC21" s="428">
        <v>0</v>
      </c>
      <c r="AD21" s="428">
        <v>0</v>
      </c>
      <c r="AE21" s="428">
        <v>0</v>
      </c>
      <c r="AF21" s="428">
        <v>0</v>
      </c>
      <c r="AG21" s="428">
        <v>0</v>
      </c>
      <c r="AH21" s="428">
        <v>0</v>
      </c>
      <c r="AI21" s="428">
        <v>0</v>
      </c>
      <c r="AJ21" s="428">
        <v>0</v>
      </c>
      <c r="AK21" s="428">
        <v>0</v>
      </c>
      <c r="AL21" s="428">
        <v>0</v>
      </c>
      <c r="AM21" s="428">
        <v>0</v>
      </c>
      <c r="AN21" s="428">
        <v>0</v>
      </c>
      <c r="AO21" s="428">
        <v>0</v>
      </c>
      <c r="AP21" s="428">
        <v>0</v>
      </c>
      <c r="AQ21" s="428">
        <v>0</v>
      </c>
      <c r="AR21" s="428">
        <v>0</v>
      </c>
      <c r="AS21" s="428">
        <v>0</v>
      </c>
      <c r="AT21" s="428">
        <v>0</v>
      </c>
      <c r="AU21" s="428">
        <v>0</v>
      </c>
      <c r="AV21" s="428">
        <v>0</v>
      </c>
      <c r="AW21" s="428">
        <v>0</v>
      </c>
      <c r="AX21" s="428">
        <v>0</v>
      </c>
      <c r="AY21" s="428">
        <v>0</v>
      </c>
      <c r="AZ21" s="428">
        <v>0</v>
      </c>
      <c r="BA21" s="428">
        <v>0</v>
      </c>
      <c r="BB21" s="428">
        <v>0</v>
      </c>
      <c r="BC21" s="428">
        <v>0</v>
      </c>
      <c r="BD21" s="428">
        <v>0</v>
      </c>
      <c r="BE21" s="428">
        <v>0</v>
      </c>
      <c r="BF21" s="428">
        <v>0</v>
      </c>
      <c r="BG21" s="428">
        <v>0</v>
      </c>
      <c r="BH21" s="428">
        <v>0</v>
      </c>
      <c r="BI21" s="428">
        <v>0</v>
      </c>
      <c r="BJ21" s="428">
        <v>0</v>
      </c>
      <c r="BK21" s="428">
        <v>0</v>
      </c>
      <c r="BL21" s="428">
        <v>0</v>
      </c>
      <c r="BM21" s="428">
        <v>0</v>
      </c>
      <c r="BN21" s="428">
        <v>0</v>
      </c>
      <c r="BO21" s="428">
        <v>0</v>
      </c>
      <c r="BP21" s="428">
        <v>0</v>
      </c>
      <c r="BQ21" s="428">
        <v>0</v>
      </c>
      <c r="BR21" s="428">
        <v>0</v>
      </c>
      <c r="BS21" s="428">
        <v>0</v>
      </c>
      <c r="BT21" s="428">
        <v>0</v>
      </c>
      <c r="BU21" s="428">
        <v>0</v>
      </c>
      <c r="BV21" s="428">
        <v>0</v>
      </c>
      <c r="BW21" s="428">
        <v>0</v>
      </c>
      <c r="BX21" s="428">
        <v>0</v>
      </c>
      <c r="BY21" s="428">
        <v>0</v>
      </c>
      <c r="BZ21" s="428">
        <v>0</v>
      </c>
      <c r="CA21" s="428">
        <v>0</v>
      </c>
      <c r="CB21" s="428">
        <v>1</v>
      </c>
      <c r="CC21" s="428">
        <v>30</v>
      </c>
      <c r="CD21" s="428">
        <v>0</v>
      </c>
      <c r="CE21" s="428">
        <v>0</v>
      </c>
      <c r="CF21" s="428">
        <v>0</v>
      </c>
      <c r="CG21" s="428">
        <v>0</v>
      </c>
      <c r="CH21" s="428">
        <v>0</v>
      </c>
      <c r="CI21" s="428">
        <v>0</v>
      </c>
      <c r="CJ21" s="428">
        <v>0</v>
      </c>
      <c r="CK21" s="428">
        <v>0</v>
      </c>
      <c r="CL21" s="428">
        <v>0</v>
      </c>
      <c r="CM21" s="428">
        <v>0</v>
      </c>
      <c r="CN21" s="428">
        <v>0</v>
      </c>
      <c r="CO21" s="428">
        <v>0</v>
      </c>
      <c r="CP21" s="428">
        <v>0</v>
      </c>
      <c r="CQ21" s="428">
        <v>0</v>
      </c>
      <c r="CR21" s="428">
        <v>0</v>
      </c>
      <c r="CS21" s="428">
        <v>0</v>
      </c>
      <c r="CT21" s="428">
        <v>0</v>
      </c>
      <c r="CU21" s="428">
        <v>0</v>
      </c>
      <c r="CV21" s="428">
        <v>0</v>
      </c>
      <c r="CW21" s="428">
        <v>0</v>
      </c>
      <c r="CX21" s="428">
        <v>0</v>
      </c>
      <c r="CY21" s="428">
        <v>0</v>
      </c>
      <c r="CZ21" s="428">
        <v>0</v>
      </c>
      <c r="DA21" s="428">
        <v>0</v>
      </c>
      <c r="DB21" s="428">
        <v>0</v>
      </c>
      <c r="DC21" s="428">
        <v>0</v>
      </c>
      <c r="DD21" s="428">
        <v>0</v>
      </c>
      <c r="DE21" s="428">
        <v>0</v>
      </c>
      <c r="DF21" s="428">
        <v>0</v>
      </c>
      <c r="DG21" s="428">
        <v>0</v>
      </c>
      <c r="DH21" s="428">
        <v>0</v>
      </c>
      <c r="DI21" s="428">
        <v>0</v>
      </c>
      <c r="DJ21" s="428">
        <v>0</v>
      </c>
      <c r="DK21" s="428">
        <v>0</v>
      </c>
      <c r="DL21" s="428">
        <v>0</v>
      </c>
      <c r="DM21" s="428">
        <v>0</v>
      </c>
      <c r="DN21" s="428">
        <v>0</v>
      </c>
      <c r="DO21" s="428">
        <v>0</v>
      </c>
      <c r="DP21" s="428">
        <v>0</v>
      </c>
      <c r="DQ21" s="428">
        <v>0</v>
      </c>
      <c r="DR21" s="428">
        <v>0</v>
      </c>
      <c r="DS21" s="428">
        <v>0</v>
      </c>
      <c r="DT21" s="428">
        <v>0</v>
      </c>
      <c r="DU21" s="428">
        <v>0</v>
      </c>
      <c r="DV21" s="428">
        <v>0</v>
      </c>
      <c r="DW21" s="428">
        <v>0</v>
      </c>
      <c r="DX21" s="428">
        <v>0</v>
      </c>
      <c r="DY21" s="428">
        <v>0</v>
      </c>
      <c r="DZ21" s="428">
        <v>0</v>
      </c>
      <c r="EA21" s="428">
        <v>0</v>
      </c>
      <c r="EB21" s="428">
        <v>0</v>
      </c>
      <c r="EC21" s="428">
        <v>0</v>
      </c>
      <c r="ED21" s="428">
        <v>0</v>
      </c>
      <c r="EE21" s="428">
        <v>0</v>
      </c>
      <c r="EF21" s="428">
        <v>0</v>
      </c>
      <c r="EG21" s="428">
        <v>0</v>
      </c>
      <c r="EH21" s="428">
        <v>0</v>
      </c>
      <c r="EI21" s="428">
        <v>0</v>
      </c>
      <c r="EJ21" s="428">
        <v>0</v>
      </c>
      <c r="EK21" s="428">
        <v>0</v>
      </c>
      <c r="EL21" s="428">
        <v>0</v>
      </c>
      <c r="EM21" s="428">
        <v>0</v>
      </c>
      <c r="EN21" s="428">
        <v>0</v>
      </c>
      <c r="EO21" s="428">
        <v>0</v>
      </c>
      <c r="EP21" s="428">
        <v>0</v>
      </c>
      <c r="EQ21" s="428">
        <v>0</v>
      </c>
      <c r="ER21" s="428">
        <v>0</v>
      </c>
      <c r="ES21" s="428">
        <v>0</v>
      </c>
      <c r="ET21" s="428">
        <v>0</v>
      </c>
      <c r="EU21" s="428">
        <v>0</v>
      </c>
      <c r="EV21" s="428">
        <v>0</v>
      </c>
      <c r="EW21" s="428">
        <v>0</v>
      </c>
      <c r="EX21" s="428">
        <v>0</v>
      </c>
      <c r="EY21" s="428">
        <v>0</v>
      </c>
      <c r="EZ21" s="428">
        <v>0</v>
      </c>
      <c r="FA21" s="428">
        <v>0</v>
      </c>
      <c r="FB21" s="428">
        <v>0</v>
      </c>
      <c r="FC21" s="428">
        <v>0</v>
      </c>
      <c r="FD21" s="428">
        <v>0</v>
      </c>
      <c r="FE21" s="428">
        <v>0</v>
      </c>
      <c r="FF21" s="428">
        <v>0</v>
      </c>
      <c r="FG21" s="428">
        <v>0</v>
      </c>
      <c r="FH21" s="428">
        <v>0</v>
      </c>
      <c r="FI21" s="428">
        <v>0</v>
      </c>
      <c r="FJ21" s="428">
        <v>0</v>
      </c>
      <c r="FK21" s="428">
        <v>0</v>
      </c>
      <c r="FL21" s="428">
        <v>0</v>
      </c>
      <c r="FM21" s="428">
        <v>0</v>
      </c>
      <c r="FN21" s="428">
        <v>0</v>
      </c>
      <c r="FO21" s="428">
        <v>0</v>
      </c>
      <c r="FP21" s="428">
        <v>0</v>
      </c>
      <c r="FQ21" s="428">
        <v>0</v>
      </c>
      <c r="FR21" s="428">
        <v>0</v>
      </c>
      <c r="FS21" s="428">
        <v>0</v>
      </c>
      <c r="FT21" s="428">
        <v>0</v>
      </c>
      <c r="FU21" s="428">
        <v>0</v>
      </c>
      <c r="FV21" s="428">
        <v>0</v>
      </c>
      <c r="FW21" s="428">
        <v>0</v>
      </c>
      <c r="FX21" s="428">
        <v>0</v>
      </c>
      <c r="FY21" s="428">
        <v>0</v>
      </c>
      <c r="FZ21" s="428">
        <v>0</v>
      </c>
      <c r="GA21" s="428">
        <v>0</v>
      </c>
      <c r="GB21" s="428">
        <v>0</v>
      </c>
      <c r="GC21" s="428">
        <v>0</v>
      </c>
      <c r="GD21" s="428">
        <v>0</v>
      </c>
      <c r="GE21" s="428">
        <v>0</v>
      </c>
      <c r="GF21" s="428">
        <v>0</v>
      </c>
      <c r="GG21" s="428">
        <v>0</v>
      </c>
      <c r="GH21" s="428">
        <v>0</v>
      </c>
      <c r="GI21" s="428">
        <v>0</v>
      </c>
      <c r="GJ21" s="428">
        <v>0</v>
      </c>
      <c r="GK21" s="428">
        <v>0</v>
      </c>
      <c r="GL21" s="428">
        <v>0</v>
      </c>
      <c r="GM21" s="428">
        <v>0</v>
      </c>
      <c r="GN21" s="36"/>
    </row>
    <row r="22" spans="1:196" ht="15" customHeight="1" x14ac:dyDescent="0.2">
      <c r="A22" s="596" t="s">
        <v>1602</v>
      </c>
      <c r="B22" s="428">
        <v>0</v>
      </c>
      <c r="C22" s="428">
        <v>0</v>
      </c>
      <c r="D22" s="428">
        <v>0</v>
      </c>
      <c r="E22" s="428">
        <v>0</v>
      </c>
      <c r="F22" s="428">
        <v>0</v>
      </c>
      <c r="G22" s="428">
        <v>0</v>
      </c>
      <c r="H22" s="428">
        <v>0</v>
      </c>
      <c r="I22" s="428">
        <v>0</v>
      </c>
      <c r="J22" s="428">
        <v>0</v>
      </c>
      <c r="K22" s="428">
        <v>0</v>
      </c>
      <c r="L22" s="428">
        <v>0</v>
      </c>
      <c r="M22" s="428">
        <v>0</v>
      </c>
      <c r="N22" s="428">
        <v>0</v>
      </c>
      <c r="O22" s="428">
        <v>0</v>
      </c>
      <c r="P22" s="428">
        <v>0</v>
      </c>
      <c r="Q22" s="428">
        <v>0</v>
      </c>
      <c r="R22" s="428">
        <v>0</v>
      </c>
      <c r="S22" s="428">
        <v>0</v>
      </c>
      <c r="T22" s="428">
        <v>0</v>
      </c>
      <c r="U22" s="428">
        <v>0</v>
      </c>
      <c r="V22" s="428">
        <v>0</v>
      </c>
      <c r="W22" s="428">
        <v>0</v>
      </c>
      <c r="X22" s="428">
        <v>0</v>
      </c>
      <c r="Y22" s="428">
        <v>0</v>
      </c>
      <c r="Z22" s="428">
        <v>0</v>
      </c>
      <c r="AA22" s="428">
        <v>0</v>
      </c>
      <c r="AB22" s="428">
        <v>0</v>
      </c>
      <c r="AC22" s="428">
        <v>0</v>
      </c>
      <c r="AD22" s="428">
        <v>0</v>
      </c>
      <c r="AE22" s="428">
        <v>0</v>
      </c>
      <c r="AF22" s="428">
        <v>0</v>
      </c>
      <c r="AG22" s="428">
        <v>0</v>
      </c>
      <c r="AH22" s="428">
        <v>0</v>
      </c>
      <c r="AI22" s="428">
        <v>0</v>
      </c>
      <c r="AJ22" s="428">
        <v>0</v>
      </c>
      <c r="AK22" s="428">
        <v>0</v>
      </c>
      <c r="AL22" s="428">
        <v>0</v>
      </c>
      <c r="AM22" s="428">
        <v>0</v>
      </c>
      <c r="AN22" s="428">
        <v>0</v>
      </c>
      <c r="AO22" s="428">
        <v>0</v>
      </c>
      <c r="AP22" s="428">
        <v>0</v>
      </c>
      <c r="AQ22" s="428">
        <v>0</v>
      </c>
      <c r="AR22" s="428">
        <v>0</v>
      </c>
      <c r="AS22" s="428">
        <v>0</v>
      </c>
      <c r="AT22" s="428">
        <v>0</v>
      </c>
      <c r="AU22" s="428">
        <v>0</v>
      </c>
      <c r="AV22" s="428">
        <v>0</v>
      </c>
      <c r="AW22" s="428">
        <v>0</v>
      </c>
      <c r="AX22" s="428">
        <v>0</v>
      </c>
      <c r="AY22" s="428">
        <v>0</v>
      </c>
      <c r="AZ22" s="428">
        <v>0</v>
      </c>
      <c r="BA22" s="428">
        <v>0</v>
      </c>
      <c r="BB22" s="428">
        <v>0</v>
      </c>
      <c r="BC22" s="428">
        <v>0</v>
      </c>
      <c r="BD22" s="428">
        <v>0</v>
      </c>
      <c r="BE22" s="428">
        <v>0</v>
      </c>
      <c r="BF22" s="428">
        <v>0</v>
      </c>
      <c r="BG22" s="428">
        <v>0</v>
      </c>
      <c r="BH22" s="428">
        <v>0</v>
      </c>
      <c r="BI22" s="428">
        <v>0</v>
      </c>
      <c r="BJ22" s="428">
        <v>0</v>
      </c>
      <c r="BK22" s="428">
        <v>0</v>
      </c>
      <c r="BL22" s="428">
        <v>0</v>
      </c>
      <c r="BM22" s="428">
        <v>0</v>
      </c>
      <c r="BN22" s="428">
        <v>0</v>
      </c>
      <c r="BO22" s="428">
        <v>0</v>
      </c>
      <c r="BP22" s="428">
        <v>0</v>
      </c>
      <c r="BQ22" s="428">
        <v>0</v>
      </c>
      <c r="BR22" s="428">
        <v>0</v>
      </c>
      <c r="BS22" s="428">
        <v>0</v>
      </c>
      <c r="BT22" s="428">
        <v>0</v>
      </c>
      <c r="BU22" s="428">
        <v>0</v>
      </c>
      <c r="BV22" s="428">
        <v>0</v>
      </c>
      <c r="BW22" s="428">
        <v>0</v>
      </c>
      <c r="BX22" s="428">
        <v>0</v>
      </c>
      <c r="BY22" s="428">
        <v>0</v>
      </c>
      <c r="BZ22" s="428">
        <v>0</v>
      </c>
      <c r="CA22" s="428">
        <v>0</v>
      </c>
      <c r="CB22" s="428">
        <v>1</v>
      </c>
      <c r="CC22" s="428">
        <v>15</v>
      </c>
      <c r="CD22" s="428">
        <v>0</v>
      </c>
      <c r="CE22" s="428">
        <v>0</v>
      </c>
      <c r="CF22" s="428">
        <v>0</v>
      </c>
      <c r="CG22" s="428">
        <v>0</v>
      </c>
      <c r="CH22" s="428">
        <v>0</v>
      </c>
      <c r="CI22" s="428">
        <v>0</v>
      </c>
      <c r="CJ22" s="428">
        <v>0</v>
      </c>
      <c r="CK22" s="428">
        <v>0</v>
      </c>
      <c r="CL22" s="428">
        <v>0</v>
      </c>
      <c r="CM22" s="428">
        <v>0</v>
      </c>
      <c r="CN22" s="428">
        <v>0</v>
      </c>
      <c r="CO22" s="428">
        <v>0</v>
      </c>
      <c r="CP22" s="428">
        <v>0</v>
      </c>
      <c r="CQ22" s="428">
        <v>0</v>
      </c>
      <c r="CR22" s="428">
        <v>0</v>
      </c>
      <c r="CS22" s="428">
        <v>0</v>
      </c>
      <c r="CT22" s="428">
        <v>0</v>
      </c>
      <c r="CU22" s="428">
        <v>0</v>
      </c>
      <c r="CV22" s="428">
        <v>0</v>
      </c>
      <c r="CW22" s="428">
        <v>0</v>
      </c>
      <c r="CX22" s="428">
        <v>0</v>
      </c>
      <c r="CY22" s="428">
        <v>0</v>
      </c>
      <c r="CZ22" s="428">
        <v>0</v>
      </c>
      <c r="DA22" s="428">
        <v>0</v>
      </c>
      <c r="DB22" s="428">
        <v>0</v>
      </c>
      <c r="DC22" s="428">
        <v>0</v>
      </c>
      <c r="DD22" s="428">
        <v>0</v>
      </c>
      <c r="DE22" s="428">
        <v>0</v>
      </c>
      <c r="DF22" s="428">
        <v>0</v>
      </c>
      <c r="DG22" s="428">
        <v>0</v>
      </c>
      <c r="DH22" s="428">
        <v>0</v>
      </c>
      <c r="DI22" s="428">
        <v>0</v>
      </c>
      <c r="DJ22" s="428">
        <v>0</v>
      </c>
      <c r="DK22" s="428">
        <v>0</v>
      </c>
      <c r="DL22" s="428">
        <v>0</v>
      </c>
      <c r="DM22" s="428">
        <v>0</v>
      </c>
      <c r="DN22" s="428">
        <v>0</v>
      </c>
      <c r="DO22" s="428">
        <v>0</v>
      </c>
      <c r="DP22" s="428">
        <v>0</v>
      </c>
      <c r="DQ22" s="428">
        <v>0</v>
      </c>
      <c r="DR22" s="428">
        <v>0</v>
      </c>
      <c r="DS22" s="428">
        <v>0</v>
      </c>
      <c r="DT22" s="428">
        <v>0</v>
      </c>
      <c r="DU22" s="428">
        <v>0</v>
      </c>
      <c r="DV22" s="428">
        <v>0</v>
      </c>
      <c r="DW22" s="428">
        <v>0</v>
      </c>
      <c r="DX22" s="428">
        <v>0</v>
      </c>
      <c r="DY22" s="428">
        <v>0</v>
      </c>
      <c r="DZ22" s="428">
        <v>0</v>
      </c>
      <c r="EA22" s="428">
        <v>0</v>
      </c>
      <c r="EB22" s="428">
        <v>0</v>
      </c>
      <c r="EC22" s="428">
        <v>0</v>
      </c>
      <c r="ED22" s="428">
        <v>0</v>
      </c>
      <c r="EE22" s="428">
        <v>0</v>
      </c>
      <c r="EF22" s="428">
        <v>0</v>
      </c>
      <c r="EG22" s="428">
        <v>0</v>
      </c>
      <c r="EH22" s="428">
        <v>0</v>
      </c>
      <c r="EI22" s="428">
        <v>0</v>
      </c>
      <c r="EJ22" s="428">
        <v>0</v>
      </c>
      <c r="EK22" s="428">
        <v>0</v>
      </c>
      <c r="EL22" s="428">
        <v>0</v>
      </c>
      <c r="EM22" s="428">
        <v>0</v>
      </c>
      <c r="EN22" s="428">
        <v>0</v>
      </c>
      <c r="EO22" s="428">
        <v>0</v>
      </c>
      <c r="EP22" s="428">
        <v>0</v>
      </c>
      <c r="EQ22" s="428">
        <v>0</v>
      </c>
      <c r="ER22" s="428">
        <v>0</v>
      </c>
      <c r="ES22" s="428">
        <v>0</v>
      </c>
      <c r="ET22" s="428">
        <v>0</v>
      </c>
      <c r="EU22" s="428">
        <v>0</v>
      </c>
      <c r="EV22" s="428">
        <v>0</v>
      </c>
      <c r="EW22" s="428">
        <v>0</v>
      </c>
      <c r="EX22" s="428">
        <v>0</v>
      </c>
      <c r="EY22" s="428">
        <v>0</v>
      </c>
      <c r="EZ22" s="428">
        <v>0</v>
      </c>
      <c r="FA22" s="428">
        <v>0</v>
      </c>
      <c r="FB22" s="428">
        <v>0</v>
      </c>
      <c r="FC22" s="428">
        <v>0</v>
      </c>
      <c r="FD22" s="428">
        <v>0</v>
      </c>
      <c r="FE22" s="428">
        <v>0</v>
      </c>
      <c r="FF22" s="428">
        <v>0</v>
      </c>
      <c r="FG22" s="428">
        <v>0</v>
      </c>
      <c r="FH22" s="428">
        <v>0</v>
      </c>
      <c r="FI22" s="428">
        <v>0</v>
      </c>
      <c r="FJ22" s="428">
        <v>0</v>
      </c>
      <c r="FK22" s="428">
        <v>0</v>
      </c>
      <c r="FL22" s="428">
        <v>0</v>
      </c>
      <c r="FM22" s="428">
        <v>0</v>
      </c>
      <c r="FN22" s="428">
        <v>0</v>
      </c>
      <c r="FO22" s="428">
        <v>0</v>
      </c>
      <c r="FP22" s="428">
        <v>0</v>
      </c>
      <c r="FQ22" s="428">
        <v>0</v>
      </c>
      <c r="FR22" s="428">
        <v>0</v>
      </c>
      <c r="FS22" s="428">
        <v>0</v>
      </c>
      <c r="FT22" s="428">
        <v>0</v>
      </c>
      <c r="FU22" s="428">
        <v>0</v>
      </c>
      <c r="FV22" s="428">
        <v>0</v>
      </c>
      <c r="FW22" s="428">
        <v>0</v>
      </c>
      <c r="FX22" s="428">
        <v>0</v>
      </c>
      <c r="FY22" s="428">
        <v>0</v>
      </c>
      <c r="FZ22" s="428">
        <v>0</v>
      </c>
      <c r="GA22" s="428">
        <v>0</v>
      </c>
      <c r="GB22" s="428">
        <v>0</v>
      </c>
      <c r="GC22" s="428">
        <v>0</v>
      </c>
      <c r="GD22" s="428">
        <v>0</v>
      </c>
      <c r="GE22" s="428">
        <v>0</v>
      </c>
      <c r="GF22" s="428">
        <v>0</v>
      </c>
      <c r="GG22" s="428">
        <v>0</v>
      </c>
      <c r="GH22" s="428">
        <v>0</v>
      </c>
      <c r="GI22" s="428">
        <v>0</v>
      </c>
      <c r="GJ22" s="428">
        <v>0</v>
      </c>
      <c r="GK22" s="428">
        <v>0</v>
      </c>
      <c r="GL22" s="428">
        <v>0</v>
      </c>
      <c r="GM22" s="428">
        <v>0</v>
      </c>
      <c r="GN22" s="36"/>
    </row>
    <row r="23" spans="1:196" ht="15" customHeight="1" x14ac:dyDescent="0.2">
      <c r="A23" s="596" t="s">
        <v>1604</v>
      </c>
      <c r="B23" s="428">
        <v>0</v>
      </c>
      <c r="C23" s="428">
        <v>0</v>
      </c>
      <c r="D23" s="428">
        <v>0</v>
      </c>
      <c r="E23" s="428">
        <v>0</v>
      </c>
      <c r="F23" s="428">
        <v>0</v>
      </c>
      <c r="G23" s="428">
        <v>0</v>
      </c>
      <c r="H23" s="428">
        <v>0</v>
      </c>
      <c r="I23" s="428">
        <v>0</v>
      </c>
      <c r="J23" s="428">
        <v>0</v>
      </c>
      <c r="K23" s="428">
        <v>0</v>
      </c>
      <c r="L23" s="428">
        <v>0</v>
      </c>
      <c r="M23" s="428">
        <v>0</v>
      </c>
      <c r="N23" s="428">
        <v>0</v>
      </c>
      <c r="O23" s="428">
        <v>0</v>
      </c>
      <c r="P23" s="428">
        <v>0</v>
      </c>
      <c r="Q23" s="428">
        <v>0</v>
      </c>
      <c r="R23" s="428">
        <v>0</v>
      </c>
      <c r="S23" s="428">
        <v>0</v>
      </c>
      <c r="T23" s="428">
        <v>0</v>
      </c>
      <c r="U23" s="428">
        <v>0</v>
      </c>
      <c r="V23" s="428">
        <v>0</v>
      </c>
      <c r="W23" s="428">
        <v>0</v>
      </c>
      <c r="X23" s="428">
        <v>0</v>
      </c>
      <c r="Y23" s="428">
        <v>0</v>
      </c>
      <c r="Z23" s="428">
        <v>0</v>
      </c>
      <c r="AA23" s="428">
        <v>0</v>
      </c>
      <c r="AB23" s="428">
        <v>0</v>
      </c>
      <c r="AC23" s="428">
        <v>0</v>
      </c>
      <c r="AD23" s="428">
        <v>0</v>
      </c>
      <c r="AE23" s="428">
        <v>0</v>
      </c>
      <c r="AF23" s="428">
        <v>0</v>
      </c>
      <c r="AG23" s="428">
        <v>0</v>
      </c>
      <c r="AH23" s="428">
        <v>0</v>
      </c>
      <c r="AI23" s="428">
        <v>0</v>
      </c>
      <c r="AJ23" s="428">
        <v>0</v>
      </c>
      <c r="AK23" s="428">
        <v>0</v>
      </c>
      <c r="AL23" s="428">
        <v>0</v>
      </c>
      <c r="AM23" s="428">
        <v>0</v>
      </c>
      <c r="AN23" s="428">
        <v>0</v>
      </c>
      <c r="AO23" s="428">
        <v>0</v>
      </c>
      <c r="AP23" s="428">
        <v>0</v>
      </c>
      <c r="AQ23" s="428">
        <v>0</v>
      </c>
      <c r="AR23" s="428">
        <v>0</v>
      </c>
      <c r="AS23" s="428">
        <v>0</v>
      </c>
      <c r="AT23" s="428">
        <v>0</v>
      </c>
      <c r="AU23" s="428">
        <v>0</v>
      </c>
      <c r="AV23" s="428">
        <v>0</v>
      </c>
      <c r="AW23" s="428">
        <v>0</v>
      </c>
      <c r="AX23" s="428">
        <v>0</v>
      </c>
      <c r="AY23" s="428">
        <v>0</v>
      </c>
      <c r="AZ23" s="428">
        <v>0</v>
      </c>
      <c r="BA23" s="428">
        <v>0</v>
      </c>
      <c r="BB23" s="428">
        <v>0</v>
      </c>
      <c r="BC23" s="428">
        <v>0</v>
      </c>
      <c r="BD23" s="428">
        <v>0</v>
      </c>
      <c r="BE23" s="428">
        <v>0</v>
      </c>
      <c r="BF23" s="428">
        <v>0</v>
      </c>
      <c r="BG23" s="428">
        <v>0</v>
      </c>
      <c r="BH23" s="428">
        <v>0</v>
      </c>
      <c r="BI23" s="428">
        <v>0</v>
      </c>
      <c r="BJ23" s="428">
        <v>0</v>
      </c>
      <c r="BK23" s="428">
        <v>0</v>
      </c>
      <c r="BL23" s="428">
        <v>0</v>
      </c>
      <c r="BM23" s="428">
        <v>0</v>
      </c>
      <c r="BN23" s="428">
        <v>0</v>
      </c>
      <c r="BO23" s="428">
        <v>0</v>
      </c>
      <c r="BP23" s="428">
        <v>0</v>
      </c>
      <c r="BQ23" s="428">
        <v>0</v>
      </c>
      <c r="BR23" s="428">
        <v>0</v>
      </c>
      <c r="BS23" s="428">
        <v>0</v>
      </c>
      <c r="BT23" s="428">
        <v>0</v>
      </c>
      <c r="BU23" s="428">
        <v>0</v>
      </c>
      <c r="BV23" s="428">
        <v>0</v>
      </c>
      <c r="BW23" s="428">
        <v>0</v>
      </c>
      <c r="BX23" s="428">
        <v>0</v>
      </c>
      <c r="BY23" s="428">
        <v>0</v>
      </c>
      <c r="BZ23" s="428">
        <v>0</v>
      </c>
      <c r="CA23" s="428">
        <v>0</v>
      </c>
      <c r="CB23" s="428">
        <v>1</v>
      </c>
      <c r="CC23" s="428">
        <v>19</v>
      </c>
      <c r="CD23" s="428">
        <v>0</v>
      </c>
      <c r="CE23" s="428">
        <v>0</v>
      </c>
      <c r="CF23" s="428">
        <v>0</v>
      </c>
      <c r="CG23" s="428">
        <v>0</v>
      </c>
      <c r="CH23" s="428">
        <v>0</v>
      </c>
      <c r="CI23" s="428">
        <v>0</v>
      </c>
      <c r="CJ23" s="428">
        <v>0</v>
      </c>
      <c r="CK23" s="428">
        <v>0</v>
      </c>
      <c r="CL23" s="428">
        <v>0</v>
      </c>
      <c r="CM23" s="428">
        <v>0</v>
      </c>
      <c r="CN23" s="428">
        <v>0</v>
      </c>
      <c r="CO23" s="428">
        <v>0</v>
      </c>
      <c r="CP23" s="428">
        <v>0</v>
      </c>
      <c r="CQ23" s="428">
        <v>0</v>
      </c>
      <c r="CR23" s="428">
        <v>0</v>
      </c>
      <c r="CS23" s="428">
        <v>0</v>
      </c>
      <c r="CT23" s="428">
        <v>0</v>
      </c>
      <c r="CU23" s="428">
        <v>0</v>
      </c>
      <c r="CV23" s="428">
        <v>0</v>
      </c>
      <c r="CW23" s="428">
        <v>0</v>
      </c>
      <c r="CX23" s="428">
        <v>0</v>
      </c>
      <c r="CY23" s="428">
        <v>0</v>
      </c>
      <c r="CZ23" s="428">
        <v>0</v>
      </c>
      <c r="DA23" s="428">
        <v>0</v>
      </c>
      <c r="DB23" s="428">
        <v>0</v>
      </c>
      <c r="DC23" s="428">
        <v>0</v>
      </c>
      <c r="DD23" s="428">
        <v>0</v>
      </c>
      <c r="DE23" s="428">
        <v>0</v>
      </c>
      <c r="DF23" s="428">
        <v>0</v>
      </c>
      <c r="DG23" s="428">
        <v>0</v>
      </c>
      <c r="DH23" s="428">
        <v>0</v>
      </c>
      <c r="DI23" s="428">
        <v>0</v>
      </c>
      <c r="DJ23" s="428">
        <v>0</v>
      </c>
      <c r="DK23" s="428">
        <v>0</v>
      </c>
      <c r="DL23" s="428">
        <v>0</v>
      </c>
      <c r="DM23" s="428">
        <v>0</v>
      </c>
      <c r="DN23" s="428">
        <v>0</v>
      </c>
      <c r="DO23" s="428">
        <v>0</v>
      </c>
      <c r="DP23" s="428">
        <v>0</v>
      </c>
      <c r="DQ23" s="428">
        <v>0</v>
      </c>
      <c r="DR23" s="428">
        <v>0</v>
      </c>
      <c r="DS23" s="428">
        <v>0</v>
      </c>
      <c r="DT23" s="428">
        <v>0</v>
      </c>
      <c r="DU23" s="428">
        <v>0</v>
      </c>
      <c r="DV23" s="428">
        <v>0</v>
      </c>
      <c r="DW23" s="428">
        <v>0</v>
      </c>
      <c r="DX23" s="428">
        <v>0</v>
      </c>
      <c r="DY23" s="428">
        <v>0</v>
      </c>
      <c r="DZ23" s="428">
        <v>0</v>
      </c>
      <c r="EA23" s="428">
        <v>0</v>
      </c>
      <c r="EB23" s="428">
        <v>0</v>
      </c>
      <c r="EC23" s="428">
        <v>0</v>
      </c>
      <c r="ED23" s="428">
        <v>0</v>
      </c>
      <c r="EE23" s="428">
        <v>0</v>
      </c>
      <c r="EF23" s="428">
        <v>0</v>
      </c>
      <c r="EG23" s="428">
        <v>0</v>
      </c>
      <c r="EH23" s="428">
        <v>0</v>
      </c>
      <c r="EI23" s="428">
        <v>0</v>
      </c>
      <c r="EJ23" s="428">
        <v>0</v>
      </c>
      <c r="EK23" s="428">
        <v>0</v>
      </c>
      <c r="EL23" s="428">
        <v>0</v>
      </c>
      <c r="EM23" s="428">
        <v>0</v>
      </c>
      <c r="EN23" s="428">
        <v>0</v>
      </c>
      <c r="EO23" s="428">
        <v>0</v>
      </c>
      <c r="EP23" s="428">
        <v>0</v>
      </c>
      <c r="EQ23" s="428">
        <v>0</v>
      </c>
      <c r="ER23" s="428">
        <v>0</v>
      </c>
      <c r="ES23" s="428">
        <v>0</v>
      </c>
      <c r="ET23" s="428">
        <v>0</v>
      </c>
      <c r="EU23" s="428">
        <v>0</v>
      </c>
      <c r="EV23" s="428">
        <v>0</v>
      </c>
      <c r="EW23" s="428">
        <v>0</v>
      </c>
      <c r="EX23" s="428">
        <v>0</v>
      </c>
      <c r="EY23" s="428">
        <v>0</v>
      </c>
      <c r="EZ23" s="428">
        <v>0</v>
      </c>
      <c r="FA23" s="428">
        <v>0</v>
      </c>
      <c r="FB23" s="428">
        <v>0</v>
      </c>
      <c r="FC23" s="428">
        <v>0</v>
      </c>
      <c r="FD23" s="428">
        <v>0</v>
      </c>
      <c r="FE23" s="428">
        <v>0</v>
      </c>
      <c r="FF23" s="428">
        <v>0</v>
      </c>
      <c r="FG23" s="428">
        <v>0</v>
      </c>
      <c r="FH23" s="428">
        <v>0</v>
      </c>
      <c r="FI23" s="428">
        <v>0</v>
      </c>
      <c r="FJ23" s="428">
        <v>0</v>
      </c>
      <c r="FK23" s="428">
        <v>0</v>
      </c>
      <c r="FL23" s="428">
        <v>0</v>
      </c>
      <c r="FM23" s="428">
        <v>0</v>
      </c>
      <c r="FN23" s="428">
        <v>0</v>
      </c>
      <c r="FO23" s="428">
        <v>0</v>
      </c>
      <c r="FP23" s="428">
        <v>0</v>
      </c>
      <c r="FQ23" s="428">
        <v>0</v>
      </c>
      <c r="FR23" s="428">
        <v>0</v>
      </c>
      <c r="FS23" s="428">
        <v>0</v>
      </c>
      <c r="FT23" s="428">
        <v>0</v>
      </c>
      <c r="FU23" s="428">
        <v>0</v>
      </c>
      <c r="FV23" s="428">
        <v>0</v>
      </c>
      <c r="FW23" s="428">
        <v>0</v>
      </c>
      <c r="FX23" s="428">
        <v>0</v>
      </c>
      <c r="FY23" s="428">
        <v>0</v>
      </c>
      <c r="FZ23" s="428">
        <v>0</v>
      </c>
      <c r="GA23" s="428">
        <v>0</v>
      </c>
      <c r="GB23" s="428">
        <v>0</v>
      </c>
      <c r="GC23" s="428">
        <v>0</v>
      </c>
      <c r="GD23" s="428">
        <v>0</v>
      </c>
      <c r="GE23" s="428">
        <v>0</v>
      </c>
      <c r="GF23" s="428">
        <v>0</v>
      </c>
      <c r="GG23" s="428">
        <v>0</v>
      </c>
      <c r="GH23" s="428">
        <v>0</v>
      </c>
      <c r="GI23" s="428">
        <v>0</v>
      </c>
      <c r="GJ23" s="428">
        <v>0</v>
      </c>
      <c r="GK23" s="428">
        <v>0</v>
      </c>
      <c r="GL23" s="428">
        <v>0</v>
      </c>
      <c r="GM23" s="428">
        <v>0</v>
      </c>
      <c r="GN23" s="36"/>
    </row>
    <row r="24" spans="1:196" ht="15" customHeight="1" x14ac:dyDescent="0.2">
      <c r="A24" s="596" t="s">
        <v>1606</v>
      </c>
      <c r="B24" s="428">
        <v>0</v>
      </c>
      <c r="C24" s="428">
        <v>0</v>
      </c>
      <c r="D24" s="428">
        <v>0</v>
      </c>
      <c r="E24" s="428">
        <v>0</v>
      </c>
      <c r="F24" s="428">
        <v>0</v>
      </c>
      <c r="G24" s="428">
        <v>0</v>
      </c>
      <c r="H24" s="428">
        <v>0</v>
      </c>
      <c r="I24" s="428">
        <v>0</v>
      </c>
      <c r="J24" s="428">
        <v>0</v>
      </c>
      <c r="K24" s="428">
        <v>0</v>
      </c>
      <c r="L24" s="428">
        <v>0</v>
      </c>
      <c r="M24" s="428">
        <v>0</v>
      </c>
      <c r="N24" s="428">
        <v>0</v>
      </c>
      <c r="O24" s="428">
        <v>0</v>
      </c>
      <c r="P24" s="428">
        <v>0</v>
      </c>
      <c r="Q24" s="428">
        <v>0</v>
      </c>
      <c r="R24" s="428">
        <v>0</v>
      </c>
      <c r="S24" s="428">
        <v>0</v>
      </c>
      <c r="T24" s="428">
        <v>0</v>
      </c>
      <c r="U24" s="428">
        <v>0</v>
      </c>
      <c r="V24" s="428">
        <v>0</v>
      </c>
      <c r="W24" s="428">
        <v>0</v>
      </c>
      <c r="X24" s="428">
        <v>0</v>
      </c>
      <c r="Y24" s="428">
        <v>0</v>
      </c>
      <c r="Z24" s="428">
        <v>0</v>
      </c>
      <c r="AA24" s="428">
        <v>0</v>
      </c>
      <c r="AB24" s="428">
        <v>0</v>
      </c>
      <c r="AC24" s="428">
        <v>0</v>
      </c>
      <c r="AD24" s="428">
        <v>0</v>
      </c>
      <c r="AE24" s="428">
        <v>0</v>
      </c>
      <c r="AF24" s="428">
        <v>0</v>
      </c>
      <c r="AG24" s="428">
        <v>0</v>
      </c>
      <c r="AH24" s="428">
        <v>0</v>
      </c>
      <c r="AI24" s="428">
        <v>0</v>
      </c>
      <c r="AJ24" s="428">
        <v>0</v>
      </c>
      <c r="AK24" s="428">
        <v>0</v>
      </c>
      <c r="AL24" s="428">
        <v>0</v>
      </c>
      <c r="AM24" s="428">
        <v>0</v>
      </c>
      <c r="AN24" s="428">
        <v>0</v>
      </c>
      <c r="AO24" s="428">
        <v>0</v>
      </c>
      <c r="AP24" s="428">
        <v>0</v>
      </c>
      <c r="AQ24" s="428">
        <v>0</v>
      </c>
      <c r="AR24" s="428">
        <v>0</v>
      </c>
      <c r="AS24" s="428">
        <v>0</v>
      </c>
      <c r="AT24" s="428">
        <v>0</v>
      </c>
      <c r="AU24" s="428">
        <v>0</v>
      </c>
      <c r="AV24" s="428">
        <v>0</v>
      </c>
      <c r="AW24" s="428">
        <v>0</v>
      </c>
      <c r="AX24" s="428">
        <v>0</v>
      </c>
      <c r="AY24" s="428">
        <v>0</v>
      </c>
      <c r="AZ24" s="428">
        <v>0</v>
      </c>
      <c r="BA24" s="428">
        <v>0</v>
      </c>
      <c r="BB24" s="428">
        <v>0</v>
      </c>
      <c r="BC24" s="428">
        <v>0</v>
      </c>
      <c r="BD24" s="428">
        <v>1</v>
      </c>
      <c r="BE24" s="428">
        <v>2</v>
      </c>
      <c r="BF24" s="428">
        <v>1</v>
      </c>
      <c r="BG24" s="428">
        <v>2</v>
      </c>
      <c r="BH24" s="428">
        <v>1</v>
      </c>
      <c r="BI24" s="428">
        <v>2</v>
      </c>
      <c r="BJ24" s="428">
        <v>0</v>
      </c>
      <c r="BK24" s="428">
        <v>0</v>
      </c>
      <c r="BL24" s="428">
        <v>0</v>
      </c>
      <c r="BM24" s="428">
        <v>0</v>
      </c>
      <c r="BN24" s="428">
        <v>0</v>
      </c>
      <c r="BO24" s="428">
        <v>0</v>
      </c>
      <c r="BP24" s="428">
        <v>1</v>
      </c>
      <c r="BQ24" s="428">
        <v>2</v>
      </c>
      <c r="BR24" s="428">
        <v>0</v>
      </c>
      <c r="BS24" s="428">
        <v>0</v>
      </c>
      <c r="BT24" s="428">
        <v>0</v>
      </c>
      <c r="BU24" s="428">
        <v>0</v>
      </c>
      <c r="BV24" s="428">
        <v>0</v>
      </c>
      <c r="BW24" s="428">
        <v>0</v>
      </c>
      <c r="BX24" s="428">
        <v>0</v>
      </c>
      <c r="BY24" s="428">
        <v>0</v>
      </c>
      <c r="BZ24" s="428">
        <v>0</v>
      </c>
      <c r="CA24" s="428">
        <v>0</v>
      </c>
      <c r="CB24" s="428">
        <v>1</v>
      </c>
      <c r="CC24" s="428">
        <v>17</v>
      </c>
      <c r="CD24" s="428">
        <v>0</v>
      </c>
      <c r="CE24" s="428">
        <v>0</v>
      </c>
      <c r="CF24" s="428">
        <v>0</v>
      </c>
      <c r="CG24" s="428">
        <v>0</v>
      </c>
      <c r="CH24" s="428">
        <v>0</v>
      </c>
      <c r="CI24" s="428">
        <v>0</v>
      </c>
      <c r="CJ24" s="428">
        <v>1</v>
      </c>
      <c r="CK24" s="428">
        <v>2</v>
      </c>
      <c r="CL24" s="428">
        <v>0</v>
      </c>
      <c r="CM24" s="428">
        <v>0</v>
      </c>
      <c r="CN24" s="428">
        <v>0</v>
      </c>
      <c r="CO24" s="428">
        <v>0</v>
      </c>
      <c r="CP24" s="428">
        <v>0</v>
      </c>
      <c r="CQ24" s="428">
        <v>0</v>
      </c>
      <c r="CR24" s="428">
        <v>1</v>
      </c>
      <c r="CS24" s="428">
        <v>2</v>
      </c>
      <c r="CT24" s="428">
        <v>1</v>
      </c>
      <c r="CU24" s="428">
        <v>2</v>
      </c>
      <c r="CV24" s="428">
        <v>1</v>
      </c>
      <c r="CW24" s="428">
        <v>2</v>
      </c>
      <c r="CX24" s="428">
        <v>0</v>
      </c>
      <c r="CY24" s="428">
        <v>0</v>
      </c>
      <c r="CZ24" s="428">
        <v>0</v>
      </c>
      <c r="DA24" s="428">
        <v>0</v>
      </c>
      <c r="DB24" s="428">
        <v>0</v>
      </c>
      <c r="DC24" s="428">
        <v>0</v>
      </c>
      <c r="DD24" s="428">
        <v>0</v>
      </c>
      <c r="DE24" s="428">
        <v>0</v>
      </c>
      <c r="DF24" s="428">
        <v>0</v>
      </c>
      <c r="DG24" s="428">
        <v>0</v>
      </c>
      <c r="DH24" s="428">
        <v>0</v>
      </c>
      <c r="DI24" s="428">
        <v>0</v>
      </c>
      <c r="DJ24" s="428">
        <v>0</v>
      </c>
      <c r="DK24" s="428">
        <v>0</v>
      </c>
      <c r="DL24" s="428">
        <v>0</v>
      </c>
      <c r="DM24" s="428">
        <v>0</v>
      </c>
      <c r="DN24" s="428">
        <v>0</v>
      </c>
      <c r="DO24" s="428">
        <v>0</v>
      </c>
      <c r="DP24" s="428">
        <v>0</v>
      </c>
      <c r="DQ24" s="428">
        <v>0</v>
      </c>
      <c r="DR24" s="428">
        <v>0</v>
      </c>
      <c r="DS24" s="428">
        <v>0</v>
      </c>
      <c r="DT24" s="428">
        <v>0</v>
      </c>
      <c r="DU24" s="428">
        <v>0</v>
      </c>
      <c r="DV24" s="428">
        <v>0</v>
      </c>
      <c r="DW24" s="428">
        <v>0</v>
      </c>
      <c r="DX24" s="428">
        <v>0</v>
      </c>
      <c r="DY24" s="428">
        <v>0</v>
      </c>
      <c r="DZ24" s="428">
        <v>0</v>
      </c>
      <c r="EA24" s="428">
        <v>0</v>
      </c>
      <c r="EB24" s="428">
        <v>0</v>
      </c>
      <c r="EC24" s="428">
        <v>0</v>
      </c>
      <c r="ED24" s="428">
        <v>0</v>
      </c>
      <c r="EE24" s="428">
        <v>0</v>
      </c>
      <c r="EF24" s="428">
        <v>0</v>
      </c>
      <c r="EG24" s="428">
        <v>0</v>
      </c>
      <c r="EH24" s="428">
        <v>0</v>
      </c>
      <c r="EI24" s="428">
        <v>0</v>
      </c>
      <c r="EJ24" s="428">
        <v>0</v>
      </c>
      <c r="EK24" s="428">
        <v>0</v>
      </c>
      <c r="EL24" s="428">
        <v>0</v>
      </c>
      <c r="EM24" s="428">
        <v>0</v>
      </c>
      <c r="EN24" s="428">
        <v>0</v>
      </c>
      <c r="EO24" s="428">
        <v>0</v>
      </c>
      <c r="EP24" s="428">
        <v>0</v>
      </c>
      <c r="EQ24" s="428">
        <v>0</v>
      </c>
      <c r="ER24" s="428">
        <v>0</v>
      </c>
      <c r="ES24" s="428">
        <v>0</v>
      </c>
      <c r="ET24" s="428">
        <v>0</v>
      </c>
      <c r="EU24" s="428">
        <v>0</v>
      </c>
      <c r="EV24" s="428">
        <v>0</v>
      </c>
      <c r="EW24" s="428">
        <v>0</v>
      </c>
      <c r="EX24" s="428">
        <v>0</v>
      </c>
      <c r="EY24" s="428">
        <v>0</v>
      </c>
      <c r="EZ24" s="428">
        <v>0</v>
      </c>
      <c r="FA24" s="428">
        <v>0</v>
      </c>
      <c r="FB24" s="428">
        <v>0</v>
      </c>
      <c r="FC24" s="428">
        <v>0</v>
      </c>
      <c r="FD24" s="428">
        <v>0</v>
      </c>
      <c r="FE24" s="428">
        <v>0</v>
      </c>
      <c r="FF24" s="428">
        <v>0</v>
      </c>
      <c r="FG24" s="428">
        <v>0</v>
      </c>
      <c r="FH24" s="428">
        <v>0</v>
      </c>
      <c r="FI24" s="428">
        <v>0</v>
      </c>
      <c r="FJ24" s="428">
        <v>0</v>
      </c>
      <c r="FK24" s="428">
        <v>0</v>
      </c>
      <c r="FL24" s="428">
        <v>0</v>
      </c>
      <c r="FM24" s="428">
        <v>0</v>
      </c>
      <c r="FN24" s="428">
        <v>0</v>
      </c>
      <c r="FO24" s="428">
        <v>0</v>
      </c>
      <c r="FP24" s="428">
        <v>0</v>
      </c>
      <c r="FQ24" s="428">
        <v>0</v>
      </c>
      <c r="FR24" s="428">
        <v>0</v>
      </c>
      <c r="FS24" s="428">
        <v>0</v>
      </c>
      <c r="FT24" s="428">
        <v>0</v>
      </c>
      <c r="FU24" s="428">
        <v>0</v>
      </c>
      <c r="FV24" s="428">
        <v>0</v>
      </c>
      <c r="FW24" s="428">
        <v>0</v>
      </c>
      <c r="FX24" s="428">
        <v>0</v>
      </c>
      <c r="FY24" s="428">
        <v>0</v>
      </c>
      <c r="FZ24" s="428">
        <v>0</v>
      </c>
      <c r="GA24" s="428">
        <v>0</v>
      </c>
      <c r="GB24" s="428">
        <v>0</v>
      </c>
      <c r="GC24" s="428">
        <v>0</v>
      </c>
      <c r="GD24" s="428">
        <v>0</v>
      </c>
      <c r="GE24" s="428">
        <v>0</v>
      </c>
      <c r="GF24" s="428">
        <v>0</v>
      </c>
      <c r="GG24" s="428">
        <v>0</v>
      </c>
      <c r="GH24" s="428">
        <v>0</v>
      </c>
      <c r="GI24" s="428">
        <v>0</v>
      </c>
      <c r="GJ24" s="428">
        <v>0</v>
      </c>
      <c r="GK24" s="428">
        <v>0</v>
      </c>
      <c r="GL24" s="428">
        <v>0</v>
      </c>
      <c r="GM24" s="428">
        <v>0</v>
      </c>
      <c r="GN24" s="36"/>
    </row>
    <row r="25" spans="1:196" ht="15" customHeight="1" x14ac:dyDescent="0.2">
      <c r="A25" s="596" t="s">
        <v>1810</v>
      </c>
      <c r="B25" s="428" t="s">
        <v>56</v>
      </c>
      <c r="C25" s="428" t="s">
        <v>56</v>
      </c>
      <c r="D25" s="428">
        <v>0</v>
      </c>
      <c r="E25" s="428">
        <v>0</v>
      </c>
      <c r="F25" s="428">
        <v>0</v>
      </c>
      <c r="G25" s="428">
        <v>0</v>
      </c>
      <c r="H25" s="428">
        <v>0</v>
      </c>
      <c r="I25" s="428">
        <v>0</v>
      </c>
      <c r="J25" s="428">
        <v>0</v>
      </c>
      <c r="K25" s="428">
        <v>0</v>
      </c>
      <c r="L25" s="428">
        <v>0</v>
      </c>
      <c r="M25" s="428">
        <v>0</v>
      </c>
      <c r="N25" s="428">
        <v>0</v>
      </c>
      <c r="O25" s="428">
        <v>0</v>
      </c>
      <c r="P25" s="428">
        <v>0</v>
      </c>
      <c r="Q25" s="428">
        <v>0</v>
      </c>
      <c r="R25" s="428">
        <v>0</v>
      </c>
      <c r="S25" s="428">
        <v>0</v>
      </c>
      <c r="T25" s="428">
        <v>0</v>
      </c>
      <c r="U25" s="428">
        <v>0</v>
      </c>
      <c r="V25" s="428">
        <v>0</v>
      </c>
      <c r="W25" s="428">
        <v>0</v>
      </c>
      <c r="X25" s="428">
        <v>0</v>
      </c>
      <c r="Y25" s="428">
        <v>0</v>
      </c>
      <c r="Z25" s="428">
        <v>0</v>
      </c>
      <c r="AA25" s="428">
        <v>0</v>
      </c>
      <c r="AB25" s="428">
        <v>0</v>
      </c>
      <c r="AC25" s="428">
        <v>0</v>
      </c>
      <c r="AD25" s="428">
        <v>0</v>
      </c>
      <c r="AE25" s="428">
        <v>0</v>
      </c>
      <c r="AF25" s="428">
        <v>0</v>
      </c>
      <c r="AG25" s="428">
        <v>0</v>
      </c>
      <c r="AH25" s="428">
        <v>0</v>
      </c>
      <c r="AI25" s="428">
        <v>0</v>
      </c>
      <c r="AJ25" s="428">
        <v>0</v>
      </c>
      <c r="AK25" s="428">
        <v>0</v>
      </c>
      <c r="AL25" s="428">
        <v>0</v>
      </c>
      <c r="AM25" s="428">
        <v>0</v>
      </c>
      <c r="AN25" s="428">
        <v>0</v>
      </c>
      <c r="AO25" s="428">
        <v>0</v>
      </c>
      <c r="AP25" s="428">
        <v>0</v>
      </c>
      <c r="AQ25" s="428">
        <v>0</v>
      </c>
      <c r="AR25" s="428">
        <v>0</v>
      </c>
      <c r="AS25" s="428">
        <v>0</v>
      </c>
      <c r="AT25" s="428">
        <v>0</v>
      </c>
      <c r="AU25" s="428">
        <v>0</v>
      </c>
      <c r="AV25" s="428">
        <v>0</v>
      </c>
      <c r="AW25" s="428">
        <v>0</v>
      </c>
      <c r="AX25" s="428">
        <v>0</v>
      </c>
      <c r="AY25" s="428">
        <v>0</v>
      </c>
      <c r="AZ25" s="428">
        <v>0</v>
      </c>
      <c r="BA25" s="428">
        <v>0</v>
      </c>
      <c r="BB25" s="428">
        <v>0</v>
      </c>
      <c r="BC25" s="428">
        <v>0</v>
      </c>
      <c r="BD25" s="428" t="s">
        <v>56</v>
      </c>
      <c r="BE25" s="428" t="s">
        <v>56</v>
      </c>
      <c r="BF25" s="428">
        <v>0</v>
      </c>
      <c r="BG25" s="428">
        <v>0</v>
      </c>
      <c r="BH25" s="428">
        <v>0</v>
      </c>
      <c r="BI25" s="428">
        <v>0</v>
      </c>
      <c r="BJ25" s="428">
        <v>0</v>
      </c>
      <c r="BK25" s="428">
        <v>0</v>
      </c>
      <c r="BL25" s="428">
        <v>0</v>
      </c>
      <c r="BM25" s="428">
        <v>0</v>
      </c>
      <c r="BN25" s="428">
        <v>0</v>
      </c>
      <c r="BO25" s="428">
        <v>0</v>
      </c>
      <c r="BP25" s="428" t="s">
        <v>56</v>
      </c>
      <c r="BQ25" s="428" t="s">
        <v>56</v>
      </c>
      <c r="BR25" s="428">
        <v>0</v>
      </c>
      <c r="BS25" s="428">
        <v>0</v>
      </c>
      <c r="BT25" s="428">
        <v>0</v>
      </c>
      <c r="BU25" s="428">
        <v>0</v>
      </c>
      <c r="BV25" s="428">
        <v>0</v>
      </c>
      <c r="BW25" s="428">
        <v>0</v>
      </c>
      <c r="BX25" s="428">
        <v>0</v>
      </c>
      <c r="BY25" s="428">
        <v>0</v>
      </c>
      <c r="BZ25" s="428">
        <v>0</v>
      </c>
      <c r="CA25" s="428">
        <v>0</v>
      </c>
      <c r="CB25" s="428">
        <v>1</v>
      </c>
      <c r="CC25" s="428">
        <v>27</v>
      </c>
      <c r="CD25" s="428">
        <v>0</v>
      </c>
      <c r="CE25" s="428">
        <v>0</v>
      </c>
      <c r="CF25" s="428">
        <v>0</v>
      </c>
      <c r="CG25" s="428">
        <v>0</v>
      </c>
      <c r="CH25" s="428">
        <v>0</v>
      </c>
      <c r="CI25" s="428">
        <v>0</v>
      </c>
      <c r="CJ25" s="428">
        <v>0</v>
      </c>
      <c r="CK25" s="428">
        <v>0</v>
      </c>
      <c r="CL25" s="428">
        <v>0</v>
      </c>
      <c r="CM25" s="428">
        <v>0</v>
      </c>
      <c r="CN25" s="428">
        <v>0</v>
      </c>
      <c r="CO25" s="428">
        <v>0</v>
      </c>
      <c r="CP25" s="428">
        <v>0</v>
      </c>
      <c r="CQ25" s="428">
        <v>0</v>
      </c>
      <c r="CR25" s="428">
        <v>0</v>
      </c>
      <c r="CS25" s="428">
        <v>0</v>
      </c>
      <c r="CT25" s="428">
        <v>0</v>
      </c>
      <c r="CU25" s="428">
        <v>0</v>
      </c>
      <c r="CV25" s="428">
        <v>0</v>
      </c>
      <c r="CW25" s="428">
        <v>0</v>
      </c>
      <c r="CX25" s="428">
        <v>0</v>
      </c>
      <c r="CY25" s="428">
        <v>0</v>
      </c>
      <c r="CZ25" s="428">
        <v>0</v>
      </c>
      <c r="DA25" s="428">
        <v>0</v>
      </c>
      <c r="DB25" s="428">
        <v>0</v>
      </c>
      <c r="DC25" s="428">
        <v>0</v>
      </c>
      <c r="DD25" s="428">
        <v>0</v>
      </c>
      <c r="DE25" s="428">
        <v>0</v>
      </c>
      <c r="DF25" s="428">
        <v>0</v>
      </c>
      <c r="DG25" s="428">
        <v>0</v>
      </c>
      <c r="DH25" s="428">
        <v>0</v>
      </c>
      <c r="DI25" s="428">
        <v>0</v>
      </c>
      <c r="DJ25" s="428">
        <v>0</v>
      </c>
      <c r="DK25" s="428">
        <v>0</v>
      </c>
      <c r="DL25" s="428">
        <v>0</v>
      </c>
      <c r="DM25" s="428">
        <v>0</v>
      </c>
      <c r="DN25" s="428">
        <v>0</v>
      </c>
      <c r="DO25" s="428">
        <v>0</v>
      </c>
      <c r="DP25" s="428">
        <v>0</v>
      </c>
      <c r="DQ25" s="428">
        <v>0</v>
      </c>
      <c r="DR25" s="428">
        <v>0</v>
      </c>
      <c r="DS25" s="428">
        <v>0</v>
      </c>
      <c r="DT25" s="428">
        <v>0</v>
      </c>
      <c r="DU25" s="428">
        <v>0</v>
      </c>
      <c r="DV25" s="428">
        <v>0</v>
      </c>
      <c r="DW25" s="428">
        <v>0</v>
      </c>
      <c r="DX25" s="428">
        <v>0</v>
      </c>
      <c r="DY25" s="428">
        <v>0</v>
      </c>
      <c r="DZ25" s="428">
        <v>0</v>
      </c>
      <c r="EA25" s="428">
        <v>0</v>
      </c>
      <c r="EB25" s="428">
        <v>0</v>
      </c>
      <c r="EC25" s="428">
        <v>0</v>
      </c>
      <c r="ED25" s="428">
        <v>0</v>
      </c>
      <c r="EE25" s="428">
        <v>0</v>
      </c>
      <c r="EF25" s="428">
        <v>0</v>
      </c>
      <c r="EG25" s="428">
        <v>0</v>
      </c>
      <c r="EH25" s="428">
        <v>0</v>
      </c>
      <c r="EI25" s="428">
        <v>0</v>
      </c>
      <c r="EJ25" s="428">
        <v>0</v>
      </c>
      <c r="EK25" s="428">
        <v>0</v>
      </c>
      <c r="EL25" s="428">
        <v>0</v>
      </c>
      <c r="EM25" s="428">
        <v>0</v>
      </c>
      <c r="EN25" s="428">
        <v>0</v>
      </c>
      <c r="EO25" s="428">
        <v>0</v>
      </c>
      <c r="EP25" s="428">
        <v>0</v>
      </c>
      <c r="EQ25" s="428">
        <v>0</v>
      </c>
      <c r="ER25" s="428">
        <v>0</v>
      </c>
      <c r="ES25" s="428">
        <v>0</v>
      </c>
      <c r="ET25" s="428">
        <v>0</v>
      </c>
      <c r="EU25" s="428">
        <v>0</v>
      </c>
      <c r="EV25" s="428">
        <v>0</v>
      </c>
      <c r="EW25" s="428">
        <v>0</v>
      </c>
      <c r="EX25" s="428">
        <v>0</v>
      </c>
      <c r="EY25" s="428">
        <v>0</v>
      </c>
      <c r="EZ25" s="428">
        <v>0</v>
      </c>
      <c r="FA25" s="428">
        <v>0</v>
      </c>
      <c r="FB25" s="428">
        <v>0</v>
      </c>
      <c r="FC25" s="428">
        <v>0</v>
      </c>
      <c r="FD25" s="428">
        <v>0</v>
      </c>
      <c r="FE25" s="428">
        <v>0</v>
      </c>
      <c r="FF25" s="428">
        <v>0</v>
      </c>
      <c r="FG25" s="428">
        <v>0</v>
      </c>
      <c r="FH25" s="428">
        <v>0</v>
      </c>
      <c r="FI25" s="428">
        <v>0</v>
      </c>
      <c r="FJ25" s="428">
        <v>0</v>
      </c>
      <c r="FK25" s="428">
        <v>0</v>
      </c>
      <c r="FL25" s="428">
        <v>0</v>
      </c>
      <c r="FM25" s="428">
        <v>0</v>
      </c>
      <c r="FN25" s="428">
        <v>0</v>
      </c>
      <c r="FO25" s="428">
        <v>0</v>
      </c>
      <c r="FP25" s="428">
        <v>0</v>
      </c>
      <c r="FQ25" s="428">
        <v>0</v>
      </c>
      <c r="FR25" s="428">
        <v>0</v>
      </c>
      <c r="FS25" s="428">
        <v>0</v>
      </c>
      <c r="FT25" s="428">
        <v>0</v>
      </c>
      <c r="FU25" s="428">
        <v>0</v>
      </c>
      <c r="FV25" s="428">
        <v>0</v>
      </c>
      <c r="FW25" s="428">
        <v>0</v>
      </c>
      <c r="FX25" s="428">
        <v>0</v>
      </c>
      <c r="FY25" s="428">
        <v>0</v>
      </c>
      <c r="FZ25" s="428">
        <v>0</v>
      </c>
      <c r="GA25" s="428">
        <v>0</v>
      </c>
      <c r="GB25" s="428" t="s">
        <v>56</v>
      </c>
      <c r="GC25" s="428" t="s">
        <v>56</v>
      </c>
      <c r="GD25" s="428">
        <v>0</v>
      </c>
      <c r="GE25" s="428">
        <v>0</v>
      </c>
      <c r="GF25" s="428">
        <v>0</v>
      </c>
      <c r="GG25" s="428">
        <v>0</v>
      </c>
      <c r="GH25" s="428">
        <v>0</v>
      </c>
      <c r="GI25" s="428">
        <v>0</v>
      </c>
      <c r="GJ25" s="428" t="s">
        <v>56</v>
      </c>
      <c r="GK25" s="428" t="s">
        <v>56</v>
      </c>
      <c r="GL25" s="428">
        <v>0</v>
      </c>
      <c r="GM25" s="428">
        <v>0</v>
      </c>
      <c r="GN25" s="36"/>
    </row>
    <row r="26" spans="1:196" ht="15" customHeight="1" x14ac:dyDescent="0.2">
      <c r="A26" s="596" t="s">
        <v>1811</v>
      </c>
      <c r="B26" s="428">
        <v>4</v>
      </c>
      <c r="C26" s="428">
        <v>25</v>
      </c>
      <c r="D26" s="428">
        <v>4</v>
      </c>
      <c r="E26" s="428">
        <v>38</v>
      </c>
      <c r="F26" s="428">
        <v>0</v>
      </c>
      <c r="G26" s="428">
        <v>0</v>
      </c>
      <c r="H26" s="428">
        <v>0</v>
      </c>
      <c r="I26" s="428">
        <v>0</v>
      </c>
      <c r="J26" s="428">
        <v>0</v>
      </c>
      <c r="K26" s="428">
        <v>0</v>
      </c>
      <c r="L26" s="428">
        <v>1</v>
      </c>
      <c r="M26" s="428">
        <v>6</v>
      </c>
      <c r="N26" s="428">
        <v>0</v>
      </c>
      <c r="O26" s="428">
        <v>0</v>
      </c>
      <c r="P26" s="428">
        <v>0</v>
      </c>
      <c r="Q26" s="428">
        <v>0</v>
      </c>
      <c r="R26" s="428">
        <v>0</v>
      </c>
      <c r="S26" s="428">
        <v>0</v>
      </c>
      <c r="T26" s="428">
        <v>0</v>
      </c>
      <c r="U26" s="428">
        <v>0</v>
      </c>
      <c r="V26" s="428">
        <v>0</v>
      </c>
      <c r="W26" s="428">
        <v>0</v>
      </c>
      <c r="X26" s="428">
        <v>7</v>
      </c>
      <c r="Y26" s="428">
        <v>56</v>
      </c>
      <c r="Z26" s="428">
        <v>0</v>
      </c>
      <c r="AA26" s="428">
        <v>0</v>
      </c>
      <c r="AB26" s="428">
        <v>5</v>
      </c>
      <c r="AC26" s="428">
        <v>38</v>
      </c>
      <c r="AD26" s="428">
        <v>0</v>
      </c>
      <c r="AE26" s="428">
        <v>0</v>
      </c>
      <c r="AF26" s="428">
        <v>0</v>
      </c>
      <c r="AG26" s="428">
        <v>0</v>
      </c>
      <c r="AH26" s="428">
        <v>0</v>
      </c>
      <c r="AI26" s="428">
        <v>0</v>
      </c>
      <c r="AJ26" s="428">
        <v>0</v>
      </c>
      <c r="AK26" s="428">
        <v>0</v>
      </c>
      <c r="AL26" s="428">
        <v>2</v>
      </c>
      <c r="AM26" s="428">
        <v>13</v>
      </c>
      <c r="AN26" s="428">
        <v>0</v>
      </c>
      <c r="AO26" s="428">
        <v>0</v>
      </c>
      <c r="AP26" s="428">
        <v>1</v>
      </c>
      <c r="AQ26" s="428">
        <v>6</v>
      </c>
      <c r="AR26" s="428">
        <v>0</v>
      </c>
      <c r="AS26" s="428">
        <v>0</v>
      </c>
      <c r="AT26" s="428">
        <v>2</v>
      </c>
      <c r="AU26" s="428">
        <v>11</v>
      </c>
      <c r="AV26" s="428">
        <v>0</v>
      </c>
      <c r="AW26" s="428">
        <v>0</v>
      </c>
      <c r="AX26" s="428">
        <v>2</v>
      </c>
      <c r="AY26" s="428">
        <v>17</v>
      </c>
      <c r="AZ26" s="428">
        <v>0</v>
      </c>
      <c r="BA26" s="428">
        <v>0</v>
      </c>
      <c r="BB26" s="428">
        <v>0</v>
      </c>
      <c r="BC26" s="428">
        <v>0</v>
      </c>
      <c r="BD26" s="428">
        <v>10</v>
      </c>
      <c r="BE26" s="428">
        <v>77</v>
      </c>
      <c r="BF26" s="428">
        <v>3</v>
      </c>
      <c r="BG26" s="428">
        <v>20</v>
      </c>
      <c r="BH26" s="428">
        <v>3</v>
      </c>
      <c r="BI26" s="428">
        <v>15</v>
      </c>
      <c r="BJ26" s="428">
        <v>1</v>
      </c>
      <c r="BK26" s="428">
        <v>6</v>
      </c>
      <c r="BL26" s="428">
        <v>5</v>
      </c>
      <c r="BM26" s="428">
        <v>37</v>
      </c>
      <c r="BN26" s="428">
        <v>5</v>
      </c>
      <c r="BO26" s="428">
        <v>40</v>
      </c>
      <c r="BP26" s="428">
        <v>10</v>
      </c>
      <c r="BQ26" s="428">
        <v>77</v>
      </c>
      <c r="BR26" s="428">
        <v>1</v>
      </c>
      <c r="BS26" s="428">
        <v>14</v>
      </c>
      <c r="BT26" s="428">
        <v>1</v>
      </c>
      <c r="BU26" s="428">
        <v>14</v>
      </c>
      <c r="BV26" s="428">
        <v>2</v>
      </c>
      <c r="BW26" s="428">
        <v>25</v>
      </c>
      <c r="BX26" s="428">
        <v>0</v>
      </c>
      <c r="BY26" s="428">
        <v>0</v>
      </c>
      <c r="BZ26" s="428">
        <v>0</v>
      </c>
      <c r="CA26" s="428">
        <v>0</v>
      </c>
      <c r="CB26" s="428">
        <v>1</v>
      </c>
      <c r="CC26" s="428">
        <v>77</v>
      </c>
      <c r="CD26" s="428">
        <v>7</v>
      </c>
      <c r="CE26" s="428">
        <v>46</v>
      </c>
      <c r="CF26" s="428">
        <v>0</v>
      </c>
      <c r="CG26" s="428">
        <v>0</v>
      </c>
      <c r="CH26" s="428">
        <v>2</v>
      </c>
      <c r="CI26" s="428">
        <v>20</v>
      </c>
      <c r="CJ26" s="428">
        <v>0</v>
      </c>
      <c r="CK26" s="428">
        <v>0</v>
      </c>
      <c r="CL26" s="428">
        <v>1</v>
      </c>
      <c r="CM26" s="428">
        <v>5</v>
      </c>
      <c r="CN26" s="428">
        <v>8</v>
      </c>
      <c r="CO26" s="428">
        <v>56</v>
      </c>
      <c r="CP26" s="428">
        <v>3</v>
      </c>
      <c r="CQ26" s="428">
        <v>22</v>
      </c>
      <c r="CR26" s="428">
        <v>3</v>
      </c>
      <c r="CS26" s="428">
        <v>16</v>
      </c>
      <c r="CT26" s="428">
        <v>4</v>
      </c>
      <c r="CU26" s="428">
        <v>26</v>
      </c>
      <c r="CV26" s="428">
        <v>0</v>
      </c>
      <c r="CW26" s="428">
        <v>0</v>
      </c>
      <c r="CX26" s="428" t="s">
        <v>56</v>
      </c>
      <c r="CY26" s="428" t="s">
        <v>56</v>
      </c>
      <c r="CZ26" s="428">
        <v>0</v>
      </c>
      <c r="DA26" s="428">
        <v>0</v>
      </c>
      <c r="DB26" s="428">
        <v>0</v>
      </c>
      <c r="DC26" s="428">
        <v>0</v>
      </c>
      <c r="DD26" s="428">
        <v>0</v>
      </c>
      <c r="DE26" s="428">
        <v>0</v>
      </c>
      <c r="DF26" s="428">
        <v>0</v>
      </c>
      <c r="DG26" s="428">
        <v>0</v>
      </c>
      <c r="DH26" s="428">
        <v>0</v>
      </c>
      <c r="DI26" s="428">
        <v>0</v>
      </c>
      <c r="DJ26" s="428">
        <v>0</v>
      </c>
      <c r="DK26" s="428">
        <v>0</v>
      </c>
      <c r="DL26" s="428">
        <v>2</v>
      </c>
      <c r="DM26" s="428">
        <v>11</v>
      </c>
      <c r="DN26" s="428">
        <v>2</v>
      </c>
      <c r="DO26" s="428">
        <v>16</v>
      </c>
      <c r="DP26" s="428">
        <v>0</v>
      </c>
      <c r="DQ26" s="428">
        <v>0</v>
      </c>
      <c r="DR26" s="428">
        <v>0</v>
      </c>
      <c r="DS26" s="428">
        <v>0</v>
      </c>
      <c r="DT26" s="428">
        <v>1</v>
      </c>
      <c r="DU26" s="428">
        <v>6</v>
      </c>
      <c r="DV26" s="428">
        <v>0</v>
      </c>
      <c r="DW26" s="428">
        <v>0</v>
      </c>
      <c r="DX26" s="428">
        <v>0</v>
      </c>
      <c r="DY26" s="428">
        <v>0</v>
      </c>
      <c r="DZ26" s="428">
        <v>0</v>
      </c>
      <c r="EA26" s="428">
        <v>0</v>
      </c>
      <c r="EB26" s="428">
        <v>0</v>
      </c>
      <c r="EC26" s="428">
        <v>0</v>
      </c>
      <c r="ED26" s="428">
        <v>0</v>
      </c>
      <c r="EE26" s="428">
        <v>0</v>
      </c>
      <c r="EF26" s="428">
        <v>0</v>
      </c>
      <c r="EG26" s="428">
        <v>0</v>
      </c>
      <c r="EH26" s="428">
        <v>0</v>
      </c>
      <c r="EI26" s="428">
        <v>0</v>
      </c>
      <c r="EJ26" s="428">
        <v>8</v>
      </c>
      <c r="EK26" s="428">
        <v>62</v>
      </c>
      <c r="EL26" s="428">
        <v>8</v>
      </c>
      <c r="EM26" s="428">
        <v>62</v>
      </c>
      <c r="EN26" s="428">
        <v>1</v>
      </c>
      <c r="EO26" s="428">
        <v>6</v>
      </c>
      <c r="EP26" s="428">
        <v>0</v>
      </c>
      <c r="EQ26" s="428">
        <v>0</v>
      </c>
      <c r="ER26" s="428">
        <v>0</v>
      </c>
      <c r="ES26" s="428">
        <v>0</v>
      </c>
      <c r="ET26" s="428">
        <v>8</v>
      </c>
      <c r="EU26" s="428">
        <v>62</v>
      </c>
      <c r="EV26" s="428">
        <v>0</v>
      </c>
      <c r="EW26" s="428">
        <v>0</v>
      </c>
      <c r="EX26" s="428">
        <v>0</v>
      </c>
      <c r="EY26" s="428">
        <v>0</v>
      </c>
      <c r="EZ26" s="428">
        <v>6</v>
      </c>
      <c r="FA26" s="428">
        <v>48</v>
      </c>
      <c r="FB26" s="428">
        <v>0</v>
      </c>
      <c r="FC26" s="428">
        <v>0</v>
      </c>
      <c r="FD26" s="428">
        <v>0</v>
      </c>
      <c r="FE26" s="428">
        <v>0</v>
      </c>
      <c r="FF26" s="428">
        <v>0</v>
      </c>
      <c r="FG26" s="428">
        <v>0</v>
      </c>
      <c r="FH26" s="428">
        <v>1</v>
      </c>
      <c r="FI26" s="428">
        <v>9</v>
      </c>
      <c r="FJ26" s="428">
        <v>1</v>
      </c>
      <c r="FK26" s="428">
        <v>78</v>
      </c>
      <c r="FL26" s="428">
        <v>0</v>
      </c>
      <c r="FM26" s="428">
        <v>0</v>
      </c>
      <c r="FN26" s="428">
        <v>0</v>
      </c>
      <c r="FO26" s="428">
        <v>0</v>
      </c>
      <c r="FP26" s="428">
        <v>0</v>
      </c>
      <c r="FQ26" s="428">
        <v>0</v>
      </c>
      <c r="FR26" s="428">
        <v>0</v>
      </c>
      <c r="FS26" s="428">
        <v>0</v>
      </c>
      <c r="FT26" s="428">
        <v>4</v>
      </c>
      <c r="FU26" s="428">
        <v>23</v>
      </c>
      <c r="FV26" s="428">
        <v>0</v>
      </c>
      <c r="FW26" s="428">
        <v>0</v>
      </c>
      <c r="FX26" s="428">
        <v>0</v>
      </c>
      <c r="FY26" s="428">
        <v>0</v>
      </c>
      <c r="FZ26" s="428">
        <v>3</v>
      </c>
      <c r="GA26" s="428">
        <v>19</v>
      </c>
      <c r="GB26" s="428">
        <v>2</v>
      </c>
      <c r="GC26" s="428">
        <v>11</v>
      </c>
      <c r="GD26" s="428">
        <v>10</v>
      </c>
      <c r="GE26" s="428">
        <v>81</v>
      </c>
      <c r="GF26" s="428">
        <v>0</v>
      </c>
      <c r="GG26" s="428">
        <v>0</v>
      </c>
      <c r="GH26" s="428">
        <v>0</v>
      </c>
      <c r="GI26" s="428">
        <v>0</v>
      </c>
      <c r="GJ26" s="428">
        <v>2</v>
      </c>
      <c r="GK26" s="428">
        <v>12</v>
      </c>
      <c r="GL26" s="428">
        <v>2</v>
      </c>
      <c r="GM26" s="428">
        <v>20</v>
      </c>
      <c r="GN26" s="36"/>
    </row>
    <row r="27" spans="1:196" ht="15" customHeight="1" x14ac:dyDescent="0.2">
      <c r="A27" s="596" t="s">
        <v>1646</v>
      </c>
      <c r="B27" s="428">
        <v>1</v>
      </c>
      <c r="C27" s="428">
        <v>3</v>
      </c>
      <c r="D27" s="428">
        <v>0</v>
      </c>
      <c r="E27" s="428">
        <v>0</v>
      </c>
      <c r="F27" s="428">
        <v>0</v>
      </c>
      <c r="G27" s="428">
        <v>0</v>
      </c>
      <c r="H27" s="428">
        <v>0</v>
      </c>
      <c r="I27" s="428">
        <v>0</v>
      </c>
      <c r="J27" s="428">
        <v>0</v>
      </c>
      <c r="K27" s="428">
        <v>0</v>
      </c>
      <c r="L27" s="428">
        <v>2</v>
      </c>
      <c r="M27" s="428">
        <v>6</v>
      </c>
      <c r="N27" s="428">
        <v>0</v>
      </c>
      <c r="O27" s="428">
        <v>0</v>
      </c>
      <c r="P27" s="428">
        <v>0</v>
      </c>
      <c r="Q27" s="428">
        <v>0</v>
      </c>
      <c r="R27" s="428">
        <v>0</v>
      </c>
      <c r="S27" s="428">
        <v>0</v>
      </c>
      <c r="T27" s="428">
        <v>0</v>
      </c>
      <c r="U27" s="428">
        <v>0</v>
      </c>
      <c r="V27" s="428">
        <v>0</v>
      </c>
      <c r="W27" s="428">
        <v>0</v>
      </c>
      <c r="X27" s="428">
        <v>0</v>
      </c>
      <c r="Y27" s="428">
        <v>0</v>
      </c>
      <c r="Z27" s="428">
        <v>0</v>
      </c>
      <c r="AA27" s="428">
        <v>0</v>
      </c>
      <c r="AB27" s="428">
        <v>0</v>
      </c>
      <c r="AC27" s="428">
        <v>0</v>
      </c>
      <c r="AD27" s="428">
        <v>0</v>
      </c>
      <c r="AE27" s="428">
        <v>0</v>
      </c>
      <c r="AF27" s="428">
        <v>0</v>
      </c>
      <c r="AG27" s="428">
        <v>0</v>
      </c>
      <c r="AH27" s="428">
        <v>0</v>
      </c>
      <c r="AI27" s="428">
        <v>0</v>
      </c>
      <c r="AJ27" s="428">
        <v>0</v>
      </c>
      <c r="AK27" s="428">
        <v>0</v>
      </c>
      <c r="AL27" s="428">
        <v>0</v>
      </c>
      <c r="AM27" s="428">
        <v>0</v>
      </c>
      <c r="AN27" s="428">
        <v>0</v>
      </c>
      <c r="AO27" s="428">
        <v>0</v>
      </c>
      <c r="AP27" s="428">
        <v>0</v>
      </c>
      <c r="AQ27" s="428">
        <v>0</v>
      </c>
      <c r="AR27" s="428">
        <v>0</v>
      </c>
      <c r="AS27" s="428">
        <v>0</v>
      </c>
      <c r="AT27" s="428">
        <v>0</v>
      </c>
      <c r="AU27" s="428">
        <v>0</v>
      </c>
      <c r="AV27" s="428">
        <v>0</v>
      </c>
      <c r="AW27" s="428">
        <v>0</v>
      </c>
      <c r="AX27" s="428">
        <v>0</v>
      </c>
      <c r="AY27" s="428">
        <v>0</v>
      </c>
      <c r="AZ27" s="428">
        <v>0</v>
      </c>
      <c r="BA27" s="428">
        <v>0</v>
      </c>
      <c r="BB27" s="428">
        <v>1</v>
      </c>
      <c r="BC27" s="428">
        <v>3</v>
      </c>
      <c r="BD27" s="428">
        <v>3</v>
      </c>
      <c r="BE27" s="428">
        <v>9</v>
      </c>
      <c r="BF27" s="428">
        <v>2</v>
      </c>
      <c r="BG27" s="428">
        <v>6</v>
      </c>
      <c r="BH27" s="428">
        <v>3</v>
      </c>
      <c r="BI27" s="428">
        <v>9</v>
      </c>
      <c r="BJ27" s="428">
        <v>3</v>
      </c>
      <c r="BK27" s="428">
        <v>9</v>
      </c>
      <c r="BL27" s="428">
        <v>2</v>
      </c>
      <c r="BM27" s="428">
        <v>6</v>
      </c>
      <c r="BN27" s="428">
        <v>2</v>
      </c>
      <c r="BO27" s="428">
        <v>6</v>
      </c>
      <c r="BP27" s="428">
        <v>3</v>
      </c>
      <c r="BQ27" s="428">
        <v>9</v>
      </c>
      <c r="BR27" s="428">
        <v>0</v>
      </c>
      <c r="BS27" s="428">
        <v>0</v>
      </c>
      <c r="BT27" s="428">
        <v>0</v>
      </c>
      <c r="BU27" s="428">
        <v>0</v>
      </c>
      <c r="BV27" s="428">
        <v>0</v>
      </c>
      <c r="BW27" s="428">
        <v>0</v>
      </c>
      <c r="BX27" s="428">
        <v>0</v>
      </c>
      <c r="BY27" s="428">
        <v>0</v>
      </c>
      <c r="BZ27" s="428">
        <v>3</v>
      </c>
      <c r="CA27" s="428">
        <v>9</v>
      </c>
      <c r="CB27" s="428">
        <v>4</v>
      </c>
      <c r="CC27" s="428">
        <v>51</v>
      </c>
      <c r="CD27" s="428">
        <v>1</v>
      </c>
      <c r="CE27" s="428">
        <v>3</v>
      </c>
      <c r="CF27" s="428">
        <v>0</v>
      </c>
      <c r="CG27" s="428">
        <v>0</v>
      </c>
      <c r="CH27" s="428">
        <v>0</v>
      </c>
      <c r="CI27" s="428">
        <v>0</v>
      </c>
      <c r="CJ27" s="428">
        <v>0</v>
      </c>
      <c r="CK27" s="428">
        <v>0</v>
      </c>
      <c r="CL27" s="428">
        <v>0</v>
      </c>
      <c r="CM27" s="428">
        <v>0</v>
      </c>
      <c r="CN27" s="428">
        <v>0</v>
      </c>
      <c r="CO27" s="428">
        <v>0</v>
      </c>
      <c r="CP27" s="428">
        <v>0</v>
      </c>
      <c r="CQ27" s="428">
        <v>0</v>
      </c>
      <c r="CR27" s="428">
        <v>1</v>
      </c>
      <c r="CS27" s="428">
        <v>3</v>
      </c>
      <c r="CT27" s="428">
        <v>1</v>
      </c>
      <c r="CU27" s="428">
        <v>3</v>
      </c>
      <c r="CV27" s="428">
        <v>0</v>
      </c>
      <c r="CW27" s="428">
        <v>0</v>
      </c>
      <c r="CX27" s="428">
        <v>0</v>
      </c>
      <c r="CY27" s="428">
        <v>0</v>
      </c>
      <c r="CZ27" s="428">
        <v>0</v>
      </c>
      <c r="DA27" s="428">
        <v>0</v>
      </c>
      <c r="DB27" s="428">
        <v>0</v>
      </c>
      <c r="DC27" s="428">
        <v>0</v>
      </c>
      <c r="DD27" s="428">
        <v>0</v>
      </c>
      <c r="DE27" s="428">
        <v>0</v>
      </c>
      <c r="DF27" s="428">
        <v>0</v>
      </c>
      <c r="DG27" s="428">
        <v>0</v>
      </c>
      <c r="DH27" s="428">
        <v>0</v>
      </c>
      <c r="DI27" s="428">
        <v>0</v>
      </c>
      <c r="DJ27" s="428">
        <v>0</v>
      </c>
      <c r="DK27" s="428">
        <v>0</v>
      </c>
      <c r="DL27" s="428">
        <v>0</v>
      </c>
      <c r="DM27" s="428">
        <v>0</v>
      </c>
      <c r="DN27" s="428">
        <v>0</v>
      </c>
      <c r="DO27" s="428">
        <v>0</v>
      </c>
      <c r="DP27" s="428">
        <v>0</v>
      </c>
      <c r="DQ27" s="428">
        <v>0</v>
      </c>
      <c r="DR27" s="428">
        <v>0</v>
      </c>
      <c r="DS27" s="428">
        <v>0</v>
      </c>
      <c r="DT27" s="428">
        <v>0</v>
      </c>
      <c r="DU27" s="428">
        <v>0</v>
      </c>
      <c r="DV27" s="428">
        <v>0</v>
      </c>
      <c r="DW27" s="428">
        <v>0</v>
      </c>
      <c r="DX27" s="428">
        <v>0</v>
      </c>
      <c r="DY27" s="428">
        <v>0</v>
      </c>
      <c r="DZ27" s="428">
        <v>0</v>
      </c>
      <c r="EA27" s="428">
        <v>0</v>
      </c>
      <c r="EB27" s="428">
        <v>0</v>
      </c>
      <c r="EC27" s="428">
        <v>0</v>
      </c>
      <c r="ED27" s="428">
        <v>0</v>
      </c>
      <c r="EE27" s="428">
        <v>0</v>
      </c>
      <c r="EF27" s="428">
        <v>0</v>
      </c>
      <c r="EG27" s="428">
        <v>0</v>
      </c>
      <c r="EH27" s="428">
        <v>0</v>
      </c>
      <c r="EI27" s="428">
        <v>0</v>
      </c>
      <c r="EJ27" s="428">
        <v>1</v>
      </c>
      <c r="EK27" s="428">
        <v>2</v>
      </c>
      <c r="EL27" s="428">
        <v>1</v>
      </c>
      <c r="EM27" s="428">
        <v>2</v>
      </c>
      <c r="EN27" s="428">
        <v>0</v>
      </c>
      <c r="EO27" s="428">
        <v>0</v>
      </c>
      <c r="EP27" s="428">
        <v>0</v>
      </c>
      <c r="EQ27" s="428">
        <v>0</v>
      </c>
      <c r="ER27" s="428">
        <v>0</v>
      </c>
      <c r="ES27" s="428">
        <v>0</v>
      </c>
      <c r="ET27" s="428">
        <v>1</v>
      </c>
      <c r="EU27" s="428">
        <v>2</v>
      </c>
      <c r="EV27" s="428">
        <v>0</v>
      </c>
      <c r="EW27" s="428">
        <v>0</v>
      </c>
      <c r="EX27" s="428">
        <v>0</v>
      </c>
      <c r="EY27" s="428">
        <v>0</v>
      </c>
      <c r="EZ27" s="428">
        <v>0</v>
      </c>
      <c r="FA27" s="428">
        <v>0</v>
      </c>
      <c r="FB27" s="428">
        <v>0</v>
      </c>
      <c r="FC27" s="428">
        <v>0</v>
      </c>
      <c r="FD27" s="428">
        <v>0</v>
      </c>
      <c r="FE27" s="428">
        <v>0</v>
      </c>
      <c r="FF27" s="428">
        <v>0</v>
      </c>
      <c r="FG27" s="428">
        <v>0</v>
      </c>
      <c r="FH27" s="428">
        <v>3</v>
      </c>
      <c r="FI27" s="428">
        <v>8</v>
      </c>
      <c r="FJ27" s="428">
        <v>0</v>
      </c>
      <c r="FK27" s="428">
        <v>0</v>
      </c>
      <c r="FL27" s="428">
        <v>0</v>
      </c>
      <c r="FM27" s="428">
        <v>0</v>
      </c>
      <c r="FN27" s="428">
        <v>0</v>
      </c>
      <c r="FO27" s="428">
        <v>0</v>
      </c>
      <c r="FP27" s="428">
        <v>0</v>
      </c>
      <c r="FQ27" s="428">
        <v>0</v>
      </c>
      <c r="FR27" s="428">
        <v>0</v>
      </c>
      <c r="FS27" s="428">
        <v>0</v>
      </c>
      <c r="FT27" s="428">
        <v>0</v>
      </c>
      <c r="FU27" s="428">
        <v>0</v>
      </c>
      <c r="FV27" s="428">
        <v>0</v>
      </c>
      <c r="FW27" s="428">
        <v>0</v>
      </c>
      <c r="FX27" s="428">
        <v>0</v>
      </c>
      <c r="FY27" s="428">
        <v>0</v>
      </c>
      <c r="FZ27" s="428">
        <v>0</v>
      </c>
      <c r="GA27" s="428">
        <v>0</v>
      </c>
      <c r="GB27" s="428">
        <v>0</v>
      </c>
      <c r="GC27" s="428">
        <v>0</v>
      </c>
      <c r="GD27" s="428">
        <v>0</v>
      </c>
      <c r="GE27" s="428">
        <v>0</v>
      </c>
      <c r="GF27" s="428">
        <v>0</v>
      </c>
      <c r="GG27" s="428">
        <v>0</v>
      </c>
      <c r="GH27" s="428">
        <v>0</v>
      </c>
      <c r="GI27" s="428">
        <v>0</v>
      </c>
      <c r="GJ27" s="428">
        <v>0</v>
      </c>
      <c r="GK27" s="428">
        <v>0</v>
      </c>
      <c r="GL27" s="428">
        <v>1</v>
      </c>
      <c r="GM27" s="428">
        <v>3</v>
      </c>
      <c r="GN27" s="36"/>
    </row>
    <row r="28" spans="1:196" ht="15" customHeight="1" x14ac:dyDescent="0.2">
      <c r="A28" s="596" t="s">
        <v>1660</v>
      </c>
      <c r="B28" s="428">
        <v>0</v>
      </c>
      <c r="C28" s="428">
        <v>0</v>
      </c>
      <c r="D28" s="428">
        <v>0</v>
      </c>
      <c r="E28" s="428">
        <v>0</v>
      </c>
      <c r="F28" s="428">
        <v>0</v>
      </c>
      <c r="G28" s="428">
        <v>0</v>
      </c>
      <c r="H28" s="428">
        <v>0</v>
      </c>
      <c r="I28" s="428">
        <v>0</v>
      </c>
      <c r="J28" s="428">
        <v>0</v>
      </c>
      <c r="K28" s="428">
        <v>0</v>
      </c>
      <c r="L28" s="428">
        <v>0</v>
      </c>
      <c r="M28" s="428">
        <v>0</v>
      </c>
      <c r="N28" s="428">
        <v>0</v>
      </c>
      <c r="O28" s="428">
        <v>0</v>
      </c>
      <c r="P28" s="428">
        <v>0</v>
      </c>
      <c r="Q28" s="428">
        <v>0</v>
      </c>
      <c r="R28" s="428">
        <v>0</v>
      </c>
      <c r="S28" s="428">
        <v>0</v>
      </c>
      <c r="T28" s="428">
        <v>0</v>
      </c>
      <c r="U28" s="428">
        <v>0</v>
      </c>
      <c r="V28" s="428">
        <v>0</v>
      </c>
      <c r="W28" s="428">
        <v>0</v>
      </c>
      <c r="X28" s="428">
        <v>0</v>
      </c>
      <c r="Y28" s="428">
        <v>0</v>
      </c>
      <c r="Z28" s="428">
        <v>0</v>
      </c>
      <c r="AA28" s="428">
        <v>0</v>
      </c>
      <c r="AB28" s="428">
        <v>0</v>
      </c>
      <c r="AC28" s="428">
        <v>0</v>
      </c>
      <c r="AD28" s="428">
        <v>0</v>
      </c>
      <c r="AE28" s="428">
        <v>0</v>
      </c>
      <c r="AF28" s="428">
        <v>0</v>
      </c>
      <c r="AG28" s="428">
        <v>0</v>
      </c>
      <c r="AH28" s="428">
        <v>0</v>
      </c>
      <c r="AI28" s="428">
        <v>0</v>
      </c>
      <c r="AJ28" s="428">
        <v>0</v>
      </c>
      <c r="AK28" s="428">
        <v>0</v>
      </c>
      <c r="AL28" s="428">
        <v>0</v>
      </c>
      <c r="AM28" s="428">
        <v>0</v>
      </c>
      <c r="AN28" s="428">
        <v>0</v>
      </c>
      <c r="AO28" s="428">
        <v>0</v>
      </c>
      <c r="AP28" s="428">
        <v>0</v>
      </c>
      <c r="AQ28" s="428">
        <v>0</v>
      </c>
      <c r="AR28" s="428">
        <v>0</v>
      </c>
      <c r="AS28" s="428">
        <v>0</v>
      </c>
      <c r="AT28" s="428">
        <v>0</v>
      </c>
      <c r="AU28" s="428">
        <v>0</v>
      </c>
      <c r="AV28" s="428">
        <v>0</v>
      </c>
      <c r="AW28" s="428">
        <v>0</v>
      </c>
      <c r="AX28" s="428">
        <v>0</v>
      </c>
      <c r="AY28" s="428">
        <v>0</v>
      </c>
      <c r="AZ28" s="428">
        <v>0</v>
      </c>
      <c r="BA28" s="428">
        <v>0</v>
      </c>
      <c r="BB28" s="428">
        <v>0</v>
      </c>
      <c r="BC28" s="428">
        <v>0</v>
      </c>
      <c r="BD28" s="428">
        <v>0</v>
      </c>
      <c r="BE28" s="428">
        <v>0</v>
      </c>
      <c r="BF28" s="428">
        <v>0</v>
      </c>
      <c r="BG28" s="428">
        <v>0</v>
      </c>
      <c r="BH28" s="428">
        <v>0</v>
      </c>
      <c r="BI28" s="428">
        <v>0</v>
      </c>
      <c r="BJ28" s="428">
        <v>0</v>
      </c>
      <c r="BK28" s="428">
        <v>0</v>
      </c>
      <c r="BL28" s="428">
        <v>0</v>
      </c>
      <c r="BM28" s="428">
        <v>0</v>
      </c>
      <c r="BN28" s="428">
        <v>0</v>
      </c>
      <c r="BO28" s="428">
        <v>0</v>
      </c>
      <c r="BP28" s="428">
        <v>0</v>
      </c>
      <c r="BQ28" s="428">
        <v>0</v>
      </c>
      <c r="BR28" s="428">
        <v>0</v>
      </c>
      <c r="BS28" s="428">
        <v>0</v>
      </c>
      <c r="BT28" s="428">
        <v>0</v>
      </c>
      <c r="BU28" s="428">
        <v>0</v>
      </c>
      <c r="BV28" s="428">
        <v>0</v>
      </c>
      <c r="BW28" s="428">
        <v>0</v>
      </c>
      <c r="BX28" s="428">
        <v>0</v>
      </c>
      <c r="BY28" s="428">
        <v>0</v>
      </c>
      <c r="BZ28" s="428">
        <v>0</v>
      </c>
      <c r="CA28" s="428">
        <v>0</v>
      </c>
      <c r="CB28" s="428">
        <v>1</v>
      </c>
      <c r="CC28" s="428">
        <v>35</v>
      </c>
      <c r="CD28" s="428">
        <v>0</v>
      </c>
      <c r="CE28" s="428">
        <v>0</v>
      </c>
      <c r="CF28" s="428">
        <v>0</v>
      </c>
      <c r="CG28" s="428">
        <v>0</v>
      </c>
      <c r="CH28" s="428">
        <v>0</v>
      </c>
      <c r="CI28" s="428">
        <v>0</v>
      </c>
      <c r="CJ28" s="428">
        <v>0</v>
      </c>
      <c r="CK28" s="428">
        <v>0</v>
      </c>
      <c r="CL28" s="428">
        <v>0</v>
      </c>
      <c r="CM28" s="428">
        <v>0</v>
      </c>
      <c r="CN28" s="428">
        <v>0</v>
      </c>
      <c r="CO28" s="428">
        <v>0</v>
      </c>
      <c r="CP28" s="428">
        <v>0</v>
      </c>
      <c r="CQ28" s="428">
        <v>0</v>
      </c>
      <c r="CR28" s="428">
        <v>0</v>
      </c>
      <c r="CS28" s="428">
        <v>0</v>
      </c>
      <c r="CT28" s="428">
        <v>0</v>
      </c>
      <c r="CU28" s="428">
        <v>0</v>
      </c>
      <c r="CV28" s="428">
        <v>0</v>
      </c>
      <c r="CW28" s="428">
        <v>0</v>
      </c>
      <c r="CX28" s="428">
        <v>0</v>
      </c>
      <c r="CY28" s="428">
        <v>0</v>
      </c>
      <c r="CZ28" s="428">
        <v>0</v>
      </c>
      <c r="DA28" s="428">
        <v>0</v>
      </c>
      <c r="DB28" s="428">
        <v>0</v>
      </c>
      <c r="DC28" s="428">
        <v>0</v>
      </c>
      <c r="DD28" s="428">
        <v>0</v>
      </c>
      <c r="DE28" s="428">
        <v>0</v>
      </c>
      <c r="DF28" s="428">
        <v>0</v>
      </c>
      <c r="DG28" s="428">
        <v>0</v>
      </c>
      <c r="DH28" s="428">
        <v>0</v>
      </c>
      <c r="DI28" s="428">
        <v>0</v>
      </c>
      <c r="DJ28" s="428">
        <v>0</v>
      </c>
      <c r="DK28" s="428">
        <v>0</v>
      </c>
      <c r="DL28" s="428">
        <v>0</v>
      </c>
      <c r="DM28" s="428">
        <v>0</v>
      </c>
      <c r="DN28" s="428">
        <v>0</v>
      </c>
      <c r="DO28" s="428">
        <v>0</v>
      </c>
      <c r="DP28" s="428">
        <v>0</v>
      </c>
      <c r="DQ28" s="428">
        <v>0</v>
      </c>
      <c r="DR28" s="428">
        <v>0</v>
      </c>
      <c r="DS28" s="428">
        <v>0</v>
      </c>
      <c r="DT28" s="428">
        <v>0</v>
      </c>
      <c r="DU28" s="428">
        <v>0</v>
      </c>
      <c r="DV28" s="428">
        <v>0</v>
      </c>
      <c r="DW28" s="428">
        <v>0</v>
      </c>
      <c r="DX28" s="428">
        <v>0</v>
      </c>
      <c r="DY28" s="428">
        <v>0</v>
      </c>
      <c r="DZ28" s="428">
        <v>0</v>
      </c>
      <c r="EA28" s="428">
        <v>0</v>
      </c>
      <c r="EB28" s="428">
        <v>0</v>
      </c>
      <c r="EC28" s="428">
        <v>0</v>
      </c>
      <c r="ED28" s="428">
        <v>0</v>
      </c>
      <c r="EE28" s="428">
        <v>0</v>
      </c>
      <c r="EF28" s="428">
        <v>0</v>
      </c>
      <c r="EG28" s="428">
        <v>0</v>
      </c>
      <c r="EH28" s="428">
        <v>0</v>
      </c>
      <c r="EI28" s="428">
        <v>0</v>
      </c>
      <c r="EJ28" s="428">
        <v>0</v>
      </c>
      <c r="EK28" s="428">
        <v>0</v>
      </c>
      <c r="EL28" s="428">
        <v>0</v>
      </c>
      <c r="EM28" s="428">
        <v>0</v>
      </c>
      <c r="EN28" s="428">
        <v>0</v>
      </c>
      <c r="EO28" s="428">
        <v>0</v>
      </c>
      <c r="EP28" s="428">
        <v>0</v>
      </c>
      <c r="EQ28" s="428">
        <v>0</v>
      </c>
      <c r="ER28" s="428">
        <v>0</v>
      </c>
      <c r="ES28" s="428">
        <v>0</v>
      </c>
      <c r="ET28" s="428">
        <v>0</v>
      </c>
      <c r="EU28" s="428">
        <v>0</v>
      </c>
      <c r="EV28" s="428">
        <v>0</v>
      </c>
      <c r="EW28" s="428">
        <v>0</v>
      </c>
      <c r="EX28" s="428">
        <v>0</v>
      </c>
      <c r="EY28" s="428">
        <v>0</v>
      </c>
      <c r="EZ28" s="428">
        <v>1</v>
      </c>
      <c r="FA28" s="428">
        <v>36</v>
      </c>
      <c r="FB28" s="428">
        <v>0</v>
      </c>
      <c r="FC28" s="428">
        <v>0</v>
      </c>
      <c r="FD28" s="428">
        <v>0</v>
      </c>
      <c r="FE28" s="428">
        <v>0</v>
      </c>
      <c r="FF28" s="428">
        <v>0</v>
      </c>
      <c r="FG28" s="428">
        <v>0</v>
      </c>
      <c r="FH28" s="428">
        <v>0</v>
      </c>
      <c r="FI28" s="428">
        <v>0</v>
      </c>
      <c r="FJ28" s="428">
        <v>1</v>
      </c>
      <c r="FK28" s="428">
        <v>36</v>
      </c>
      <c r="FL28" s="428">
        <v>0</v>
      </c>
      <c r="FM28" s="428">
        <v>0</v>
      </c>
      <c r="FN28" s="428">
        <v>0</v>
      </c>
      <c r="FO28" s="428">
        <v>0</v>
      </c>
      <c r="FP28" s="428">
        <v>0</v>
      </c>
      <c r="FQ28" s="428">
        <v>0</v>
      </c>
      <c r="FR28" s="428">
        <v>0</v>
      </c>
      <c r="FS28" s="428">
        <v>0</v>
      </c>
      <c r="FT28" s="428">
        <v>0</v>
      </c>
      <c r="FU28" s="428">
        <v>0</v>
      </c>
      <c r="FV28" s="428">
        <v>0</v>
      </c>
      <c r="FW28" s="428">
        <v>0</v>
      </c>
      <c r="FX28" s="428">
        <v>0</v>
      </c>
      <c r="FY28" s="428">
        <v>0</v>
      </c>
      <c r="FZ28" s="428">
        <v>0</v>
      </c>
      <c r="GA28" s="428">
        <v>0</v>
      </c>
      <c r="GB28" s="428">
        <v>0</v>
      </c>
      <c r="GC28" s="428">
        <v>0</v>
      </c>
      <c r="GD28" s="428">
        <v>0</v>
      </c>
      <c r="GE28" s="428">
        <v>0</v>
      </c>
      <c r="GF28" s="428">
        <v>0</v>
      </c>
      <c r="GG28" s="428">
        <v>0</v>
      </c>
      <c r="GH28" s="428">
        <v>0</v>
      </c>
      <c r="GI28" s="428">
        <v>0</v>
      </c>
      <c r="GJ28" s="428">
        <v>0</v>
      </c>
      <c r="GK28" s="428">
        <v>0</v>
      </c>
      <c r="GL28" s="428">
        <v>1</v>
      </c>
      <c r="GM28" s="428">
        <v>36</v>
      </c>
      <c r="GN28" s="36"/>
    </row>
    <row r="29" spans="1:196" ht="15" customHeight="1" x14ac:dyDescent="0.2">
      <c r="A29" s="596" t="s">
        <v>1662</v>
      </c>
      <c r="B29" s="428">
        <v>0</v>
      </c>
      <c r="C29" s="428">
        <v>0</v>
      </c>
      <c r="D29" s="428">
        <v>0</v>
      </c>
      <c r="E29" s="428">
        <v>0</v>
      </c>
      <c r="F29" s="428">
        <v>0</v>
      </c>
      <c r="G29" s="428">
        <v>0</v>
      </c>
      <c r="H29" s="428">
        <v>0</v>
      </c>
      <c r="I29" s="428">
        <v>0</v>
      </c>
      <c r="J29" s="428">
        <v>0</v>
      </c>
      <c r="K29" s="428">
        <v>0</v>
      </c>
      <c r="L29" s="428">
        <v>0</v>
      </c>
      <c r="M29" s="428">
        <v>0</v>
      </c>
      <c r="N29" s="428">
        <v>0</v>
      </c>
      <c r="O29" s="428">
        <v>0</v>
      </c>
      <c r="P29" s="428">
        <v>0</v>
      </c>
      <c r="Q29" s="428">
        <v>0</v>
      </c>
      <c r="R29" s="428">
        <v>0</v>
      </c>
      <c r="S29" s="428">
        <v>0</v>
      </c>
      <c r="T29" s="428">
        <v>0</v>
      </c>
      <c r="U29" s="428">
        <v>0</v>
      </c>
      <c r="V29" s="428">
        <v>0</v>
      </c>
      <c r="W29" s="428">
        <v>0</v>
      </c>
      <c r="X29" s="428">
        <v>0</v>
      </c>
      <c r="Y29" s="428">
        <v>0</v>
      </c>
      <c r="Z29" s="428">
        <v>0</v>
      </c>
      <c r="AA29" s="428">
        <v>0</v>
      </c>
      <c r="AB29" s="428">
        <v>0</v>
      </c>
      <c r="AC29" s="428">
        <v>0</v>
      </c>
      <c r="AD29" s="428">
        <v>0</v>
      </c>
      <c r="AE29" s="428">
        <v>0</v>
      </c>
      <c r="AF29" s="428">
        <v>0</v>
      </c>
      <c r="AG29" s="428">
        <v>0</v>
      </c>
      <c r="AH29" s="428">
        <v>0</v>
      </c>
      <c r="AI29" s="428">
        <v>0</v>
      </c>
      <c r="AJ29" s="428">
        <v>0</v>
      </c>
      <c r="AK29" s="428">
        <v>0</v>
      </c>
      <c r="AL29" s="428">
        <v>0</v>
      </c>
      <c r="AM29" s="428">
        <v>0</v>
      </c>
      <c r="AN29" s="428">
        <v>0</v>
      </c>
      <c r="AO29" s="428">
        <v>0</v>
      </c>
      <c r="AP29" s="428">
        <v>0</v>
      </c>
      <c r="AQ29" s="428">
        <v>0</v>
      </c>
      <c r="AR29" s="428">
        <v>0</v>
      </c>
      <c r="AS29" s="428">
        <v>0</v>
      </c>
      <c r="AT29" s="428">
        <v>0</v>
      </c>
      <c r="AU29" s="428">
        <v>0</v>
      </c>
      <c r="AV29" s="428">
        <v>0</v>
      </c>
      <c r="AW29" s="428">
        <v>0</v>
      </c>
      <c r="AX29" s="428">
        <v>0</v>
      </c>
      <c r="AY29" s="428">
        <v>0</v>
      </c>
      <c r="AZ29" s="428">
        <v>0</v>
      </c>
      <c r="BA29" s="428">
        <v>0</v>
      </c>
      <c r="BB29" s="428">
        <v>0</v>
      </c>
      <c r="BC29" s="428">
        <v>0</v>
      </c>
      <c r="BD29" s="428">
        <v>2</v>
      </c>
      <c r="BE29" s="428">
        <v>12</v>
      </c>
      <c r="BF29" s="428">
        <v>1</v>
      </c>
      <c r="BG29" s="428">
        <v>8</v>
      </c>
      <c r="BH29" s="428">
        <v>2</v>
      </c>
      <c r="BI29" s="428">
        <v>12</v>
      </c>
      <c r="BJ29" s="428">
        <v>2</v>
      </c>
      <c r="BK29" s="428">
        <v>12</v>
      </c>
      <c r="BL29" s="428">
        <v>1</v>
      </c>
      <c r="BM29" s="428">
        <v>8</v>
      </c>
      <c r="BN29" s="428">
        <v>1</v>
      </c>
      <c r="BO29" s="428">
        <v>8</v>
      </c>
      <c r="BP29" s="428">
        <v>1</v>
      </c>
      <c r="BQ29" s="428">
        <v>8</v>
      </c>
      <c r="BR29" s="428">
        <v>0</v>
      </c>
      <c r="BS29" s="428">
        <v>0</v>
      </c>
      <c r="BT29" s="428">
        <v>0</v>
      </c>
      <c r="BU29" s="428">
        <v>0</v>
      </c>
      <c r="BV29" s="428">
        <v>0</v>
      </c>
      <c r="BW29" s="428">
        <v>0</v>
      </c>
      <c r="BX29" s="428">
        <v>0</v>
      </c>
      <c r="BY29" s="428">
        <v>0</v>
      </c>
      <c r="BZ29" s="428">
        <v>0</v>
      </c>
      <c r="CA29" s="428">
        <v>0</v>
      </c>
      <c r="CB29" s="428">
        <v>2</v>
      </c>
      <c r="CC29" s="428">
        <v>62</v>
      </c>
      <c r="CD29" s="428">
        <v>0</v>
      </c>
      <c r="CE29" s="428">
        <v>0</v>
      </c>
      <c r="CF29" s="428">
        <v>0</v>
      </c>
      <c r="CG29" s="428">
        <v>0</v>
      </c>
      <c r="CH29" s="428">
        <v>1</v>
      </c>
      <c r="CI29" s="428">
        <v>8</v>
      </c>
      <c r="CJ29" s="428">
        <v>0</v>
      </c>
      <c r="CK29" s="428">
        <v>0</v>
      </c>
      <c r="CL29" s="428">
        <v>0</v>
      </c>
      <c r="CM29" s="428">
        <v>0</v>
      </c>
      <c r="CN29" s="428">
        <v>0</v>
      </c>
      <c r="CO29" s="428">
        <v>0</v>
      </c>
      <c r="CP29" s="428">
        <v>0</v>
      </c>
      <c r="CQ29" s="428">
        <v>0</v>
      </c>
      <c r="CR29" s="428">
        <v>0</v>
      </c>
      <c r="CS29" s="428">
        <v>0</v>
      </c>
      <c r="CT29" s="428">
        <v>0</v>
      </c>
      <c r="CU29" s="428">
        <v>0</v>
      </c>
      <c r="CV29" s="428">
        <v>0</v>
      </c>
      <c r="CW29" s="428">
        <v>0</v>
      </c>
      <c r="CX29" s="428">
        <v>0</v>
      </c>
      <c r="CY29" s="428">
        <v>0</v>
      </c>
      <c r="CZ29" s="428">
        <v>0</v>
      </c>
      <c r="DA29" s="428">
        <v>0</v>
      </c>
      <c r="DB29" s="428">
        <v>0</v>
      </c>
      <c r="DC29" s="428">
        <v>0</v>
      </c>
      <c r="DD29" s="428">
        <v>0</v>
      </c>
      <c r="DE29" s="428">
        <v>0</v>
      </c>
      <c r="DF29" s="428">
        <v>0</v>
      </c>
      <c r="DG29" s="428">
        <v>0</v>
      </c>
      <c r="DH29" s="428">
        <v>0</v>
      </c>
      <c r="DI29" s="428">
        <v>0</v>
      </c>
      <c r="DJ29" s="428">
        <v>0</v>
      </c>
      <c r="DK29" s="428">
        <v>0</v>
      </c>
      <c r="DL29" s="428">
        <v>0</v>
      </c>
      <c r="DM29" s="428">
        <v>0</v>
      </c>
      <c r="DN29" s="428">
        <v>0</v>
      </c>
      <c r="DO29" s="428">
        <v>0</v>
      </c>
      <c r="DP29" s="428">
        <v>0</v>
      </c>
      <c r="DQ29" s="428">
        <v>0</v>
      </c>
      <c r="DR29" s="428">
        <v>0</v>
      </c>
      <c r="DS29" s="428">
        <v>0</v>
      </c>
      <c r="DT29" s="428">
        <v>0</v>
      </c>
      <c r="DU29" s="428">
        <v>0</v>
      </c>
      <c r="DV29" s="428">
        <v>0</v>
      </c>
      <c r="DW29" s="428">
        <v>0</v>
      </c>
      <c r="DX29" s="428">
        <v>0</v>
      </c>
      <c r="DY29" s="428">
        <v>0</v>
      </c>
      <c r="DZ29" s="428">
        <v>0</v>
      </c>
      <c r="EA29" s="428">
        <v>0</v>
      </c>
      <c r="EB29" s="428">
        <v>0</v>
      </c>
      <c r="EC29" s="428">
        <v>0</v>
      </c>
      <c r="ED29" s="428">
        <v>0</v>
      </c>
      <c r="EE29" s="428">
        <v>0</v>
      </c>
      <c r="EF29" s="428">
        <v>0</v>
      </c>
      <c r="EG29" s="428">
        <v>0</v>
      </c>
      <c r="EH29" s="428">
        <v>1</v>
      </c>
      <c r="EI29" s="428">
        <v>8</v>
      </c>
      <c r="EJ29" s="428">
        <v>1</v>
      </c>
      <c r="EK29" s="428">
        <v>5</v>
      </c>
      <c r="EL29" s="428">
        <v>1</v>
      </c>
      <c r="EM29" s="428">
        <v>5</v>
      </c>
      <c r="EN29" s="428">
        <v>0</v>
      </c>
      <c r="EO29" s="428">
        <v>0</v>
      </c>
      <c r="EP29" s="428">
        <v>0</v>
      </c>
      <c r="EQ29" s="428">
        <v>0</v>
      </c>
      <c r="ER29" s="428">
        <v>1</v>
      </c>
      <c r="ES29" s="428">
        <v>5</v>
      </c>
      <c r="ET29" s="428">
        <v>1</v>
      </c>
      <c r="EU29" s="428">
        <v>5</v>
      </c>
      <c r="EV29" s="428">
        <v>0</v>
      </c>
      <c r="EW29" s="428">
        <v>0</v>
      </c>
      <c r="EX29" s="428">
        <v>0</v>
      </c>
      <c r="EY29" s="428">
        <v>0</v>
      </c>
      <c r="EZ29" s="428">
        <v>0</v>
      </c>
      <c r="FA29" s="428">
        <v>0</v>
      </c>
      <c r="FB29" s="428">
        <v>0</v>
      </c>
      <c r="FC29" s="428">
        <v>0</v>
      </c>
      <c r="FD29" s="428">
        <v>0</v>
      </c>
      <c r="FE29" s="428">
        <v>0</v>
      </c>
      <c r="FF29" s="428">
        <v>0</v>
      </c>
      <c r="FG29" s="428">
        <v>0</v>
      </c>
      <c r="FH29" s="428">
        <v>0</v>
      </c>
      <c r="FI29" s="428">
        <v>0</v>
      </c>
      <c r="FJ29" s="428">
        <v>1</v>
      </c>
      <c r="FK29" s="428">
        <v>8</v>
      </c>
      <c r="FL29" s="428">
        <v>0</v>
      </c>
      <c r="FM29" s="428">
        <v>0</v>
      </c>
      <c r="FN29" s="428">
        <v>0</v>
      </c>
      <c r="FO29" s="428">
        <v>0</v>
      </c>
      <c r="FP29" s="428">
        <v>0</v>
      </c>
      <c r="FQ29" s="428">
        <v>0</v>
      </c>
      <c r="FR29" s="428">
        <v>0</v>
      </c>
      <c r="FS29" s="428">
        <v>0</v>
      </c>
      <c r="FT29" s="428">
        <v>0</v>
      </c>
      <c r="FU29" s="428">
        <v>0</v>
      </c>
      <c r="FV29" s="428">
        <v>0</v>
      </c>
      <c r="FW29" s="428">
        <v>0</v>
      </c>
      <c r="FX29" s="428">
        <v>0</v>
      </c>
      <c r="FY29" s="428">
        <v>0</v>
      </c>
      <c r="FZ29" s="428">
        <v>0</v>
      </c>
      <c r="GA29" s="428">
        <v>0</v>
      </c>
      <c r="GB29" s="428">
        <v>0</v>
      </c>
      <c r="GC29" s="428">
        <v>0</v>
      </c>
      <c r="GD29" s="428">
        <v>1</v>
      </c>
      <c r="GE29" s="428">
        <v>8</v>
      </c>
      <c r="GF29" s="428">
        <v>1</v>
      </c>
      <c r="GG29" s="428">
        <v>8</v>
      </c>
      <c r="GH29" s="428">
        <v>0</v>
      </c>
      <c r="GI29" s="428">
        <v>0</v>
      </c>
      <c r="GJ29" s="428">
        <v>0</v>
      </c>
      <c r="GK29" s="428">
        <v>0</v>
      </c>
      <c r="GL29" s="428">
        <v>1</v>
      </c>
      <c r="GM29" s="428">
        <v>8</v>
      </c>
      <c r="GN29" s="36"/>
    </row>
    <row r="30" spans="1:196" ht="15" customHeight="1" x14ac:dyDescent="0.2">
      <c r="A30" s="596" t="s">
        <v>1672</v>
      </c>
      <c r="B30" s="428">
        <v>0</v>
      </c>
      <c r="C30" s="428">
        <v>0</v>
      </c>
      <c r="D30" s="428">
        <v>0</v>
      </c>
      <c r="E30" s="428">
        <v>0</v>
      </c>
      <c r="F30" s="428">
        <v>0</v>
      </c>
      <c r="G30" s="428">
        <v>0</v>
      </c>
      <c r="H30" s="428">
        <v>0</v>
      </c>
      <c r="I30" s="428">
        <v>0</v>
      </c>
      <c r="J30" s="428">
        <v>0</v>
      </c>
      <c r="K30" s="428">
        <v>0</v>
      </c>
      <c r="L30" s="428">
        <v>0</v>
      </c>
      <c r="M30" s="428">
        <v>0</v>
      </c>
      <c r="N30" s="428">
        <v>0</v>
      </c>
      <c r="O30" s="428">
        <v>0</v>
      </c>
      <c r="P30" s="428">
        <v>0</v>
      </c>
      <c r="Q30" s="428">
        <v>0</v>
      </c>
      <c r="R30" s="428">
        <v>0</v>
      </c>
      <c r="S30" s="428">
        <v>0</v>
      </c>
      <c r="T30" s="428">
        <v>0</v>
      </c>
      <c r="U30" s="428">
        <v>0</v>
      </c>
      <c r="V30" s="428">
        <v>0</v>
      </c>
      <c r="W30" s="428">
        <v>0</v>
      </c>
      <c r="X30" s="428">
        <v>0</v>
      </c>
      <c r="Y30" s="428">
        <v>0</v>
      </c>
      <c r="Z30" s="428">
        <v>0</v>
      </c>
      <c r="AA30" s="428">
        <v>0</v>
      </c>
      <c r="AB30" s="428">
        <v>0</v>
      </c>
      <c r="AC30" s="428">
        <v>0</v>
      </c>
      <c r="AD30" s="428">
        <v>0</v>
      </c>
      <c r="AE30" s="428">
        <v>0</v>
      </c>
      <c r="AF30" s="428">
        <v>0</v>
      </c>
      <c r="AG30" s="428">
        <v>0</v>
      </c>
      <c r="AH30" s="428">
        <v>0</v>
      </c>
      <c r="AI30" s="428">
        <v>0</v>
      </c>
      <c r="AJ30" s="428">
        <v>0</v>
      </c>
      <c r="AK30" s="428">
        <v>0</v>
      </c>
      <c r="AL30" s="428">
        <v>0</v>
      </c>
      <c r="AM30" s="428">
        <v>0</v>
      </c>
      <c r="AN30" s="428">
        <v>0</v>
      </c>
      <c r="AO30" s="428">
        <v>0</v>
      </c>
      <c r="AP30" s="428">
        <v>0</v>
      </c>
      <c r="AQ30" s="428">
        <v>0</v>
      </c>
      <c r="AR30" s="428">
        <v>0</v>
      </c>
      <c r="AS30" s="428">
        <v>0</v>
      </c>
      <c r="AT30" s="428">
        <v>0</v>
      </c>
      <c r="AU30" s="428">
        <v>0</v>
      </c>
      <c r="AV30" s="428">
        <v>0</v>
      </c>
      <c r="AW30" s="428">
        <v>0</v>
      </c>
      <c r="AX30" s="428">
        <v>0</v>
      </c>
      <c r="AY30" s="428">
        <v>0</v>
      </c>
      <c r="AZ30" s="428">
        <v>0</v>
      </c>
      <c r="BA30" s="428">
        <v>0</v>
      </c>
      <c r="BB30" s="428">
        <v>0</v>
      </c>
      <c r="BC30" s="428">
        <v>0</v>
      </c>
      <c r="BD30" s="428">
        <v>5</v>
      </c>
      <c r="BE30" s="428">
        <v>12</v>
      </c>
      <c r="BF30" s="428">
        <v>0</v>
      </c>
      <c r="BG30" s="428">
        <v>0</v>
      </c>
      <c r="BH30" s="428">
        <v>4</v>
      </c>
      <c r="BI30" s="428">
        <v>10</v>
      </c>
      <c r="BJ30" s="428">
        <v>1</v>
      </c>
      <c r="BK30" s="428">
        <v>2</v>
      </c>
      <c r="BL30" s="428">
        <v>0</v>
      </c>
      <c r="BM30" s="428">
        <v>0</v>
      </c>
      <c r="BN30" s="428">
        <v>0</v>
      </c>
      <c r="BO30" s="428">
        <v>0</v>
      </c>
      <c r="BP30" s="428">
        <v>1</v>
      </c>
      <c r="BQ30" s="428">
        <v>3</v>
      </c>
      <c r="BR30" s="428">
        <v>1</v>
      </c>
      <c r="BS30" s="428">
        <v>2</v>
      </c>
      <c r="BT30" s="428">
        <v>1</v>
      </c>
      <c r="BU30" s="428">
        <v>2</v>
      </c>
      <c r="BV30" s="428">
        <v>2</v>
      </c>
      <c r="BW30" s="428">
        <v>5</v>
      </c>
      <c r="BX30" s="428">
        <v>0</v>
      </c>
      <c r="BY30" s="428">
        <v>0</v>
      </c>
      <c r="BZ30" s="428">
        <v>0</v>
      </c>
      <c r="CA30" s="428">
        <v>0</v>
      </c>
      <c r="CB30" s="428">
        <v>1</v>
      </c>
      <c r="CC30" s="428">
        <v>29</v>
      </c>
      <c r="CD30" s="428">
        <v>0</v>
      </c>
      <c r="CE30" s="428">
        <v>0</v>
      </c>
      <c r="CF30" s="428">
        <v>0</v>
      </c>
      <c r="CG30" s="428">
        <v>0</v>
      </c>
      <c r="CH30" s="428">
        <v>0</v>
      </c>
      <c r="CI30" s="428">
        <v>0</v>
      </c>
      <c r="CJ30" s="428">
        <v>0</v>
      </c>
      <c r="CK30" s="428">
        <v>0</v>
      </c>
      <c r="CL30" s="428">
        <v>0</v>
      </c>
      <c r="CM30" s="428">
        <v>0</v>
      </c>
      <c r="CN30" s="428">
        <v>2</v>
      </c>
      <c r="CO30" s="428">
        <v>5</v>
      </c>
      <c r="CP30" s="428">
        <v>2</v>
      </c>
      <c r="CQ30" s="428">
        <v>5</v>
      </c>
      <c r="CR30" s="428">
        <v>2</v>
      </c>
      <c r="CS30" s="428">
        <v>7</v>
      </c>
      <c r="CT30" s="428">
        <v>0</v>
      </c>
      <c r="CU30" s="428">
        <v>0</v>
      </c>
      <c r="CV30" s="428">
        <v>0</v>
      </c>
      <c r="CW30" s="428">
        <v>0</v>
      </c>
      <c r="CX30" s="428">
        <v>0</v>
      </c>
      <c r="CY30" s="428">
        <v>0</v>
      </c>
      <c r="CZ30" s="428">
        <v>0</v>
      </c>
      <c r="DA30" s="428">
        <v>0</v>
      </c>
      <c r="DB30" s="428">
        <v>0</v>
      </c>
      <c r="DC30" s="428">
        <v>0</v>
      </c>
      <c r="DD30" s="428">
        <v>0</v>
      </c>
      <c r="DE30" s="428">
        <v>0</v>
      </c>
      <c r="DF30" s="428">
        <v>0</v>
      </c>
      <c r="DG30" s="428">
        <v>0</v>
      </c>
      <c r="DH30" s="428">
        <v>0</v>
      </c>
      <c r="DI30" s="428">
        <v>0</v>
      </c>
      <c r="DJ30" s="428">
        <v>0</v>
      </c>
      <c r="DK30" s="428">
        <v>0</v>
      </c>
      <c r="DL30" s="428">
        <v>0</v>
      </c>
      <c r="DM30" s="428">
        <v>0</v>
      </c>
      <c r="DN30" s="428">
        <v>1</v>
      </c>
      <c r="DO30" s="428">
        <v>2</v>
      </c>
      <c r="DP30" s="428">
        <v>0</v>
      </c>
      <c r="DQ30" s="428">
        <v>0</v>
      </c>
      <c r="DR30" s="428">
        <v>0</v>
      </c>
      <c r="DS30" s="428">
        <v>0</v>
      </c>
      <c r="DT30" s="428">
        <v>0</v>
      </c>
      <c r="DU30" s="428">
        <v>0</v>
      </c>
      <c r="DV30" s="428">
        <v>0</v>
      </c>
      <c r="DW30" s="428">
        <v>0</v>
      </c>
      <c r="DX30" s="428">
        <v>0</v>
      </c>
      <c r="DY30" s="428">
        <v>0</v>
      </c>
      <c r="DZ30" s="428">
        <v>0</v>
      </c>
      <c r="EA30" s="428">
        <v>0</v>
      </c>
      <c r="EB30" s="428">
        <v>0</v>
      </c>
      <c r="EC30" s="428">
        <v>0</v>
      </c>
      <c r="ED30" s="428">
        <v>0</v>
      </c>
      <c r="EE30" s="428">
        <v>0</v>
      </c>
      <c r="EF30" s="428">
        <v>0</v>
      </c>
      <c r="EG30" s="428">
        <v>0</v>
      </c>
      <c r="EH30" s="428">
        <v>0</v>
      </c>
      <c r="EI30" s="428">
        <v>0</v>
      </c>
      <c r="EJ30" s="428">
        <v>0</v>
      </c>
      <c r="EK30" s="428">
        <v>0</v>
      </c>
      <c r="EL30" s="428">
        <v>0</v>
      </c>
      <c r="EM30" s="428">
        <v>0</v>
      </c>
      <c r="EN30" s="428">
        <v>0</v>
      </c>
      <c r="EO30" s="428">
        <v>0</v>
      </c>
      <c r="EP30" s="428">
        <v>0</v>
      </c>
      <c r="EQ30" s="428">
        <v>0</v>
      </c>
      <c r="ER30" s="428">
        <v>0</v>
      </c>
      <c r="ES30" s="428">
        <v>0</v>
      </c>
      <c r="ET30" s="428">
        <v>0</v>
      </c>
      <c r="EU30" s="428">
        <v>0</v>
      </c>
      <c r="EV30" s="428">
        <v>0</v>
      </c>
      <c r="EW30" s="428">
        <v>0</v>
      </c>
      <c r="EX30" s="428">
        <v>0</v>
      </c>
      <c r="EY30" s="428">
        <v>0</v>
      </c>
      <c r="EZ30" s="428">
        <v>0</v>
      </c>
      <c r="FA30" s="428">
        <v>0</v>
      </c>
      <c r="FB30" s="428">
        <v>0</v>
      </c>
      <c r="FC30" s="428">
        <v>0</v>
      </c>
      <c r="FD30" s="428">
        <v>0</v>
      </c>
      <c r="FE30" s="428">
        <v>0</v>
      </c>
      <c r="FF30" s="428">
        <v>0</v>
      </c>
      <c r="FG30" s="428">
        <v>0</v>
      </c>
      <c r="FH30" s="428">
        <v>0</v>
      </c>
      <c r="FI30" s="428">
        <v>0</v>
      </c>
      <c r="FJ30" s="428">
        <v>0</v>
      </c>
      <c r="FK30" s="428">
        <v>0</v>
      </c>
      <c r="FL30" s="428">
        <v>0</v>
      </c>
      <c r="FM30" s="428">
        <v>0</v>
      </c>
      <c r="FN30" s="428">
        <v>0</v>
      </c>
      <c r="FO30" s="428">
        <v>0</v>
      </c>
      <c r="FP30" s="428">
        <v>0</v>
      </c>
      <c r="FQ30" s="428">
        <v>0</v>
      </c>
      <c r="FR30" s="428">
        <v>0</v>
      </c>
      <c r="FS30" s="428">
        <v>0</v>
      </c>
      <c r="FT30" s="428">
        <v>0</v>
      </c>
      <c r="FU30" s="428">
        <v>0</v>
      </c>
      <c r="FV30" s="428">
        <v>0</v>
      </c>
      <c r="FW30" s="428">
        <v>0</v>
      </c>
      <c r="FX30" s="428">
        <v>0</v>
      </c>
      <c r="FY30" s="428">
        <v>0</v>
      </c>
      <c r="FZ30" s="428">
        <v>0</v>
      </c>
      <c r="GA30" s="428">
        <v>0</v>
      </c>
      <c r="GB30" s="428">
        <v>0</v>
      </c>
      <c r="GC30" s="428">
        <v>0</v>
      </c>
      <c r="GD30" s="428">
        <v>0</v>
      </c>
      <c r="GE30" s="428">
        <v>0</v>
      </c>
      <c r="GF30" s="428">
        <v>1</v>
      </c>
      <c r="GG30" s="428">
        <v>2</v>
      </c>
      <c r="GH30" s="428">
        <v>0</v>
      </c>
      <c r="GI30" s="428">
        <v>0</v>
      </c>
      <c r="GJ30" s="428">
        <v>0</v>
      </c>
      <c r="GK30" s="428">
        <v>0</v>
      </c>
      <c r="GL30" s="428">
        <v>0</v>
      </c>
      <c r="GM30" s="428">
        <v>0</v>
      </c>
      <c r="GN30" s="36"/>
    </row>
    <row r="31" spans="1:196" ht="15" customHeight="1" x14ac:dyDescent="0.2">
      <c r="A31" s="596" t="s">
        <v>1694</v>
      </c>
      <c r="B31" s="428">
        <v>0</v>
      </c>
      <c r="C31" s="428">
        <v>0</v>
      </c>
      <c r="D31" s="428">
        <v>0</v>
      </c>
      <c r="E31" s="428">
        <v>0</v>
      </c>
      <c r="F31" s="428">
        <v>0</v>
      </c>
      <c r="G31" s="428">
        <v>0</v>
      </c>
      <c r="H31" s="428">
        <v>0</v>
      </c>
      <c r="I31" s="428">
        <v>0</v>
      </c>
      <c r="J31" s="428">
        <v>0</v>
      </c>
      <c r="K31" s="428">
        <v>0</v>
      </c>
      <c r="L31" s="428">
        <v>0</v>
      </c>
      <c r="M31" s="428">
        <v>0</v>
      </c>
      <c r="N31" s="428">
        <v>0</v>
      </c>
      <c r="O31" s="428">
        <v>0</v>
      </c>
      <c r="P31" s="428">
        <v>0</v>
      </c>
      <c r="Q31" s="428">
        <v>0</v>
      </c>
      <c r="R31" s="428">
        <v>0</v>
      </c>
      <c r="S31" s="428">
        <v>0</v>
      </c>
      <c r="T31" s="428">
        <v>0</v>
      </c>
      <c r="U31" s="428">
        <v>0</v>
      </c>
      <c r="V31" s="428">
        <v>0</v>
      </c>
      <c r="W31" s="428">
        <v>0</v>
      </c>
      <c r="X31" s="428">
        <v>0</v>
      </c>
      <c r="Y31" s="428">
        <v>0</v>
      </c>
      <c r="Z31" s="428">
        <v>0</v>
      </c>
      <c r="AA31" s="428">
        <v>0</v>
      </c>
      <c r="AB31" s="428">
        <v>0</v>
      </c>
      <c r="AC31" s="428">
        <v>0</v>
      </c>
      <c r="AD31" s="428">
        <v>0</v>
      </c>
      <c r="AE31" s="428">
        <v>0</v>
      </c>
      <c r="AF31" s="428">
        <v>0</v>
      </c>
      <c r="AG31" s="428">
        <v>0</v>
      </c>
      <c r="AH31" s="428">
        <v>0</v>
      </c>
      <c r="AI31" s="428">
        <v>0</v>
      </c>
      <c r="AJ31" s="428">
        <v>0</v>
      </c>
      <c r="AK31" s="428">
        <v>0</v>
      </c>
      <c r="AL31" s="428">
        <v>0</v>
      </c>
      <c r="AM31" s="428">
        <v>0</v>
      </c>
      <c r="AN31" s="428">
        <v>0</v>
      </c>
      <c r="AO31" s="428">
        <v>0</v>
      </c>
      <c r="AP31" s="428">
        <v>0</v>
      </c>
      <c r="AQ31" s="428">
        <v>0</v>
      </c>
      <c r="AR31" s="428">
        <v>0</v>
      </c>
      <c r="AS31" s="428">
        <v>0</v>
      </c>
      <c r="AT31" s="428">
        <v>0</v>
      </c>
      <c r="AU31" s="428">
        <v>0</v>
      </c>
      <c r="AV31" s="428">
        <v>0</v>
      </c>
      <c r="AW31" s="428">
        <v>0</v>
      </c>
      <c r="AX31" s="428">
        <v>0</v>
      </c>
      <c r="AY31" s="428">
        <v>0</v>
      </c>
      <c r="AZ31" s="428">
        <v>0</v>
      </c>
      <c r="BA31" s="428">
        <v>0</v>
      </c>
      <c r="BB31" s="428">
        <v>0</v>
      </c>
      <c r="BC31" s="428">
        <v>0</v>
      </c>
      <c r="BD31" s="428">
        <v>0</v>
      </c>
      <c r="BE31" s="428">
        <v>0</v>
      </c>
      <c r="BF31" s="428">
        <v>0</v>
      </c>
      <c r="BG31" s="428">
        <v>0</v>
      </c>
      <c r="BH31" s="428">
        <v>0</v>
      </c>
      <c r="BI31" s="428">
        <v>0</v>
      </c>
      <c r="BJ31" s="428">
        <v>0</v>
      </c>
      <c r="BK31" s="428">
        <v>0</v>
      </c>
      <c r="BL31" s="428">
        <v>0</v>
      </c>
      <c r="BM31" s="428">
        <v>0</v>
      </c>
      <c r="BN31" s="428">
        <v>0</v>
      </c>
      <c r="BO31" s="428">
        <v>0</v>
      </c>
      <c r="BP31" s="428">
        <v>0</v>
      </c>
      <c r="BQ31" s="428">
        <v>0</v>
      </c>
      <c r="BR31" s="428">
        <v>0</v>
      </c>
      <c r="BS31" s="428">
        <v>0</v>
      </c>
      <c r="BT31" s="428">
        <v>0</v>
      </c>
      <c r="BU31" s="428">
        <v>0</v>
      </c>
      <c r="BV31" s="428">
        <v>0</v>
      </c>
      <c r="BW31" s="428">
        <v>0</v>
      </c>
      <c r="BX31" s="428">
        <v>0</v>
      </c>
      <c r="BY31" s="428">
        <v>0</v>
      </c>
      <c r="BZ31" s="428">
        <v>0</v>
      </c>
      <c r="CA31" s="428">
        <v>0</v>
      </c>
      <c r="CB31" s="428">
        <v>1</v>
      </c>
      <c r="CC31" s="428">
        <v>19</v>
      </c>
      <c r="CD31" s="428">
        <v>0</v>
      </c>
      <c r="CE31" s="428">
        <v>0</v>
      </c>
      <c r="CF31" s="428">
        <v>0</v>
      </c>
      <c r="CG31" s="428">
        <v>0</v>
      </c>
      <c r="CH31" s="428">
        <v>0</v>
      </c>
      <c r="CI31" s="428">
        <v>0</v>
      </c>
      <c r="CJ31" s="428">
        <v>0</v>
      </c>
      <c r="CK31" s="428">
        <v>0</v>
      </c>
      <c r="CL31" s="428">
        <v>0</v>
      </c>
      <c r="CM31" s="428">
        <v>0</v>
      </c>
      <c r="CN31" s="428">
        <v>0</v>
      </c>
      <c r="CO31" s="428">
        <v>0</v>
      </c>
      <c r="CP31" s="428">
        <v>0</v>
      </c>
      <c r="CQ31" s="428">
        <v>0</v>
      </c>
      <c r="CR31" s="428">
        <v>0</v>
      </c>
      <c r="CS31" s="428">
        <v>0</v>
      </c>
      <c r="CT31" s="428">
        <v>0</v>
      </c>
      <c r="CU31" s="428">
        <v>0</v>
      </c>
      <c r="CV31" s="428">
        <v>0</v>
      </c>
      <c r="CW31" s="428">
        <v>0</v>
      </c>
      <c r="CX31" s="428">
        <v>0</v>
      </c>
      <c r="CY31" s="428">
        <v>0</v>
      </c>
      <c r="CZ31" s="428">
        <v>0</v>
      </c>
      <c r="DA31" s="428">
        <v>0</v>
      </c>
      <c r="DB31" s="428">
        <v>0</v>
      </c>
      <c r="DC31" s="428">
        <v>0</v>
      </c>
      <c r="DD31" s="428">
        <v>0</v>
      </c>
      <c r="DE31" s="428">
        <v>0</v>
      </c>
      <c r="DF31" s="428">
        <v>0</v>
      </c>
      <c r="DG31" s="428">
        <v>0</v>
      </c>
      <c r="DH31" s="428">
        <v>0</v>
      </c>
      <c r="DI31" s="428">
        <v>0</v>
      </c>
      <c r="DJ31" s="428">
        <v>0</v>
      </c>
      <c r="DK31" s="428">
        <v>0</v>
      </c>
      <c r="DL31" s="428">
        <v>0</v>
      </c>
      <c r="DM31" s="428">
        <v>0</v>
      </c>
      <c r="DN31" s="428">
        <v>0</v>
      </c>
      <c r="DO31" s="428">
        <v>0</v>
      </c>
      <c r="DP31" s="428">
        <v>0</v>
      </c>
      <c r="DQ31" s="428">
        <v>0</v>
      </c>
      <c r="DR31" s="428">
        <v>0</v>
      </c>
      <c r="DS31" s="428">
        <v>0</v>
      </c>
      <c r="DT31" s="428">
        <v>0</v>
      </c>
      <c r="DU31" s="428">
        <v>0</v>
      </c>
      <c r="DV31" s="428">
        <v>0</v>
      </c>
      <c r="DW31" s="428">
        <v>0</v>
      </c>
      <c r="DX31" s="428">
        <v>0</v>
      </c>
      <c r="DY31" s="428">
        <v>0</v>
      </c>
      <c r="DZ31" s="428">
        <v>0</v>
      </c>
      <c r="EA31" s="428">
        <v>0</v>
      </c>
      <c r="EB31" s="428">
        <v>0</v>
      </c>
      <c r="EC31" s="428">
        <v>0</v>
      </c>
      <c r="ED31" s="428">
        <v>0</v>
      </c>
      <c r="EE31" s="428">
        <v>0</v>
      </c>
      <c r="EF31" s="428">
        <v>0</v>
      </c>
      <c r="EG31" s="428">
        <v>0</v>
      </c>
      <c r="EH31" s="428">
        <v>0</v>
      </c>
      <c r="EI31" s="428">
        <v>0</v>
      </c>
      <c r="EJ31" s="428">
        <v>0</v>
      </c>
      <c r="EK31" s="428">
        <v>0</v>
      </c>
      <c r="EL31" s="428">
        <v>0</v>
      </c>
      <c r="EM31" s="428">
        <v>0</v>
      </c>
      <c r="EN31" s="428">
        <v>0</v>
      </c>
      <c r="EO31" s="428">
        <v>0</v>
      </c>
      <c r="EP31" s="428">
        <v>0</v>
      </c>
      <c r="EQ31" s="428">
        <v>0</v>
      </c>
      <c r="ER31" s="428">
        <v>0</v>
      </c>
      <c r="ES31" s="428">
        <v>0</v>
      </c>
      <c r="ET31" s="428">
        <v>0</v>
      </c>
      <c r="EU31" s="428">
        <v>0</v>
      </c>
      <c r="EV31" s="428">
        <v>0</v>
      </c>
      <c r="EW31" s="428">
        <v>0</v>
      </c>
      <c r="EX31" s="428">
        <v>0</v>
      </c>
      <c r="EY31" s="428">
        <v>0</v>
      </c>
      <c r="EZ31" s="428">
        <v>0</v>
      </c>
      <c r="FA31" s="428">
        <v>0</v>
      </c>
      <c r="FB31" s="428">
        <v>0</v>
      </c>
      <c r="FC31" s="428">
        <v>0</v>
      </c>
      <c r="FD31" s="428">
        <v>0</v>
      </c>
      <c r="FE31" s="428">
        <v>0</v>
      </c>
      <c r="FF31" s="428">
        <v>0</v>
      </c>
      <c r="FG31" s="428">
        <v>0</v>
      </c>
      <c r="FH31" s="428">
        <v>0</v>
      </c>
      <c r="FI31" s="428">
        <v>0</v>
      </c>
      <c r="FJ31" s="428">
        <v>0</v>
      </c>
      <c r="FK31" s="428">
        <v>0</v>
      </c>
      <c r="FL31" s="428">
        <v>0</v>
      </c>
      <c r="FM31" s="428">
        <v>0</v>
      </c>
      <c r="FN31" s="428">
        <v>0</v>
      </c>
      <c r="FO31" s="428">
        <v>0</v>
      </c>
      <c r="FP31" s="428">
        <v>0</v>
      </c>
      <c r="FQ31" s="428">
        <v>0</v>
      </c>
      <c r="FR31" s="428">
        <v>0</v>
      </c>
      <c r="FS31" s="428">
        <v>0</v>
      </c>
      <c r="FT31" s="428">
        <v>0</v>
      </c>
      <c r="FU31" s="428">
        <v>0</v>
      </c>
      <c r="FV31" s="428">
        <v>0</v>
      </c>
      <c r="FW31" s="428">
        <v>0</v>
      </c>
      <c r="FX31" s="428">
        <v>0</v>
      </c>
      <c r="FY31" s="428">
        <v>0</v>
      </c>
      <c r="FZ31" s="428">
        <v>0</v>
      </c>
      <c r="GA31" s="428">
        <v>0</v>
      </c>
      <c r="GB31" s="428">
        <v>0</v>
      </c>
      <c r="GC31" s="428">
        <v>0</v>
      </c>
      <c r="GD31" s="428">
        <v>0</v>
      </c>
      <c r="GE31" s="428">
        <v>0</v>
      </c>
      <c r="GF31" s="428">
        <v>0</v>
      </c>
      <c r="GG31" s="428">
        <v>0</v>
      </c>
      <c r="GH31" s="428">
        <v>0</v>
      </c>
      <c r="GI31" s="428">
        <v>0</v>
      </c>
      <c r="GJ31" s="428">
        <v>0</v>
      </c>
      <c r="GK31" s="428">
        <v>0</v>
      </c>
      <c r="GL31" s="428">
        <v>0</v>
      </c>
      <c r="GM31" s="428">
        <v>0</v>
      </c>
      <c r="GN31" s="36"/>
    </row>
    <row r="32" spans="1:196" ht="15" customHeight="1" x14ac:dyDescent="0.2">
      <c r="A32" s="596" t="s">
        <v>1696</v>
      </c>
      <c r="B32" s="428">
        <v>0</v>
      </c>
      <c r="C32" s="428">
        <v>0</v>
      </c>
      <c r="D32" s="428">
        <v>0</v>
      </c>
      <c r="E32" s="428">
        <v>0</v>
      </c>
      <c r="F32" s="428">
        <v>0</v>
      </c>
      <c r="G32" s="428">
        <v>0</v>
      </c>
      <c r="H32" s="428">
        <v>0</v>
      </c>
      <c r="I32" s="428">
        <v>0</v>
      </c>
      <c r="J32" s="428">
        <v>0</v>
      </c>
      <c r="K32" s="428">
        <v>0</v>
      </c>
      <c r="L32" s="428">
        <v>0</v>
      </c>
      <c r="M32" s="428">
        <v>0</v>
      </c>
      <c r="N32" s="428">
        <v>0</v>
      </c>
      <c r="O32" s="428">
        <v>0</v>
      </c>
      <c r="P32" s="428">
        <v>0</v>
      </c>
      <c r="Q32" s="428">
        <v>0</v>
      </c>
      <c r="R32" s="428">
        <v>0</v>
      </c>
      <c r="S32" s="428">
        <v>0</v>
      </c>
      <c r="T32" s="428">
        <v>0</v>
      </c>
      <c r="U32" s="428">
        <v>0</v>
      </c>
      <c r="V32" s="428">
        <v>0</v>
      </c>
      <c r="W32" s="428">
        <v>0</v>
      </c>
      <c r="X32" s="428">
        <v>0</v>
      </c>
      <c r="Y32" s="428">
        <v>0</v>
      </c>
      <c r="Z32" s="428">
        <v>0</v>
      </c>
      <c r="AA32" s="428">
        <v>0</v>
      </c>
      <c r="AB32" s="428">
        <v>0</v>
      </c>
      <c r="AC32" s="428">
        <v>0</v>
      </c>
      <c r="AD32" s="428">
        <v>0</v>
      </c>
      <c r="AE32" s="428">
        <v>0</v>
      </c>
      <c r="AF32" s="428">
        <v>0</v>
      </c>
      <c r="AG32" s="428">
        <v>0</v>
      </c>
      <c r="AH32" s="428">
        <v>0</v>
      </c>
      <c r="AI32" s="428">
        <v>0</v>
      </c>
      <c r="AJ32" s="428">
        <v>0</v>
      </c>
      <c r="AK32" s="428">
        <v>0</v>
      </c>
      <c r="AL32" s="428">
        <v>0</v>
      </c>
      <c r="AM32" s="428">
        <v>0</v>
      </c>
      <c r="AN32" s="428">
        <v>0</v>
      </c>
      <c r="AO32" s="428">
        <v>0</v>
      </c>
      <c r="AP32" s="428">
        <v>0</v>
      </c>
      <c r="AQ32" s="428">
        <v>0</v>
      </c>
      <c r="AR32" s="428">
        <v>0</v>
      </c>
      <c r="AS32" s="428">
        <v>0</v>
      </c>
      <c r="AT32" s="428">
        <v>0</v>
      </c>
      <c r="AU32" s="428">
        <v>0</v>
      </c>
      <c r="AV32" s="428">
        <v>0</v>
      </c>
      <c r="AW32" s="428">
        <v>0</v>
      </c>
      <c r="AX32" s="428">
        <v>0</v>
      </c>
      <c r="AY32" s="428">
        <v>0</v>
      </c>
      <c r="AZ32" s="428">
        <v>0</v>
      </c>
      <c r="BA32" s="428">
        <v>0</v>
      </c>
      <c r="BB32" s="428">
        <v>1</v>
      </c>
      <c r="BC32" s="428">
        <v>3</v>
      </c>
      <c r="BD32" s="428">
        <v>0</v>
      </c>
      <c r="BE32" s="428">
        <v>0</v>
      </c>
      <c r="BF32" s="428">
        <v>0</v>
      </c>
      <c r="BG32" s="428">
        <v>0</v>
      </c>
      <c r="BH32" s="428">
        <v>1</v>
      </c>
      <c r="BI32" s="428">
        <v>3</v>
      </c>
      <c r="BJ32" s="428">
        <v>0</v>
      </c>
      <c r="BK32" s="428">
        <v>0</v>
      </c>
      <c r="BL32" s="428">
        <v>0</v>
      </c>
      <c r="BM32" s="428">
        <v>0</v>
      </c>
      <c r="BN32" s="428">
        <v>0</v>
      </c>
      <c r="BO32" s="428">
        <v>0</v>
      </c>
      <c r="BP32" s="428">
        <v>1</v>
      </c>
      <c r="BQ32" s="428">
        <v>3</v>
      </c>
      <c r="BR32" s="428">
        <v>0</v>
      </c>
      <c r="BS32" s="428">
        <v>0</v>
      </c>
      <c r="BT32" s="428">
        <v>0</v>
      </c>
      <c r="BU32" s="428">
        <v>0</v>
      </c>
      <c r="BV32" s="428">
        <v>1</v>
      </c>
      <c r="BW32" s="428">
        <v>3</v>
      </c>
      <c r="BX32" s="428">
        <v>0</v>
      </c>
      <c r="BY32" s="428">
        <v>0</v>
      </c>
      <c r="BZ32" s="428">
        <v>0</v>
      </c>
      <c r="CA32" s="428">
        <v>0</v>
      </c>
      <c r="CB32" s="428">
        <v>1</v>
      </c>
      <c r="CC32" s="428">
        <v>26</v>
      </c>
      <c r="CD32" s="428">
        <v>0</v>
      </c>
      <c r="CE32" s="428">
        <v>0</v>
      </c>
      <c r="CF32" s="428">
        <v>0</v>
      </c>
      <c r="CG32" s="428">
        <v>0</v>
      </c>
      <c r="CH32" s="428">
        <v>0</v>
      </c>
      <c r="CI32" s="428">
        <v>0</v>
      </c>
      <c r="CJ32" s="428">
        <v>0</v>
      </c>
      <c r="CK32" s="428">
        <v>0</v>
      </c>
      <c r="CL32" s="428">
        <v>0</v>
      </c>
      <c r="CM32" s="428">
        <v>0</v>
      </c>
      <c r="CN32" s="428">
        <v>1</v>
      </c>
      <c r="CO32" s="428">
        <v>3</v>
      </c>
      <c r="CP32" s="428">
        <v>1</v>
      </c>
      <c r="CQ32" s="428">
        <v>3</v>
      </c>
      <c r="CR32" s="428">
        <v>0</v>
      </c>
      <c r="CS32" s="428">
        <v>0</v>
      </c>
      <c r="CT32" s="428">
        <v>0</v>
      </c>
      <c r="CU32" s="428">
        <v>0</v>
      </c>
      <c r="CV32" s="428">
        <v>0</v>
      </c>
      <c r="CW32" s="428">
        <v>0</v>
      </c>
      <c r="CX32" s="428">
        <v>0</v>
      </c>
      <c r="CY32" s="428">
        <v>0</v>
      </c>
      <c r="CZ32" s="428">
        <v>0</v>
      </c>
      <c r="DA32" s="428">
        <v>0</v>
      </c>
      <c r="DB32" s="428">
        <v>0</v>
      </c>
      <c r="DC32" s="428">
        <v>0</v>
      </c>
      <c r="DD32" s="428">
        <v>1</v>
      </c>
      <c r="DE32" s="428">
        <v>3</v>
      </c>
      <c r="DF32" s="428">
        <v>1</v>
      </c>
      <c r="DG32" s="428">
        <v>3</v>
      </c>
      <c r="DH32" s="428">
        <v>0</v>
      </c>
      <c r="DI32" s="428">
        <v>0</v>
      </c>
      <c r="DJ32" s="428">
        <v>0</v>
      </c>
      <c r="DK32" s="428">
        <v>0</v>
      </c>
      <c r="DL32" s="428">
        <v>1</v>
      </c>
      <c r="DM32" s="428">
        <v>3</v>
      </c>
      <c r="DN32" s="428">
        <v>0</v>
      </c>
      <c r="DO32" s="428">
        <v>0</v>
      </c>
      <c r="DP32" s="428">
        <v>0</v>
      </c>
      <c r="DQ32" s="428">
        <v>0</v>
      </c>
      <c r="DR32" s="428">
        <v>1</v>
      </c>
      <c r="DS32" s="428">
        <v>3</v>
      </c>
      <c r="DT32" s="428">
        <v>1</v>
      </c>
      <c r="DU32" s="428">
        <v>3</v>
      </c>
      <c r="DV32" s="428">
        <v>0</v>
      </c>
      <c r="DW32" s="428">
        <v>0</v>
      </c>
      <c r="DX32" s="428">
        <v>0</v>
      </c>
      <c r="DY32" s="428">
        <v>0</v>
      </c>
      <c r="DZ32" s="428">
        <v>0</v>
      </c>
      <c r="EA32" s="428">
        <v>0</v>
      </c>
      <c r="EB32" s="428">
        <v>0</v>
      </c>
      <c r="EC32" s="428">
        <v>0</v>
      </c>
      <c r="ED32" s="428">
        <v>0</v>
      </c>
      <c r="EE32" s="428">
        <v>0</v>
      </c>
      <c r="EF32" s="428">
        <v>0</v>
      </c>
      <c r="EG32" s="428">
        <v>0</v>
      </c>
      <c r="EH32" s="428">
        <v>0</v>
      </c>
      <c r="EI32" s="428">
        <v>0</v>
      </c>
      <c r="EJ32" s="428">
        <v>0</v>
      </c>
      <c r="EK32" s="428">
        <v>0</v>
      </c>
      <c r="EL32" s="428">
        <v>0</v>
      </c>
      <c r="EM32" s="428">
        <v>0</v>
      </c>
      <c r="EN32" s="428">
        <v>0</v>
      </c>
      <c r="EO32" s="428">
        <v>0</v>
      </c>
      <c r="EP32" s="428">
        <v>0</v>
      </c>
      <c r="EQ32" s="428">
        <v>0</v>
      </c>
      <c r="ER32" s="428">
        <v>0</v>
      </c>
      <c r="ES32" s="428">
        <v>0</v>
      </c>
      <c r="ET32" s="428">
        <v>0</v>
      </c>
      <c r="EU32" s="428">
        <v>0</v>
      </c>
      <c r="EV32" s="428">
        <v>0</v>
      </c>
      <c r="EW32" s="428">
        <v>0</v>
      </c>
      <c r="EX32" s="428">
        <v>0</v>
      </c>
      <c r="EY32" s="428">
        <v>0</v>
      </c>
      <c r="EZ32" s="428">
        <v>1</v>
      </c>
      <c r="FA32" s="428">
        <v>26</v>
      </c>
      <c r="FB32" s="428">
        <v>1</v>
      </c>
      <c r="FC32" s="428">
        <v>26</v>
      </c>
      <c r="FD32" s="428">
        <v>0</v>
      </c>
      <c r="FE32" s="428">
        <v>0</v>
      </c>
      <c r="FF32" s="428">
        <v>0</v>
      </c>
      <c r="FG32" s="428">
        <v>0</v>
      </c>
      <c r="FH32" s="428">
        <v>0</v>
      </c>
      <c r="FI32" s="428">
        <v>0</v>
      </c>
      <c r="FJ32" s="428">
        <v>1</v>
      </c>
      <c r="FK32" s="428">
        <v>26</v>
      </c>
      <c r="FL32" s="428">
        <v>0</v>
      </c>
      <c r="FM32" s="428">
        <v>0</v>
      </c>
      <c r="FN32" s="428">
        <v>0</v>
      </c>
      <c r="FO32" s="428">
        <v>0</v>
      </c>
      <c r="FP32" s="428">
        <v>0</v>
      </c>
      <c r="FQ32" s="428">
        <v>0</v>
      </c>
      <c r="FR32" s="428">
        <v>0</v>
      </c>
      <c r="FS32" s="428">
        <v>0</v>
      </c>
      <c r="FT32" s="428">
        <v>0</v>
      </c>
      <c r="FU32" s="428">
        <v>0</v>
      </c>
      <c r="FV32" s="428">
        <v>0</v>
      </c>
      <c r="FW32" s="428">
        <v>0</v>
      </c>
      <c r="FX32" s="428">
        <v>0</v>
      </c>
      <c r="FY32" s="428">
        <v>0</v>
      </c>
      <c r="FZ32" s="428">
        <v>1</v>
      </c>
      <c r="GA32" s="428">
        <v>26</v>
      </c>
      <c r="GB32" s="428">
        <v>0</v>
      </c>
      <c r="GC32" s="428">
        <v>0</v>
      </c>
      <c r="GD32" s="428">
        <v>0</v>
      </c>
      <c r="GE32" s="428">
        <v>0</v>
      </c>
      <c r="GF32" s="428">
        <v>0</v>
      </c>
      <c r="GG32" s="428">
        <v>0</v>
      </c>
      <c r="GH32" s="428">
        <v>0</v>
      </c>
      <c r="GI32" s="428">
        <v>0</v>
      </c>
      <c r="GJ32" s="428">
        <v>0</v>
      </c>
      <c r="GK32" s="428">
        <v>0</v>
      </c>
      <c r="GL32" s="428">
        <v>1</v>
      </c>
      <c r="GM32" s="428">
        <v>26</v>
      </c>
      <c r="GN32" s="36"/>
    </row>
    <row r="33" spans="1:196" ht="15" customHeight="1" x14ac:dyDescent="0.2">
      <c r="A33" s="596" t="s">
        <v>748</v>
      </c>
      <c r="B33" s="428">
        <v>0</v>
      </c>
      <c r="C33" s="428">
        <v>0</v>
      </c>
      <c r="D33" s="428">
        <v>0</v>
      </c>
      <c r="E33" s="428">
        <v>0</v>
      </c>
      <c r="F33" s="428">
        <v>0</v>
      </c>
      <c r="G33" s="428">
        <v>0</v>
      </c>
      <c r="H33" s="428">
        <v>0</v>
      </c>
      <c r="I33" s="428">
        <v>0</v>
      </c>
      <c r="J33" s="428">
        <v>0</v>
      </c>
      <c r="K33" s="428">
        <v>0</v>
      </c>
      <c r="L33" s="428">
        <v>0</v>
      </c>
      <c r="M33" s="428">
        <v>0</v>
      </c>
      <c r="N33" s="428">
        <v>0</v>
      </c>
      <c r="O33" s="428">
        <v>0</v>
      </c>
      <c r="P33" s="428">
        <v>1</v>
      </c>
      <c r="Q33" s="428">
        <v>11</v>
      </c>
      <c r="R33" s="428">
        <v>0</v>
      </c>
      <c r="S33" s="428">
        <v>0</v>
      </c>
      <c r="T33" s="428">
        <v>0</v>
      </c>
      <c r="U33" s="428">
        <v>0</v>
      </c>
      <c r="V33" s="428">
        <v>1</v>
      </c>
      <c r="W33" s="428">
        <v>11</v>
      </c>
      <c r="X33" s="428">
        <v>1</v>
      </c>
      <c r="Y33" s="428">
        <v>12</v>
      </c>
      <c r="Z33" s="428">
        <v>1</v>
      </c>
      <c r="AA33" s="428">
        <v>11</v>
      </c>
      <c r="AB33" s="428">
        <v>0</v>
      </c>
      <c r="AC33" s="428">
        <v>0</v>
      </c>
      <c r="AD33" s="428">
        <v>0</v>
      </c>
      <c r="AE33" s="428">
        <v>0</v>
      </c>
      <c r="AF33" s="428">
        <v>0</v>
      </c>
      <c r="AG33" s="428">
        <v>0</v>
      </c>
      <c r="AH33" s="428">
        <v>0</v>
      </c>
      <c r="AI33" s="428">
        <v>0</v>
      </c>
      <c r="AJ33" s="428">
        <v>0</v>
      </c>
      <c r="AK33" s="428">
        <v>0</v>
      </c>
      <c r="AL33" s="428">
        <v>0</v>
      </c>
      <c r="AM33" s="428">
        <v>0</v>
      </c>
      <c r="AN33" s="428">
        <v>0</v>
      </c>
      <c r="AO33" s="428">
        <v>0</v>
      </c>
      <c r="AP33" s="428">
        <v>0</v>
      </c>
      <c r="AQ33" s="428">
        <v>0</v>
      </c>
      <c r="AR33" s="428">
        <v>0</v>
      </c>
      <c r="AS33" s="428">
        <v>0</v>
      </c>
      <c r="AT33" s="428">
        <v>0</v>
      </c>
      <c r="AU33" s="428">
        <v>0</v>
      </c>
      <c r="AV33" s="428">
        <v>0</v>
      </c>
      <c r="AW33" s="428">
        <v>0</v>
      </c>
      <c r="AX33" s="428">
        <v>0</v>
      </c>
      <c r="AY33" s="428">
        <v>0</v>
      </c>
      <c r="AZ33" s="428">
        <v>0</v>
      </c>
      <c r="BA33" s="428">
        <v>0</v>
      </c>
      <c r="BB33" s="428">
        <v>0</v>
      </c>
      <c r="BC33" s="428">
        <v>0</v>
      </c>
      <c r="BD33" s="428">
        <v>1</v>
      </c>
      <c r="BE33" s="428">
        <v>3</v>
      </c>
      <c r="BF33" s="428">
        <v>0</v>
      </c>
      <c r="BG33" s="428">
        <v>0</v>
      </c>
      <c r="BH33" s="428">
        <v>1</v>
      </c>
      <c r="BI33" s="428">
        <v>3</v>
      </c>
      <c r="BJ33" s="428">
        <v>1</v>
      </c>
      <c r="BK33" s="428">
        <v>3</v>
      </c>
      <c r="BL33" s="428">
        <v>0</v>
      </c>
      <c r="BM33" s="428">
        <v>0</v>
      </c>
      <c r="BN33" s="428">
        <v>0</v>
      </c>
      <c r="BO33" s="428">
        <v>0</v>
      </c>
      <c r="BP33" s="428">
        <v>0</v>
      </c>
      <c r="BQ33" s="428">
        <v>0</v>
      </c>
      <c r="BR33" s="428">
        <v>0</v>
      </c>
      <c r="BS33" s="428">
        <v>0</v>
      </c>
      <c r="BT33" s="428">
        <v>0</v>
      </c>
      <c r="BU33" s="428">
        <v>0</v>
      </c>
      <c r="BV33" s="428">
        <v>0</v>
      </c>
      <c r="BW33" s="428">
        <v>0</v>
      </c>
      <c r="BX33" s="428">
        <v>0</v>
      </c>
      <c r="BY33" s="428">
        <v>0</v>
      </c>
      <c r="BZ33" s="428">
        <v>0</v>
      </c>
      <c r="CA33" s="428">
        <v>0</v>
      </c>
      <c r="CB33" s="428">
        <v>1</v>
      </c>
      <c r="CC33" s="428">
        <v>43</v>
      </c>
      <c r="CD33" s="428">
        <v>0</v>
      </c>
      <c r="CE33" s="428">
        <v>0</v>
      </c>
      <c r="CF33" s="428">
        <v>0</v>
      </c>
      <c r="CG33" s="428">
        <v>0</v>
      </c>
      <c r="CH33" s="428">
        <v>1</v>
      </c>
      <c r="CI33" s="428">
        <v>11</v>
      </c>
      <c r="CJ33" s="428">
        <v>0</v>
      </c>
      <c r="CK33" s="428">
        <v>0</v>
      </c>
      <c r="CL33" s="428">
        <v>0</v>
      </c>
      <c r="CM33" s="428">
        <v>0</v>
      </c>
      <c r="CN33" s="428">
        <v>0</v>
      </c>
      <c r="CO33" s="428">
        <v>0</v>
      </c>
      <c r="CP33" s="428">
        <v>0</v>
      </c>
      <c r="CQ33" s="428">
        <v>0</v>
      </c>
      <c r="CR33" s="428">
        <v>0</v>
      </c>
      <c r="CS33" s="428">
        <v>0</v>
      </c>
      <c r="CT33" s="428">
        <v>0</v>
      </c>
      <c r="CU33" s="428">
        <v>0</v>
      </c>
      <c r="CV33" s="428">
        <v>0</v>
      </c>
      <c r="CW33" s="428">
        <v>0</v>
      </c>
      <c r="CX33" s="428">
        <v>0</v>
      </c>
      <c r="CY33" s="428">
        <v>0</v>
      </c>
      <c r="CZ33" s="428">
        <v>0</v>
      </c>
      <c r="DA33" s="428">
        <v>0</v>
      </c>
      <c r="DB33" s="428">
        <v>1</v>
      </c>
      <c r="DC33" s="428">
        <v>10</v>
      </c>
      <c r="DD33" s="428">
        <v>0</v>
      </c>
      <c r="DE33" s="428">
        <v>0</v>
      </c>
      <c r="DF33" s="428">
        <v>0</v>
      </c>
      <c r="DG33" s="428">
        <v>0</v>
      </c>
      <c r="DH33" s="428">
        <v>0</v>
      </c>
      <c r="DI33" s="428">
        <v>0</v>
      </c>
      <c r="DJ33" s="428">
        <v>0</v>
      </c>
      <c r="DK33" s="428">
        <v>0</v>
      </c>
      <c r="DL33" s="428">
        <v>0</v>
      </c>
      <c r="DM33" s="428">
        <v>0</v>
      </c>
      <c r="DN33" s="428">
        <v>0</v>
      </c>
      <c r="DO33" s="428">
        <v>0</v>
      </c>
      <c r="DP33" s="428">
        <v>0</v>
      </c>
      <c r="DQ33" s="428">
        <v>0</v>
      </c>
      <c r="DR33" s="428">
        <v>0</v>
      </c>
      <c r="DS33" s="428">
        <v>0</v>
      </c>
      <c r="DT33" s="428">
        <v>0</v>
      </c>
      <c r="DU33" s="428">
        <v>0</v>
      </c>
      <c r="DV33" s="428">
        <v>0</v>
      </c>
      <c r="DW33" s="428">
        <v>0</v>
      </c>
      <c r="DX33" s="428">
        <v>0</v>
      </c>
      <c r="DY33" s="428">
        <v>0</v>
      </c>
      <c r="DZ33" s="428">
        <v>0</v>
      </c>
      <c r="EA33" s="428">
        <v>0</v>
      </c>
      <c r="EB33" s="428">
        <v>0</v>
      </c>
      <c r="EC33" s="428">
        <v>0</v>
      </c>
      <c r="ED33" s="428">
        <v>0</v>
      </c>
      <c r="EE33" s="428">
        <v>0</v>
      </c>
      <c r="EF33" s="428">
        <v>0</v>
      </c>
      <c r="EG33" s="428">
        <v>0</v>
      </c>
      <c r="EH33" s="428">
        <v>0</v>
      </c>
      <c r="EI33" s="428">
        <v>0</v>
      </c>
      <c r="EJ33" s="428">
        <v>0</v>
      </c>
      <c r="EK33" s="428">
        <v>0</v>
      </c>
      <c r="EL33" s="428">
        <v>0</v>
      </c>
      <c r="EM33" s="428">
        <v>0</v>
      </c>
      <c r="EN33" s="428">
        <v>0</v>
      </c>
      <c r="EO33" s="428">
        <v>0</v>
      </c>
      <c r="EP33" s="428">
        <v>0</v>
      </c>
      <c r="EQ33" s="428">
        <v>0</v>
      </c>
      <c r="ER33" s="428">
        <v>0</v>
      </c>
      <c r="ES33" s="428">
        <v>0</v>
      </c>
      <c r="ET33" s="428">
        <v>0</v>
      </c>
      <c r="EU33" s="428">
        <v>0</v>
      </c>
      <c r="EV33" s="428">
        <v>1</v>
      </c>
      <c r="EW33" s="428">
        <v>11</v>
      </c>
      <c r="EX33" s="428">
        <v>0</v>
      </c>
      <c r="EY33" s="428">
        <v>0</v>
      </c>
      <c r="EZ33" s="428">
        <v>1</v>
      </c>
      <c r="FA33" s="428">
        <v>10</v>
      </c>
      <c r="FB33" s="428">
        <v>0</v>
      </c>
      <c r="FC33" s="428">
        <v>0</v>
      </c>
      <c r="FD33" s="428">
        <v>0</v>
      </c>
      <c r="FE33" s="428">
        <v>0</v>
      </c>
      <c r="FF33" s="428">
        <v>0</v>
      </c>
      <c r="FG33" s="428">
        <v>0</v>
      </c>
      <c r="FH33" s="428">
        <v>0</v>
      </c>
      <c r="FI33" s="428">
        <v>0</v>
      </c>
      <c r="FJ33" s="428">
        <v>0</v>
      </c>
      <c r="FK33" s="428">
        <v>0</v>
      </c>
      <c r="FL33" s="428">
        <v>0</v>
      </c>
      <c r="FM33" s="428">
        <v>0</v>
      </c>
      <c r="FN33" s="428">
        <v>0</v>
      </c>
      <c r="FO33" s="428">
        <v>0</v>
      </c>
      <c r="FP33" s="428">
        <v>0</v>
      </c>
      <c r="FQ33" s="428">
        <v>0</v>
      </c>
      <c r="FR33" s="428">
        <v>0</v>
      </c>
      <c r="FS33" s="428">
        <v>0</v>
      </c>
      <c r="FT33" s="428">
        <v>0</v>
      </c>
      <c r="FU33" s="428">
        <v>0</v>
      </c>
      <c r="FV33" s="428">
        <v>0</v>
      </c>
      <c r="FW33" s="428">
        <v>0</v>
      </c>
      <c r="FX33" s="428">
        <v>0</v>
      </c>
      <c r="FY33" s="428">
        <v>0</v>
      </c>
      <c r="FZ33" s="428">
        <v>0</v>
      </c>
      <c r="GA33" s="428">
        <v>0</v>
      </c>
      <c r="GB33" s="428">
        <v>0</v>
      </c>
      <c r="GC33" s="428">
        <v>0</v>
      </c>
      <c r="GD33" s="428">
        <v>1</v>
      </c>
      <c r="GE33" s="428">
        <v>12</v>
      </c>
      <c r="GF33" s="428">
        <v>0</v>
      </c>
      <c r="GG33" s="428">
        <v>0</v>
      </c>
      <c r="GH33" s="428">
        <v>0</v>
      </c>
      <c r="GI33" s="428">
        <v>0</v>
      </c>
      <c r="GJ33" s="428">
        <v>0</v>
      </c>
      <c r="GK33" s="428">
        <v>0</v>
      </c>
      <c r="GL33" s="428">
        <v>1</v>
      </c>
      <c r="GM33" s="428">
        <v>12</v>
      </c>
      <c r="GN33" s="36"/>
    </row>
    <row r="34" spans="1:196" ht="15" customHeight="1" x14ac:dyDescent="0.2">
      <c r="A34" s="596" t="s">
        <v>1706</v>
      </c>
      <c r="B34" s="428">
        <v>0</v>
      </c>
      <c r="C34" s="428">
        <v>0</v>
      </c>
      <c r="D34" s="428">
        <v>0</v>
      </c>
      <c r="E34" s="428">
        <v>0</v>
      </c>
      <c r="F34" s="428">
        <v>0</v>
      </c>
      <c r="G34" s="428">
        <v>0</v>
      </c>
      <c r="H34" s="428">
        <v>0</v>
      </c>
      <c r="I34" s="428">
        <v>0</v>
      </c>
      <c r="J34" s="428">
        <v>0</v>
      </c>
      <c r="K34" s="428">
        <v>0</v>
      </c>
      <c r="L34" s="428">
        <v>0</v>
      </c>
      <c r="M34" s="428">
        <v>0</v>
      </c>
      <c r="N34" s="428">
        <v>0</v>
      </c>
      <c r="O34" s="428">
        <v>0</v>
      </c>
      <c r="P34" s="428">
        <v>0</v>
      </c>
      <c r="Q34" s="428">
        <v>0</v>
      </c>
      <c r="R34" s="428">
        <v>0</v>
      </c>
      <c r="S34" s="428">
        <v>0</v>
      </c>
      <c r="T34" s="428">
        <v>0</v>
      </c>
      <c r="U34" s="428">
        <v>0</v>
      </c>
      <c r="V34" s="428">
        <v>0</v>
      </c>
      <c r="W34" s="428">
        <v>0</v>
      </c>
      <c r="X34" s="428">
        <v>0</v>
      </c>
      <c r="Y34" s="428">
        <v>0</v>
      </c>
      <c r="Z34" s="428">
        <v>0</v>
      </c>
      <c r="AA34" s="428">
        <v>0</v>
      </c>
      <c r="AB34" s="428">
        <v>0</v>
      </c>
      <c r="AC34" s="428">
        <v>0</v>
      </c>
      <c r="AD34" s="428">
        <v>0</v>
      </c>
      <c r="AE34" s="428">
        <v>0</v>
      </c>
      <c r="AF34" s="428">
        <v>0</v>
      </c>
      <c r="AG34" s="428">
        <v>0</v>
      </c>
      <c r="AH34" s="428">
        <v>0</v>
      </c>
      <c r="AI34" s="428">
        <v>0</v>
      </c>
      <c r="AJ34" s="428">
        <v>0</v>
      </c>
      <c r="AK34" s="428">
        <v>0</v>
      </c>
      <c r="AL34" s="428">
        <v>0</v>
      </c>
      <c r="AM34" s="428">
        <v>0</v>
      </c>
      <c r="AN34" s="428">
        <v>0</v>
      </c>
      <c r="AO34" s="428">
        <v>0</v>
      </c>
      <c r="AP34" s="428">
        <v>0</v>
      </c>
      <c r="AQ34" s="428">
        <v>0</v>
      </c>
      <c r="AR34" s="428">
        <v>0</v>
      </c>
      <c r="AS34" s="428">
        <v>0</v>
      </c>
      <c r="AT34" s="428">
        <v>0</v>
      </c>
      <c r="AU34" s="428">
        <v>0</v>
      </c>
      <c r="AV34" s="428">
        <v>0</v>
      </c>
      <c r="AW34" s="428">
        <v>0</v>
      </c>
      <c r="AX34" s="428">
        <v>0</v>
      </c>
      <c r="AY34" s="428">
        <v>0</v>
      </c>
      <c r="AZ34" s="428">
        <v>0</v>
      </c>
      <c r="BA34" s="428">
        <v>0</v>
      </c>
      <c r="BB34" s="428">
        <v>0</v>
      </c>
      <c r="BC34" s="428">
        <v>0</v>
      </c>
      <c r="BD34" s="428">
        <v>0</v>
      </c>
      <c r="BE34" s="428">
        <v>0</v>
      </c>
      <c r="BF34" s="428">
        <v>0</v>
      </c>
      <c r="BG34" s="428">
        <v>0</v>
      </c>
      <c r="BH34" s="428">
        <v>0</v>
      </c>
      <c r="BI34" s="428">
        <v>0</v>
      </c>
      <c r="BJ34" s="428">
        <v>0</v>
      </c>
      <c r="BK34" s="428">
        <v>0</v>
      </c>
      <c r="BL34" s="428">
        <v>0</v>
      </c>
      <c r="BM34" s="428">
        <v>0</v>
      </c>
      <c r="BN34" s="428">
        <v>0</v>
      </c>
      <c r="BO34" s="428">
        <v>0</v>
      </c>
      <c r="BP34" s="428">
        <v>0</v>
      </c>
      <c r="BQ34" s="428">
        <v>0</v>
      </c>
      <c r="BR34" s="428">
        <v>0</v>
      </c>
      <c r="BS34" s="428">
        <v>0</v>
      </c>
      <c r="BT34" s="428">
        <v>0</v>
      </c>
      <c r="BU34" s="428">
        <v>0</v>
      </c>
      <c r="BV34" s="428">
        <v>0</v>
      </c>
      <c r="BW34" s="428">
        <v>0</v>
      </c>
      <c r="BX34" s="428">
        <v>0</v>
      </c>
      <c r="BY34" s="428">
        <v>0</v>
      </c>
      <c r="BZ34" s="428">
        <v>0</v>
      </c>
      <c r="CA34" s="428">
        <v>0</v>
      </c>
      <c r="CB34" s="428">
        <v>1</v>
      </c>
      <c r="CC34" s="428">
        <v>41</v>
      </c>
      <c r="CD34" s="428">
        <v>0</v>
      </c>
      <c r="CE34" s="428">
        <v>0</v>
      </c>
      <c r="CF34" s="428">
        <v>0</v>
      </c>
      <c r="CG34" s="428">
        <v>0</v>
      </c>
      <c r="CH34" s="428">
        <v>0</v>
      </c>
      <c r="CI34" s="428">
        <v>0</v>
      </c>
      <c r="CJ34" s="428">
        <v>0</v>
      </c>
      <c r="CK34" s="428">
        <v>0</v>
      </c>
      <c r="CL34" s="428">
        <v>0</v>
      </c>
      <c r="CM34" s="428">
        <v>0</v>
      </c>
      <c r="CN34" s="428">
        <v>0</v>
      </c>
      <c r="CO34" s="428">
        <v>0</v>
      </c>
      <c r="CP34" s="428">
        <v>0</v>
      </c>
      <c r="CQ34" s="428">
        <v>0</v>
      </c>
      <c r="CR34" s="428">
        <v>0</v>
      </c>
      <c r="CS34" s="428">
        <v>0</v>
      </c>
      <c r="CT34" s="428">
        <v>0</v>
      </c>
      <c r="CU34" s="428">
        <v>0</v>
      </c>
      <c r="CV34" s="428">
        <v>0</v>
      </c>
      <c r="CW34" s="428">
        <v>0</v>
      </c>
      <c r="CX34" s="428">
        <v>0</v>
      </c>
      <c r="CY34" s="428">
        <v>0</v>
      </c>
      <c r="CZ34" s="428">
        <v>0</v>
      </c>
      <c r="DA34" s="428">
        <v>0</v>
      </c>
      <c r="DB34" s="428">
        <v>0</v>
      </c>
      <c r="DC34" s="428">
        <v>0</v>
      </c>
      <c r="DD34" s="428">
        <v>0</v>
      </c>
      <c r="DE34" s="428">
        <v>0</v>
      </c>
      <c r="DF34" s="428">
        <v>0</v>
      </c>
      <c r="DG34" s="428">
        <v>0</v>
      </c>
      <c r="DH34" s="428">
        <v>0</v>
      </c>
      <c r="DI34" s="428">
        <v>0</v>
      </c>
      <c r="DJ34" s="428">
        <v>0</v>
      </c>
      <c r="DK34" s="428">
        <v>0</v>
      </c>
      <c r="DL34" s="428">
        <v>0</v>
      </c>
      <c r="DM34" s="428">
        <v>0</v>
      </c>
      <c r="DN34" s="428">
        <v>0</v>
      </c>
      <c r="DO34" s="428">
        <v>0</v>
      </c>
      <c r="DP34" s="428">
        <v>0</v>
      </c>
      <c r="DQ34" s="428">
        <v>0</v>
      </c>
      <c r="DR34" s="428">
        <v>0</v>
      </c>
      <c r="DS34" s="428">
        <v>0</v>
      </c>
      <c r="DT34" s="428">
        <v>0</v>
      </c>
      <c r="DU34" s="428">
        <v>0</v>
      </c>
      <c r="DV34" s="428">
        <v>0</v>
      </c>
      <c r="DW34" s="428">
        <v>0</v>
      </c>
      <c r="DX34" s="428">
        <v>0</v>
      </c>
      <c r="DY34" s="428">
        <v>0</v>
      </c>
      <c r="DZ34" s="428">
        <v>0</v>
      </c>
      <c r="EA34" s="428">
        <v>0</v>
      </c>
      <c r="EB34" s="428">
        <v>0</v>
      </c>
      <c r="EC34" s="428">
        <v>0</v>
      </c>
      <c r="ED34" s="428">
        <v>0</v>
      </c>
      <c r="EE34" s="428">
        <v>0</v>
      </c>
      <c r="EF34" s="428">
        <v>0</v>
      </c>
      <c r="EG34" s="428">
        <v>0</v>
      </c>
      <c r="EH34" s="428">
        <v>0</v>
      </c>
      <c r="EI34" s="428">
        <v>0</v>
      </c>
      <c r="EJ34" s="428">
        <v>0</v>
      </c>
      <c r="EK34" s="428">
        <v>0</v>
      </c>
      <c r="EL34" s="428">
        <v>0</v>
      </c>
      <c r="EM34" s="428">
        <v>0</v>
      </c>
      <c r="EN34" s="428">
        <v>0</v>
      </c>
      <c r="EO34" s="428">
        <v>0</v>
      </c>
      <c r="EP34" s="428">
        <v>0</v>
      </c>
      <c r="EQ34" s="428">
        <v>0</v>
      </c>
      <c r="ER34" s="428">
        <v>0</v>
      </c>
      <c r="ES34" s="428">
        <v>0</v>
      </c>
      <c r="ET34" s="428">
        <v>0</v>
      </c>
      <c r="EU34" s="428">
        <v>0</v>
      </c>
      <c r="EV34" s="428">
        <v>0</v>
      </c>
      <c r="EW34" s="428">
        <v>0</v>
      </c>
      <c r="EX34" s="428">
        <v>0</v>
      </c>
      <c r="EY34" s="428">
        <v>0</v>
      </c>
      <c r="EZ34" s="428">
        <v>0</v>
      </c>
      <c r="FA34" s="428">
        <v>0</v>
      </c>
      <c r="FB34" s="428">
        <v>0</v>
      </c>
      <c r="FC34" s="428">
        <v>0</v>
      </c>
      <c r="FD34" s="428">
        <v>0</v>
      </c>
      <c r="FE34" s="428">
        <v>0</v>
      </c>
      <c r="FF34" s="428">
        <v>0</v>
      </c>
      <c r="FG34" s="428">
        <v>0</v>
      </c>
      <c r="FH34" s="428">
        <v>0</v>
      </c>
      <c r="FI34" s="428">
        <v>0</v>
      </c>
      <c r="FJ34" s="428">
        <v>0</v>
      </c>
      <c r="FK34" s="428">
        <v>0</v>
      </c>
      <c r="FL34" s="428">
        <v>0</v>
      </c>
      <c r="FM34" s="428">
        <v>0</v>
      </c>
      <c r="FN34" s="428">
        <v>0</v>
      </c>
      <c r="FO34" s="428">
        <v>0</v>
      </c>
      <c r="FP34" s="428">
        <v>0</v>
      </c>
      <c r="FQ34" s="428">
        <v>0</v>
      </c>
      <c r="FR34" s="428">
        <v>0</v>
      </c>
      <c r="FS34" s="428">
        <v>0</v>
      </c>
      <c r="FT34" s="428">
        <v>0</v>
      </c>
      <c r="FU34" s="428">
        <v>0</v>
      </c>
      <c r="FV34" s="428">
        <v>0</v>
      </c>
      <c r="FW34" s="428">
        <v>0</v>
      </c>
      <c r="FX34" s="428">
        <v>0</v>
      </c>
      <c r="FY34" s="428">
        <v>0</v>
      </c>
      <c r="FZ34" s="428">
        <v>0</v>
      </c>
      <c r="GA34" s="428">
        <v>0</v>
      </c>
      <c r="GB34" s="428">
        <v>0</v>
      </c>
      <c r="GC34" s="428">
        <v>0</v>
      </c>
      <c r="GD34" s="428">
        <v>0</v>
      </c>
      <c r="GE34" s="428">
        <v>0</v>
      </c>
      <c r="GF34" s="428">
        <v>0</v>
      </c>
      <c r="GG34" s="428">
        <v>0</v>
      </c>
      <c r="GH34" s="428">
        <v>0</v>
      </c>
      <c r="GI34" s="428">
        <v>0</v>
      </c>
      <c r="GJ34" s="428">
        <v>0</v>
      </c>
      <c r="GK34" s="428">
        <v>0</v>
      </c>
      <c r="GL34" s="428">
        <v>0</v>
      </c>
      <c r="GM34" s="428">
        <v>0</v>
      </c>
      <c r="GN34" s="36"/>
    </row>
    <row r="35" spans="1:196" ht="15" customHeight="1" x14ac:dyDescent="0.2">
      <c r="A35" s="596" t="s">
        <v>1812</v>
      </c>
      <c r="B35" s="428">
        <v>1</v>
      </c>
      <c r="C35" s="428">
        <v>4</v>
      </c>
      <c r="D35" s="428">
        <v>0</v>
      </c>
      <c r="E35" s="428">
        <v>0</v>
      </c>
      <c r="F35" s="428">
        <v>0</v>
      </c>
      <c r="G35" s="428">
        <v>0</v>
      </c>
      <c r="H35" s="428">
        <v>0</v>
      </c>
      <c r="I35" s="428">
        <v>0</v>
      </c>
      <c r="J35" s="428">
        <v>0</v>
      </c>
      <c r="K35" s="428">
        <v>0</v>
      </c>
      <c r="L35" s="428">
        <v>0</v>
      </c>
      <c r="M35" s="428">
        <v>0</v>
      </c>
      <c r="N35" s="428">
        <v>0</v>
      </c>
      <c r="O35" s="428">
        <v>0</v>
      </c>
      <c r="P35" s="428">
        <v>0</v>
      </c>
      <c r="Q35" s="428">
        <v>0</v>
      </c>
      <c r="R35" s="428">
        <v>0</v>
      </c>
      <c r="S35" s="428">
        <v>0</v>
      </c>
      <c r="T35" s="428">
        <v>0</v>
      </c>
      <c r="U35" s="428">
        <v>0</v>
      </c>
      <c r="V35" s="428">
        <v>0</v>
      </c>
      <c r="W35" s="428">
        <v>0</v>
      </c>
      <c r="X35" s="428">
        <v>0</v>
      </c>
      <c r="Y35" s="428">
        <v>0</v>
      </c>
      <c r="Z35" s="428">
        <v>0</v>
      </c>
      <c r="AA35" s="428">
        <v>0</v>
      </c>
      <c r="AB35" s="428">
        <v>0</v>
      </c>
      <c r="AC35" s="428">
        <v>0</v>
      </c>
      <c r="AD35" s="428">
        <v>0</v>
      </c>
      <c r="AE35" s="428">
        <v>0</v>
      </c>
      <c r="AF35" s="428">
        <v>0</v>
      </c>
      <c r="AG35" s="428">
        <v>0</v>
      </c>
      <c r="AH35" s="428">
        <v>0</v>
      </c>
      <c r="AI35" s="428">
        <v>0</v>
      </c>
      <c r="AJ35" s="428">
        <v>0</v>
      </c>
      <c r="AK35" s="428">
        <v>0</v>
      </c>
      <c r="AL35" s="428">
        <v>0</v>
      </c>
      <c r="AM35" s="428">
        <v>0</v>
      </c>
      <c r="AN35" s="428">
        <v>0</v>
      </c>
      <c r="AO35" s="428">
        <v>0</v>
      </c>
      <c r="AP35" s="428">
        <v>0</v>
      </c>
      <c r="AQ35" s="428">
        <v>0</v>
      </c>
      <c r="AR35" s="428">
        <v>0</v>
      </c>
      <c r="AS35" s="428">
        <v>0</v>
      </c>
      <c r="AT35" s="428">
        <v>0</v>
      </c>
      <c r="AU35" s="428">
        <v>0</v>
      </c>
      <c r="AV35" s="428">
        <v>0</v>
      </c>
      <c r="AW35" s="428">
        <v>0</v>
      </c>
      <c r="AX35" s="428">
        <v>0</v>
      </c>
      <c r="AY35" s="428">
        <v>0</v>
      </c>
      <c r="AZ35" s="428">
        <v>0</v>
      </c>
      <c r="BA35" s="428">
        <v>0</v>
      </c>
      <c r="BB35" s="428">
        <v>0</v>
      </c>
      <c r="BC35" s="428">
        <v>0</v>
      </c>
      <c r="BD35" s="428">
        <v>1</v>
      </c>
      <c r="BE35" s="428">
        <v>4</v>
      </c>
      <c r="BF35" s="428">
        <v>0</v>
      </c>
      <c r="BG35" s="428">
        <v>0</v>
      </c>
      <c r="BH35" s="428">
        <v>0</v>
      </c>
      <c r="BI35" s="428">
        <v>0</v>
      </c>
      <c r="BJ35" s="428">
        <v>0</v>
      </c>
      <c r="BK35" s="428">
        <v>0</v>
      </c>
      <c r="BL35" s="428">
        <v>0</v>
      </c>
      <c r="BM35" s="428">
        <v>0</v>
      </c>
      <c r="BN35" s="428">
        <v>0</v>
      </c>
      <c r="BO35" s="428">
        <v>0</v>
      </c>
      <c r="BP35" s="428">
        <v>1</v>
      </c>
      <c r="BQ35" s="428">
        <v>4</v>
      </c>
      <c r="BR35" s="428">
        <v>0</v>
      </c>
      <c r="BS35" s="428">
        <v>0</v>
      </c>
      <c r="BT35" s="428">
        <v>0</v>
      </c>
      <c r="BU35" s="428">
        <v>0</v>
      </c>
      <c r="BV35" s="428">
        <v>0</v>
      </c>
      <c r="BW35" s="428">
        <v>0</v>
      </c>
      <c r="BX35" s="428">
        <v>0</v>
      </c>
      <c r="BY35" s="428">
        <v>0</v>
      </c>
      <c r="BZ35" s="428">
        <v>0</v>
      </c>
      <c r="CA35" s="428">
        <v>0</v>
      </c>
      <c r="CB35" s="428">
        <v>1</v>
      </c>
      <c r="CC35" s="428">
        <v>39</v>
      </c>
      <c r="CD35" s="428">
        <v>0</v>
      </c>
      <c r="CE35" s="428">
        <v>0</v>
      </c>
      <c r="CF35" s="428">
        <v>0</v>
      </c>
      <c r="CG35" s="428">
        <v>0</v>
      </c>
      <c r="CH35" s="428">
        <v>0</v>
      </c>
      <c r="CI35" s="428">
        <v>0</v>
      </c>
      <c r="CJ35" s="428">
        <v>0</v>
      </c>
      <c r="CK35" s="428">
        <v>0</v>
      </c>
      <c r="CL35" s="428">
        <v>0</v>
      </c>
      <c r="CM35" s="428">
        <v>0</v>
      </c>
      <c r="CN35" s="428">
        <v>0</v>
      </c>
      <c r="CO35" s="428">
        <v>0</v>
      </c>
      <c r="CP35" s="428">
        <v>0</v>
      </c>
      <c r="CQ35" s="428">
        <v>0</v>
      </c>
      <c r="CR35" s="428">
        <v>0</v>
      </c>
      <c r="CS35" s="428">
        <v>0</v>
      </c>
      <c r="CT35" s="428">
        <v>0</v>
      </c>
      <c r="CU35" s="428">
        <v>0</v>
      </c>
      <c r="CV35" s="428">
        <v>0</v>
      </c>
      <c r="CW35" s="428">
        <v>0</v>
      </c>
      <c r="CX35" s="428">
        <v>0</v>
      </c>
      <c r="CY35" s="428">
        <v>0</v>
      </c>
      <c r="CZ35" s="428">
        <v>0</v>
      </c>
      <c r="DA35" s="428">
        <v>0</v>
      </c>
      <c r="DB35" s="428">
        <v>0</v>
      </c>
      <c r="DC35" s="428">
        <v>0</v>
      </c>
      <c r="DD35" s="428">
        <v>0</v>
      </c>
      <c r="DE35" s="428">
        <v>0</v>
      </c>
      <c r="DF35" s="428">
        <v>0</v>
      </c>
      <c r="DG35" s="428">
        <v>0</v>
      </c>
      <c r="DH35" s="428">
        <v>0</v>
      </c>
      <c r="DI35" s="428">
        <v>0</v>
      </c>
      <c r="DJ35" s="428">
        <v>0</v>
      </c>
      <c r="DK35" s="428">
        <v>0</v>
      </c>
      <c r="DL35" s="428">
        <v>0</v>
      </c>
      <c r="DM35" s="428">
        <v>0</v>
      </c>
      <c r="DN35" s="428">
        <v>0</v>
      </c>
      <c r="DO35" s="428">
        <v>0</v>
      </c>
      <c r="DP35" s="428">
        <v>0</v>
      </c>
      <c r="DQ35" s="428">
        <v>0</v>
      </c>
      <c r="DR35" s="428">
        <v>0</v>
      </c>
      <c r="DS35" s="428">
        <v>0</v>
      </c>
      <c r="DT35" s="428">
        <v>0</v>
      </c>
      <c r="DU35" s="428">
        <v>0</v>
      </c>
      <c r="DV35" s="428">
        <v>0</v>
      </c>
      <c r="DW35" s="428">
        <v>0</v>
      </c>
      <c r="DX35" s="428">
        <v>0</v>
      </c>
      <c r="DY35" s="428">
        <v>0</v>
      </c>
      <c r="DZ35" s="428">
        <v>0</v>
      </c>
      <c r="EA35" s="428">
        <v>0</v>
      </c>
      <c r="EB35" s="428">
        <v>0</v>
      </c>
      <c r="EC35" s="428">
        <v>0</v>
      </c>
      <c r="ED35" s="428">
        <v>0</v>
      </c>
      <c r="EE35" s="428">
        <v>0</v>
      </c>
      <c r="EF35" s="428">
        <v>0</v>
      </c>
      <c r="EG35" s="428">
        <v>0</v>
      </c>
      <c r="EH35" s="428">
        <v>0</v>
      </c>
      <c r="EI35" s="428">
        <v>0</v>
      </c>
      <c r="EJ35" s="428">
        <v>0</v>
      </c>
      <c r="EK35" s="428">
        <v>0</v>
      </c>
      <c r="EL35" s="428">
        <v>0</v>
      </c>
      <c r="EM35" s="428">
        <v>0</v>
      </c>
      <c r="EN35" s="428">
        <v>0</v>
      </c>
      <c r="EO35" s="428">
        <v>0</v>
      </c>
      <c r="EP35" s="428">
        <v>0</v>
      </c>
      <c r="EQ35" s="428">
        <v>0</v>
      </c>
      <c r="ER35" s="428">
        <v>0</v>
      </c>
      <c r="ES35" s="428">
        <v>0</v>
      </c>
      <c r="ET35" s="428">
        <v>0</v>
      </c>
      <c r="EU35" s="428">
        <v>0</v>
      </c>
      <c r="EV35" s="428">
        <v>0</v>
      </c>
      <c r="EW35" s="428">
        <v>0</v>
      </c>
      <c r="EX35" s="428">
        <v>0</v>
      </c>
      <c r="EY35" s="428">
        <v>0</v>
      </c>
      <c r="EZ35" s="428">
        <v>0</v>
      </c>
      <c r="FA35" s="428">
        <v>0</v>
      </c>
      <c r="FB35" s="428">
        <v>0</v>
      </c>
      <c r="FC35" s="428">
        <v>0</v>
      </c>
      <c r="FD35" s="428">
        <v>0</v>
      </c>
      <c r="FE35" s="428">
        <v>0</v>
      </c>
      <c r="FF35" s="428">
        <v>0</v>
      </c>
      <c r="FG35" s="428">
        <v>0</v>
      </c>
      <c r="FH35" s="428">
        <v>0</v>
      </c>
      <c r="FI35" s="428">
        <v>0</v>
      </c>
      <c r="FJ35" s="428">
        <v>0</v>
      </c>
      <c r="FK35" s="428">
        <v>0</v>
      </c>
      <c r="FL35" s="428">
        <v>0</v>
      </c>
      <c r="FM35" s="428">
        <v>0</v>
      </c>
      <c r="FN35" s="428">
        <v>0</v>
      </c>
      <c r="FO35" s="428">
        <v>0</v>
      </c>
      <c r="FP35" s="428">
        <v>0</v>
      </c>
      <c r="FQ35" s="428">
        <v>0</v>
      </c>
      <c r="FR35" s="428">
        <v>0</v>
      </c>
      <c r="FS35" s="428">
        <v>0</v>
      </c>
      <c r="FT35" s="428">
        <v>0</v>
      </c>
      <c r="FU35" s="428">
        <v>0</v>
      </c>
      <c r="FV35" s="428">
        <v>0</v>
      </c>
      <c r="FW35" s="428">
        <v>0</v>
      </c>
      <c r="FX35" s="428">
        <v>0</v>
      </c>
      <c r="FY35" s="428">
        <v>0</v>
      </c>
      <c r="FZ35" s="428">
        <v>0</v>
      </c>
      <c r="GA35" s="428">
        <v>0</v>
      </c>
      <c r="GB35" s="428">
        <v>0</v>
      </c>
      <c r="GC35" s="428">
        <v>0</v>
      </c>
      <c r="GD35" s="428">
        <v>0</v>
      </c>
      <c r="GE35" s="428">
        <v>0</v>
      </c>
      <c r="GF35" s="428">
        <v>0</v>
      </c>
      <c r="GG35" s="428">
        <v>0</v>
      </c>
      <c r="GH35" s="428">
        <v>0</v>
      </c>
      <c r="GI35" s="428">
        <v>0</v>
      </c>
      <c r="GJ35" s="428">
        <v>0</v>
      </c>
      <c r="GK35" s="428">
        <v>0</v>
      </c>
      <c r="GL35" s="428">
        <v>0</v>
      </c>
      <c r="GM35" s="428">
        <v>0</v>
      </c>
      <c r="GN35" s="36"/>
    </row>
    <row r="36" spans="1:196" ht="15" customHeight="1" x14ac:dyDescent="0.2">
      <c r="A36" s="596" t="s">
        <v>1713</v>
      </c>
      <c r="B36" s="428">
        <v>0</v>
      </c>
      <c r="C36" s="428">
        <v>0</v>
      </c>
      <c r="D36" s="428">
        <v>0</v>
      </c>
      <c r="E36" s="428">
        <v>0</v>
      </c>
      <c r="F36" s="428">
        <v>0</v>
      </c>
      <c r="G36" s="428">
        <v>0</v>
      </c>
      <c r="H36" s="428">
        <v>0</v>
      </c>
      <c r="I36" s="428">
        <v>0</v>
      </c>
      <c r="J36" s="428">
        <v>0</v>
      </c>
      <c r="K36" s="428">
        <v>0</v>
      </c>
      <c r="L36" s="428">
        <v>0</v>
      </c>
      <c r="M36" s="428">
        <v>0</v>
      </c>
      <c r="N36" s="428">
        <v>0</v>
      </c>
      <c r="O36" s="428">
        <v>0</v>
      </c>
      <c r="P36" s="428">
        <v>0</v>
      </c>
      <c r="Q36" s="428">
        <v>0</v>
      </c>
      <c r="R36" s="428">
        <v>0</v>
      </c>
      <c r="S36" s="428">
        <v>0</v>
      </c>
      <c r="T36" s="428">
        <v>0</v>
      </c>
      <c r="U36" s="428">
        <v>0</v>
      </c>
      <c r="V36" s="428">
        <v>0</v>
      </c>
      <c r="W36" s="428">
        <v>0</v>
      </c>
      <c r="X36" s="428">
        <v>0</v>
      </c>
      <c r="Y36" s="428">
        <v>0</v>
      </c>
      <c r="Z36" s="428">
        <v>0</v>
      </c>
      <c r="AA36" s="428">
        <v>0</v>
      </c>
      <c r="AB36" s="428">
        <v>0</v>
      </c>
      <c r="AC36" s="428">
        <v>0</v>
      </c>
      <c r="AD36" s="428">
        <v>0</v>
      </c>
      <c r="AE36" s="428">
        <v>0</v>
      </c>
      <c r="AF36" s="428">
        <v>0</v>
      </c>
      <c r="AG36" s="428">
        <v>0</v>
      </c>
      <c r="AH36" s="428">
        <v>0</v>
      </c>
      <c r="AI36" s="428">
        <v>0</v>
      </c>
      <c r="AJ36" s="428">
        <v>0</v>
      </c>
      <c r="AK36" s="428">
        <v>0</v>
      </c>
      <c r="AL36" s="428">
        <v>0</v>
      </c>
      <c r="AM36" s="428">
        <v>0</v>
      </c>
      <c r="AN36" s="428">
        <v>0</v>
      </c>
      <c r="AO36" s="428">
        <v>0</v>
      </c>
      <c r="AP36" s="428">
        <v>0</v>
      </c>
      <c r="AQ36" s="428">
        <v>0</v>
      </c>
      <c r="AR36" s="428">
        <v>0</v>
      </c>
      <c r="AS36" s="428">
        <v>0</v>
      </c>
      <c r="AT36" s="428">
        <v>0</v>
      </c>
      <c r="AU36" s="428">
        <v>0</v>
      </c>
      <c r="AV36" s="428">
        <v>0</v>
      </c>
      <c r="AW36" s="428">
        <v>0</v>
      </c>
      <c r="AX36" s="428">
        <v>0</v>
      </c>
      <c r="AY36" s="428">
        <v>0</v>
      </c>
      <c r="AZ36" s="428">
        <v>0</v>
      </c>
      <c r="BA36" s="428">
        <v>0</v>
      </c>
      <c r="BB36" s="428">
        <v>0</v>
      </c>
      <c r="BC36" s="428">
        <v>0</v>
      </c>
      <c r="BD36" s="428">
        <v>0</v>
      </c>
      <c r="BE36" s="428">
        <v>0</v>
      </c>
      <c r="BF36" s="428">
        <v>0</v>
      </c>
      <c r="BG36" s="428">
        <v>0</v>
      </c>
      <c r="BH36" s="428">
        <v>0</v>
      </c>
      <c r="BI36" s="428">
        <v>0</v>
      </c>
      <c r="BJ36" s="428">
        <v>0</v>
      </c>
      <c r="BK36" s="428">
        <v>0</v>
      </c>
      <c r="BL36" s="428">
        <v>0</v>
      </c>
      <c r="BM36" s="428">
        <v>0</v>
      </c>
      <c r="BN36" s="428">
        <v>0</v>
      </c>
      <c r="BO36" s="428">
        <v>0</v>
      </c>
      <c r="BP36" s="428">
        <v>0</v>
      </c>
      <c r="BQ36" s="428">
        <v>0</v>
      </c>
      <c r="BR36" s="428">
        <v>0</v>
      </c>
      <c r="BS36" s="428">
        <v>0</v>
      </c>
      <c r="BT36" s="428">
        <v>0</v>
      </c>
      <c r="BU36" s="428">
        <v>0</v>
      </c>
      <c r="BV36" s="428">
        <v>0</v>
      </c>
      <c r="BW36" s="428">
        <v>0</v>
      </c>
      <c r="BX36" s="428">
        <v>0</v>
      </c>
      <c r="BY36" s="428">
        <v>0</v>
      </c>
      <c r="BZ36" s="428">
        <v>0</v>
      </c>
      <c r="CA36" s="428">
        <v>0</v>
      </c>
      <c r="CB36" s="428">
        <v>1</v>
      </c>
      <c r="CC36" s="428">
        <v>30</v>
      </c>
      <c r="CD36" s="428">
        <v>0</v>
      </c>
      <c r="CE36" s="428">
        <v>0</v>
      </c>
      <c r="CF36" s="428">
        <v>0</v>
      </c>
      <c r="CG36" s="428">
        <v>0</v>
      </c>
      <c r="CH36" s="428">
        <v>0</v>
      </c>
      <c r="CI36" s="428">
        <v>0</v>
      </c>
      <c r="CJ36" s="428">
        <v>0</v>
      </c>
      <c r="CK36" s="428">
        <v>0</v>
      </c>
      <c r="CL36" s="428">
        <v>0</v>
      </c>
      <c r="CM36" s="428">
        <v>0</v>
      </c>
      <c r="CN36" s="428">
        <v>0</v>
      </c>
      <c r="CO36" s="428">
        <v>0</v>
      </c>
      <c r="CP36" s="428">
        <v>0</v>
      </c>
      <c r="CQ36" s="428">
        <v>0</v>
      </c>
      <c r="CR36" s="428">
        <v>0</v>
      </c>
      <c r="CS36" s="428">
        <v>0</v>
      </c>
      <c r="CT36" s="428">
        <v>0</v>
      </c>
      <c r="CU36" s="428">
        <v>0</v>
      </c>
      <c r="CV36" s="428">
        <v>0</v>
      </c>
      <c r="CW36" s="428">
        <v>0</v>
      </c>
      <c r="CX36" s="428">
        <v>0</v>
      </c>
      <c r="CY36" s="428">
        <v>0</v>
      </c>
      <c r="CZ36" s="428">
        <v>0</v>
      </c>
      <c r="DA36" s="428">
        <v>0</v>
      </c>
      <c r="DB36" s="428">
        <v>0</v>
      </c>
      <c r="DC36" s="428">
        <v>0</v>
      </c>
      <c r="DD36" s="428">
        <v>0</v>
      </c>
      <c r="DE36" s="428">
        <v>0</v>
      </c>
      <c r="DF36" s="428">
        <v>0</v>
      </c>
      <c r="DG36" s="428">
        <v>0</v>
      </c>
      <c r="DH36" s="428">
        <v>0</v>
      </c>
      <c r="DI36" s="428">
        <v>0</v>
      </c>
      <c r="DJ36" s="428">
        <v>0</v>
      </c>
      <c r="DK36" s="428">
        <v>0</v>
      </c>
      <c r="DL36" s="428">
        <v>0</v>
      </c>
      <c r="DM36" s="428">
        <v>0</v>
      </c>
      <c r="DN36" s="428">
        <v>0</v>
      </c>
      <c r="DO36" s="428">
        <v>0</v>
      </c>
      <c r="DP36" s="428">
        <v>0</v>
      </c>
      <c r="DQ36" s="428">
        <v>0</v>
      </c>
      <c r="DR36" s="428">
        <v>0</v>
      </c>
      <c r="DS36" s="428">
        <v>0</v>
      </c>
      <c r="DT36" s="428">
        <v>0</v>
      </c>
      <c r="DU36" s="428">
        <v>0</v>
      </c>
      <c r="DV36" s="428">
        <v>0</v>
      </c>
      <c r="DW36" s="428">
        <v>0</v>
      </c>
      <c r="DX36" s="428">
        <v>0</v>
      </c>
      <c r="DY36" s="428">
        <v>0</v>
      </c>
      <c r="DZ36" s="428">
        <v>0</v>
      </c>
      <c r="EA36" s="428">
        <v>0</v>
      </c>
      <c r="EB36" s="428">
        <v>0</v>
      </c>
      <c r="EC36" s="428">
        <v>0</v>
      </c>
      <c r="ED36" s="428">
        <v>0</v>
      </c>
      <c r="EE36" s="428">
        <v>0</v>
      </c>
      <c r="EF36" s="428">
        <v>0</v>
      </c>
      <c r="EG36" s="428">
        <v>0</v>
      </c>
      <c r="EH36" s="428">
        <v>0</v>
      </c>
      <c r="EI36" s="428">
        <v>0</v>
      </c>
      <c r="EJ36" s="428">
        <v>0</v>
      </c>
      <c r="EK36" s="428">
        <v>0</v>
      </c>
      <c r="EL36" s="428">
        <v>0</v>
      </c>
      <c r="EM36" s="428">
        <v>0</v>
      </c>
      <c r="EN36" s="428">
        <v>0</v>
      </c>
      <c r="EO36" s="428">
        <v>0</v>
      </c>
      <c r="EP36" s="428">
        <v>0</v>
      </c>
      <c r="EQ36" s="428">
        <v>0</v>
      </c>
      <c r="ER36" s="428">
        <v>0</v>
      </c>
      <c r="ES36" s="428">
        <v>0</v>
      </c>
      <c r="ET36" s="428">
        <v>0</v>
      </c>
      <c r="EU36" s="428">
        <v>0</v>
      </c>
      <c r="EV36" s="428">
        <v>0</v>
      </c>
      <c r="EW36" s="428">
        <v>0</v>
      </c>
      <c r="EX36" s="428">
        <v>0</v>
      </c>
      <c r="EY36" s="428">
        <v>0</v>
      </c>
      <c r="EZ36" s="428">
        <v>0</v>
      </c>
      <c r="FA36" s="428">
        <v>0</v>
      </c>
      <c r="FB36" s="428">
        <v>0</v>
      </c>
      <c r="FC36" s="428">
        <v>0</v>
      </c>
      <c r="FD36" s="428">
        <v>0</v>
      </c>
      <c r="FE36" s="428">
        <v>0</v>
      </c>
      <c r="FF36" s="428">
        <v>0</v>
      </c>
      <c r="FG36" s="428">
        <v>0</v>
      </c>
      <c r="FH36" s="428">
        <v>0</v>
      </c>
      <c r="FI36" s="428">
        <v>0</v>
      </c>
      <c r="FJ36" s="428">
        <v>0</v>
      </c>
      <c r="FK36" s="428">
        <v>0</v>
      </c>
      <c r="FL36" s="428">
        <v>0</v>
      </c>
      <c r="FM36" s="428">
        <v>0</v>
      </c>
      <c r="FN36" s="428">
        <v>0</v>
      </c>
      <c r="FO36" s="428">
        <v>0</v>
      </c>
      <c r="FP36" s="428">
        <v>0</v>
      </c>
      <c r="FQ36" s="428">
        <v>0</v>
      </c>
      <c r="FR36" s="428">
        <v>0</v>
      </c>
      <c r="FS36" s="428">
        <v>0</v>
      </c>
      <c r="FT36" s="428">
        <v>0</v>
      </c>
      <c r="FU36" s="428">
        <v>0</v>
      </c>
      <c r="FV36" s="428">
        <v>0</v>
      </c>
      <c r="FW36" s="428">
        <v>0</v>
      </c>
      <c r="FX36" s="428">
        <v>0</v>
      </c>
      <c r="FY36" s="428">
        <v>0</v>
      </c>
      <c r="FZ36" s="428">
        <v>0</v>
      </c>
      <c r="GA36" s="428">
        <v>0</v>
      </c>
      <c r="GB36" s="428">
        <v>0</v>
      </c>
      <c r="GC36" s="428">
        <v>0</v>
      </c>
      <c r="GD36" s="428">
        <v>0</v>
      </c>
      <c r="GE36" s="428">
        <v>0</v>
      </c>
      <c r="GF36" s="428">
        <v>0</v>
      </c>
      <c r="GG36" s="428">
        <v>0</v>
      </c>
      <c r="GH36" s="428">
        <v>0</v>
      </c>
      <c r="GI36" s="428">
        <v>0</v>
      </c>
      <c r="GJ36" s="428">
        <v>0</v>
      </c>
      <c r="GK36" s="428">
        <v>0</v>
      </c>
      <c r="GL36" s="428">
        <v>0</v>
      </c>
      <c r="GM36" s="428">
        <v>0</v>
      </c>
      <c r="GN36" s="36"/>
    </row>
    <row r="37" spans="1:196" ht="15" customHeight="1" x14ac:dyDescent="0.2">
      <c r="A37" s="596" t="s">
        <v>1813</v>
      </c>
      <c r="B37" s="428">
        <v>0</v>
      </c>
      <c r="C37" s="428">
        <v>0</v>
      </c>
      <c r="D37" s="428">
        <v>1</v>
      </c>
      <c r="E37" s="428">
        <v>5</v>
      </c>
      <c r="F37" s="428">
        <v>0</v>
      </c>
      <c r="G37" s="428">
        <v>0</v>
      </c>
      <c r="H37" s="428">
        <v>0</v>
      </c>
      <c r="I37" s="428">
        <v>0</v>
      </c>
      <c r="J37" s="428">
        <v>0</v>
      </c>
      <c r="K37" s="428">
        <v>0</v>
      </c>
      <c r="L37" s="428">
        <v>0</v>
      </c>
      <c r="M37" s="428">
        <v>0</v>
      </c>
      <c r="N37" s="428">
        <v>0</v>
      </c>
      <c r="O37" s="428">
        <v>0</v>
      </c>
      <c r="P37" s="428">
        <v>0</v>
      </c>
      <c r="Q37" s="428">
        <v>0</v>
      </c>
      <c r="R37" s="428">
        <v>0</v>
      </c>
      <c r="S37" s="428">
        <v>0</v>
      </c>
      <c r="T37" s="428">
        <v>0</v>
      </c>
      <c r="U37" s="428">
        <v>0</v>
      </c>
      <c r="V37" s="428">
        <v>0</v>
      </c>
      <c r="W37" s="428">
        <v>0</v>
      </c>
      <c r="X37" s="428">
        <v>1</v>
      </c>
      <c r="Y37" s="428">
        <v>5</v>
      </c>
      <c r="Z37" s="428">
        <v>0</v>
      </c>
      <c r="AA37" s="428">
        <v>0</v>
      </c>
      <c r="AB37" s="428">
        <v>0</v>
      </c>
      <c r="AC37" s="428">
        <v>0</v>
      </c>
      <c r="AD37" s="428">
        <v>0</v>
      </c>
      <c r="AE37" s="428">
        <v>0</v>
      </c>
      <c r="AF37" s="428">
        <v>0</v>
      </c>
      <c r="AG37" s="428">
        <v>0</v>
      </c>
      <c r="AH37" s="428">
        <v>0</v>
      </c>
      <c r="AI37" s="428">
        <v>0</v>
      </c>
      <c r="AJ37" s="428">
        <v>0</v>
      </c>
      <c r="AK37" s="428">
        <v>0</v>
      </c>
      <c r="AL37" s="428">
        <v>0</v>
      </c>
      <c r="AM37" s="428">
        <v>0</v>
      </c>
      <c r="AN37" s="428">
        <v>0</v>
      </c>
      <c r="AO37" s="428">
        <v>0</v>
      </c>
      <c r="AP37" s="428">
        <v>0</v>
      </c>
      <c r="AQ37" s="428">
        <v>0</v>
      </c>
      <c r="AR37" s="428">
        <v>0</v>
      </c>
      <c r="AS37" s="428">
        <v>0</v>
      </c>
      <c r="AT37" s="428">
        <v>0</v>
      </c>
      <c r="AU37" s="428">
        <v>0</v>
      </c>
      <c r="AV37" s="428">
        <v>0</v>
      </c>
      <c r="AW37" s="428">
        <v>0</v>
      </c>
      <c r="AX37" s="428">
        <v>0</v>
      </c>
      <c r="AY37" s="428">
        <v>0</v>
      </c>
      <c r="AZ37" s="428">
        <v>0</v>
      </c>
      <c r="BA37" s="428">
        <v>0</v>
      </c>
      <c r="BB37" s="428">
        <v>0</v>
      </c>
      <c r="BC37" s="428">
        <v>0</v>
      </c>
      <c r="BD37" s="428">
        <v>1</v>
      </c>
      <c r="BE37" s="428">
        <v>5</v>
      </c>
      <c r="BF37" s="428">
        <v>0</v>
      </c>
      <c r="BG37" s="428">
        <v>0</v>
      </c>
      <c r="BH37" s="428">
        <v>1</v>
      </c>
      <c r="BI37" s="428">
        <v>3</v>
      </c>
      <c r="BJ37" s="428">
        <v>0</v>
      </c>
      <c r="BK37" s="428">
        <v>0</v>
      </c>
      <c r="BL37" s="428">
        <v>0</v>
      </c>
      <c r="BM37" s="428">
        <v>0</v>
      </c>
      <c r="BN37" s="428">
        <v>0</v>
      </c>
      <c r="BO37" s="428">
        <v>0</v>
      </c>
      <c r="BP37" s="428">
        <v>1</v>
      </c>
      <c r="BQ37" s="428">
        <v>5</v>
      </c>
      <c r="BR37" s="428">
        <v>0</v>
      </c>
      <c r="BS37" s="428">
        <v>0</v>
      </c>
      <c r="BT37" s="428">
        <v>0</v>
      </c>
      <c r="BU37" s="428">
        <v>0</v>
      </c>
      <c r="BV37" s="428">
        <v>0</v>
      </c>
      <c r="BW37" s="428">
        <v>0</v>
      </c>
      <c r="BX37" s="428">
        <v>0</v>
      </c>
      <c r="BY37" s="428">
        <v>0</v>
      </c>
      <c r="BZ37" s="428">
        <v>0</v>
      </c>
      <c r="CA37" s="428">
        <v>0</v>
      </c>
      <c r="CB37" s="428">
        <v>1</v>
      </c>
      <c r="CC37" s="428">
        <v>19</v>
      </c>
      <c r="CD37" s="428">
        <v>1</v>
      </c>
      <c r="CE37" s="428">
        <v>5</v>
      </c>
      <c r="CF37" s="428">
        <v>0</v>
      </c>
      <c r="CG37" s="428">
        <v>0</v>
      </c>
      <c r="CH37" s="428">
        <v>0</v>
      </c>
      <c r="CI37" s="428">
        <v>0</v>
      </c>
      <c r="CJ37" s="428">
        <v>0</v>
      </c>
      <c r="CK37" s="428">
        <v>0</v>
      </c>
      <c r="CL37" s="428">
        <v>0</v>
      </c>
      <c r="CM37" s="428">
        <v>0</v>
      </c>
      <c r="CN37" s="428">
        <v>1</v>
      </c>
      <c r="CO37" s="428">
        <v>5</v>
      </c>
      <c r="CP37" s="428">
        <v>1</v>
      </c>
      <c r="CQ37" s="428">
        <v>5</v>
      </c>
      <c r="CR37" s="428">
        <v>1</v>
      </c>
      <c r="CS37" s="428">
        <v>5</v>
      </c>
      <c r="CT37" s="428">
        <v>1</v>
      </c>
      <c r="CU37" s="428">
        <v>4</v>
      </c>
      <c r="CV37" s="428">
        <v>0</v>
      </c>
      <c r="CW37" s="428">
        <v>0</v>
      </c>
      <c r="CX37" s="428">
        <v>0</v>
      </c>
      <c r="CY37" s="428">
        <v>0</v>
      </c>
      <c r="CZ37" s="428">
        <v>0</v>
      </c>
      <c r="DA37" s="428">
        <v>0</v>
      </c>
      <c r="DB37" s="428">
        <v>0</v>
      </c>
      <c r="DC37" s="428">
        <v>0</v>
      </c>
      <c r="DD37" s="428">
        <v>0</v>
      </c>
      <c r="DE37" s="428">
        <v>0</v>
      </c>
      <c r="DF37" s="428">
        <v>0</v>
      </c>
      <c r="DG37" s="428">
        <v>0</v>
      </c>
      <c r="DH37" s="428">
        <v>0</v>
      </c>
      <c r="DI37" s="428">
        <v>0</v>
      </c>
      <c r="DJ37" s="428">
        <v>0</v>
      </c>
      <c r="DK37" s="428">
        <v>0</v>
      </c>
      <c r="DL37" s="428">
        <v>0</v>
      </c>
      <c r="DM37" s="428">
        <v>0</v>
      </c>
      <c r="DN37" s="428">
        <v>0</v>
      </c>
      <c r="DO37" s="428">
        <v>0</v>
      </c>
      <c r="DP37" s="428">
        <v>0</v>
      </c>
      <c r="DQ37" s="428">
        <v>0</v>
      </c>
      <c r="DR37" s="428">
        <v>0</v>
      </c>
      <c r="DS37" s="428">
        <v>0</v>
      </c>
      <c r="DT37" s="428">
        <v>0</v>
      </c>
      <c r="DU37" s="428">
        <v>0</v>
      </c>
      <c r="DV37" s="428">
        <v>0</v>
      </c>
      <c r="DW37" s="428">
        <v>0</v>
      </c>
      <c r="DX37" s="428">
        <v>0</v>
      </c>
      <c r="DY37" s="428">
        <v>0</v>
      </c>
      <c r="DZ37" s="428">
        <v>0</v>
      </c>
      <c r="EA37" s="428">
        <v>0</v>
      </c>
      <c r="EB37" s="428">
        <v>0</v>
      </c>
      <c r="EC37" s="428">
        <v>0</v>
      </c>
      <c r="ED37" s="428">
        <v>0</v>
      </c>
      <c r="EE37" s="428">
        <v>0</v>
      </c>
      <c r="EF37" s="428">
        <v>0</v>
      </c>
      <c r="EG37" s="428">
        <v>0</v>
      </c>
      <c r="EH37" s="428">
        <v>0</v>
      </c>
      <c r="EI37" s="428">
        <v>0</v>
      </c>
      <c r="EJ37" s="428">
        <v>1</v>
      </c>
      <c r="EK37" s="428">
        <v>5</v>
      </c>
      <c r="EL37" s="428">
        <v>1</v>
      </c>
      <c r="EM37" s="428">
        <v>5</v>
      </c>
      <c r="EN37" s="428">
        <v>0</v>
      </c>
      <c r="EO37" s="428">
        <v>0</v>
      </c>
      <c r="EP37" s="428">
        <v>0</v>
      </c>
      <c r="EQ37" s="428">
        <v>0</v>
      </c>
      <c r="ER37" s="428">
        <v>0</v>
      </c>
      <c r="ES37" s="428">
        <v>0</v>
      </c>
      <c r="ET37" s="428">
        <v>1</v>
      </c>
      <c r="EU37" s="428">
        <v>5</v>
      </c>
      <c r="EV37" s="428">
        <v>0</v>
      </c>
      <c r="EW37" s="428">
        <v>0</v>
      </c>
      <c r="EX37" s="428">
        <v>0</v>
      </c>
      <c r="EY37" s="428">
        <v>0</v>
      </c>
      <c r="EZ37" s="428">
        <v>0</v>
      </c>
      <c r="FA37" s="428">
        <v>0</v>
      </c>
      <c r="FB37" s="428">
        <v>0</v>
      </c>
      <c r="FC37" s="428">
        <v>0</v>
      </c>
      <c r="FD37" s="428">
        <v>0</v>
      </c>
      <c r="FE37" s="428">
        <v>0</v>
      </c>
      <c r="FF37" s="428">
        <v>0</v>
      </c>
      <c r="FG37" s="428">
        <v>0</v>
      </c>
      <c r="FH37" s="428">
        <v>0</v>
      </c>
      <c r="FI37" s="428">
        <v>0</v>
      </c>
      <c r="FJ37" s="428">
        <v>1</v>
      </c>
      <c r="FK37" s="428">
        <v>5</v>
      </c>
      <c r="FL37" s="428">
        <v>1</v>
      </c>
      <c r="FM37" s="428">
        <v>5</v>
      </c>
      <c r="FN37" s="428">
        <v>0</v>
      </c>
      <c r="FO37" s="428">
        <v>0</v>
      </c>
      <c r="FP37" s="428">
        <v>0</v>
      </c>
      <c r="FQ37" s="428">
        <v>0</v>
      </c>
      <c r="FR37" s="428">
        <v>0</v>
      </c>
      <c r="FS37" s="428">
        <v>0</v>
      </c>
      <c r="FT37" s="428">
        <v>0</v>
      </c>
      <c r="FU37" s="428">
        <v>0</v>
      </c>
      <c r="FV37" s="428">
        <v>0</v>
      </c>
      <c r="FW37" s="428">
        <v>0</v>
      </c>
      <c r="FX37" s="428">
        <v>0</v>
      </c>
      <c r="FY37" s="428">
        <v>0</v>
      </c>
      <c r="FZ37" s="428">
        <v>0</v>
      </c>
      <c r="GA37" s="428">
        <v>0</v>
      </c>
      <c r="GB37" s="428">
        <v>0</v>
      </c>
      <c r="GC37" s="428">
        <v>0</v>
      </c>
      <c r="GD37" s="428">
        <v>0</v>
      </c>
      <c r="GE37" s="428">
        <v>0</v>
      </c>
      <c r="GF37" s="428">
        <v>1</v>
      </c>
      <c r="GG37" s="428">
        <v>5</v>
      </c>
      <c r="GH37" s="428">
        <v>0</v>
      </c>
      <c r="GI37" s="428">
        <v>0</v>
      </c>
      <c r="GJ37" s="428">
        <v>0</v>
      </c>
      <c r="GK37" s="428">
        <v>0</v>
      </c>
      <c r="GL37" s="428">
        <v>0</v>
      </c>
      <c r="GM37" s="428">
        <v>0</v>
      </c>
      <c r="GN37" s="36"/>
    </row>
    <row r="38" spans="1:196" ht="15" customHeight="1" x14ac:dyDescent="0.2">
      <c r="A38" s="596" t="s">
        <v>1723</v>
      </c>
      <c r="B38" s="428">
        <v>1</v>
      </c>
      <c r="C38" s="428">
        <v>3</v>
      </c>
      <c r="D38" s="428">
        <v>0</v>
      </c>
      <c r="E38" s="428">
        <v>0</v>
      </c>
      <c r="F38" s="428">
        <v>0</v>
      </c>
      <c r="G38" s="428">
        <v>0</v>
      </c>
      <c r="H38" s="428">
        <v>0</v>
      </c>
      <c r="I38" s="428">
        <v>0</v>
      </c>
      <c r="J38" s="428">
        <v>0</v>
      </c>
      <c r="K38" s="428">
        <v>0</v>
      </c>
      <c r="L38" s="428">
        <v>0</v>
      </c>
      <c r="M38" s="428">
        <v>0</v>
      </c>
      <c r="N38" s="428">
        <v>0</v>
      </c>
      <c r="O38" s="428">
        <v>0</v>
      </c>
      <c r="P38" s="428">
        <v>0</v>
      </c>
      <c r="Q38" s="428">
        <v>0</v>
      </c>
      <c r="R38" s="428">
        <v>0</v>
      </c>
      <c r="S38" s="428">
        <v>0</v>
      </c>
      <c r="T38" s="428">
        <v>0</v>
      </c>
      <c r="U38" s="428">
        <v>0</v>
      </c>
      <c r="V38" s="428">
        <v>0</v>
      </c>
      <c r="W38" s="428">
        <v>0</v>
      </c>
      <c r="X38" s="428">
        <v>1</v>
      </c>
      <c r="Y38" s="428">
        <v>3</v>
      </c>
      <c r="Z38" s="428">
        <v>0</v>
      </c>
      <c r="AA38" s="428">
        <v>0</v>
      </c>
      <c r="AB38" s="428">
        <v>0</v>
      </c>
      <c r="AC38" s="428">
        <v>0</v>
      </c>
      <c r="AD38" s="428">
        <v>0</v>
      </c>
      <c r="AE38" s="428">
        <v>0</v>
      </c>
      <c r="AF38" s="428">
        <v>0</v>
      </c>
      <c r="AG38" s="428">
        <v>0</v>
      </c>
      <c r="AH38" s="428">
        <v>1</v>
      </c>
      <c r="AI38" s="428">
        <v>4</v>
      </c>
      <c r="AJ38" s="428">
        <v>0</v>
      </c>
      <c r="AK38" s="428">
        <v>0</v>
      </c>
      <c r="AL38" s="428">
        <v>0</v>
      </c>
      <c r="AM38" s="428">
        <v>0</v>
      </c>
      <c r="AN38" s="428">
        <v>0</v>
      </c>
      <c r="AO38" s="428">
        <v>0</v>
      </c>
      <c r="AP38" s="428">
        <v>0</v>
      </c>
      <c r="AQ38" s="428">
        <v>0</v>
      </c>
      <c r="AR38" s="428">
        <v>1</v>
      </c>
      <c r="AS38" s="428">
        <v>5</v>
      </c>
      <c r="AT38" s="428">
        <v>0</v>
      </c>
      <c r="AU38" s="428">
        <v>0</v>
      </c>
      <c r="AV38" s="428">
        <v>0</v>
      </c>
      <c r="AW38" s="428">
        <v>0</v>
      </c>
      <c r="AX38" s="428">
        <v>0</v>
      </c>
      <c r="AY38" s="428">
        <v>0</v>
      </c>
      <c r="AZ38" s="428">
        <v>0</v>
      </c>
      <c r="BA38" s="428">
        <v>0</v>
      </c>
      <c r="BB38" s="428">
        <v>0</v>
      </c>
      <c r="BC38" s="428">
        <v>0</v>
      </c>
      <c r="BD38" s="428">
        <v>2</v>
      </c>
      <c r="BE38" s="428">
        <v>7</v>
      </c>
      <c r="BF38" s="428">
        <v>0</v>
      </c>
      <c r="BG38" s="428">
        <v>0</v>
      </c>
      <c r="BH38" s="428">
        <v>2</v>
      </c>
      <c r="BI38" s="428">
        <v>7</v>
      </c>
      <c r="BJ38" s="428">
        <v>0</v>
      </c>
      <c r="BK38" s="428">
        <v>0</v>
      </c>
      <c r="BL38" s="428">
        <v>0</v>
      </c>
      <c r="BM38" s="428">
        <v>0</v>
      </c>
      <c r="BN38" s="428">
        <v>0</v>
      </c>
      <c r="BO38" s="428">
        <v>0</v>
      </c>
      <c r="BP38" s="428">
        <v>0</v>
      </c>
      <c r="BQ38" s="428">
        <v>0</v>
      </c>
      <c r="BR38" s="428">
        <v>1</v>
      </c>
      <c r="BS38" s="428">
        <v>4</v>
      </c>
      <c r="BT38" s="428">
        <v>1</v>
      </c>
      <c r="BU38" s="428">
        <v>4</v>
      </c>
      <c r="BV38" s="428">
        <v>1</v>
      </c>
      <c r="BW38" s="428">
        <v>4</v>
      </c>
      <c r="BX38" s="428">
        <v>0</v>
      </c>
      <c r="BY38" s="428">
        <v>0</v>
      </c>
      <c r="BZ38" s="428">
        <v>0</v>
      </c>
      <c r="CA38" s="428">
        <v>0</v>
      </c>
      <c r="CB38" s="428">
        <v>1</v>
      </c>
      <c r="CC38" s="428">
        <v>19</v>
      </c>
      <c r="CD38" s="428">
        <v>1</v>
      </c>
      <c r="CE38" s="428">
        <v>4</v>
      </c>
      <c r="CF38" s="428">
        <v>0</v>
      </c>
      <c r="CG38" s="428">
        <v>0</v>
      </c>
      <c r="CH38" s="428">
        <v>0</v>
      </c>
      <c r="CI38" s="428">
        <v>0</v>
      </c>
      <c r="CJ38" s="428">
        <v>0</v>
      </c>
      <c r="CK38" s="428">
        <v>0</v>
      </c>
      <c r="CL38" s="428">
        <v>1</v>
      </c>
      <c r="CM38" s="428">
        <v>3</v>
      </c>
      <c r="CN38" s="428">
        <v>0</v>
      </c>
      <c r="CO38" s="428">
        <v>0</v>
      </c>
      <c r="CP38" s="428">
        <v>0</v>
      </c>
      <c r="CQ38" s="428">
        <v>0</v>
      </c>
      <c r="CR38" s="428">
        <v>1</v>
      </c>
      <c r="CS38" s="428">
        <v>3</v>
      </c>
      <c r="CT38" s="428">
        <v>0</v>
      </c>
      <c r="CU38" s="428">
        <v>0</v>
      </c>
      <c r="CV38" s="428">
        <v>0</v>
      </c>
      <c r="CW38" s="428">
        <v>0</v>
      </c>
      <c r="CX38" s="428">
        <v>0</v>
      </c>
      <c r="CY38" s="428">
        <v>0</v>
      </c>
      <c r="CZ38" s="428">
        <v>0</v>
      </c>
      <c r="DA38" s="428">
        <v>0</v>
      </c>
      <c r="DB38" s="428">
        <v>0</v>
      </c>
      <c r="DC38" s="428">
        <v>0</v>
      </c>
      <c r="DD38" s="428">
        <v>0</v>
      </c>
      <c r="DE38" s="428">
        <v>0</v>
      </c>
      <c r="DF38" s="428">
        <v>0</v>
      </c>
      <c r="DG38" s="428">
        <v>0</v>
      </c>
      <c r="DH38" s="428">
        <v>0</v>
      </c>
      <c r="DI38" s="428">
        <v>0</v>
      </c>
      <c r="DJ38" s="428">
        <v>0</v>
      </c>
      <c r="DK38" s="428">
        <v>0</v>
      </c>
      <c r="DL38" s="428">
        <v>0</v>
      </c>
      <c r="DM38" s="428">
        <v>0</v>
      </c>
      <c r="DN38" s="428">
        <v>0</v>
      </c>
      <c r="DO38" s="428">
        <v>0</v>
      </c>
      <c r="DP38" s="428">
        <v>0</v>
      </c>
      <c r="DQ38" s="428">
        <v>0</v>
      </c>
      <c r="DR38" s="428">
        <v>0</v>
      </c>
      <c r="DS38" s="428">
        <v>0</v>
      </c>
      <c r="DT38" s="428">
        <v>0</v>
      </c>
      <c r="DU38" s="428">
        <v>0</v>
      </c>
      <c r="DV38" s="428">
        <v>0</v>
      </c>
      <c r="DW38" s="428">
        <v>0</v>
      </c>
      <c r="DX38" s="428">
        <v>0</v>
      </c>
      <c r="DY38" s="428">
        <v>0</v>
      </c>
      <c r="DZ38" s="428">
        <v>0</v>
      </c>
      <c r="EA38" s="428">
        <v>0</v>
      </c>
      <c r="EB38" s="428">
        <v>0</v>
      </c>
      <c r="EC38" s="428">
        <v>0</v>
      </c>
      <c r="ED38" s="428">
        <v>0</v>
      </c>
      <c r="EE38" s="428">
        <v>0</v>
      </c>
      <c r="EF38" s="428">
        <v>0</v>
      </c>
      <c r="EG38" s="428">
        <v>0</v>
      </c>
      <c r="EH38" s="428">
        <v>0</v>
      </c>
      <c r="EI38" s="428">
        <v>0</v>
      </c>
      <c r="EJ38" s="428">
        <v>2</v>
      </c>
      <c r="EK38" s="428">
        <v>7</v>
      </c>
      <c r="EL38" s="428">
        <v>2</v>
      </c>
      <c r="EM38" s="428">
        <v>7</v>
      </c>
      <c r="EN38" s="428">
        <v>0</v>
      </c>
      <c r="EO38" s="428">
        <v>0</v>
      </c>
      <c r="EP38" s="428">
        <v>0</v>
      </c>
      <c r="EQ38" s="428">
        <v>0</v>
      </c>
      <c r="ER38" s="428">
        <v>0</v>
      </c>
      <c r="ES38" s="428">
        <v>0</v>
      </c>
      <c r="ET38" s="428">
        <v>2</v>
      </c>
      <c r="EU38" s="428">
        <v>7</v>
      </c>
      <c r="EV38" s="428">
        <v>0</v>
      </c>
      <c r="EW38" s="428">
        <v>0</v>
      </c>
      <c r="EX38" s="428">
        <v>0</v>
      </c>
      <c r="EY38" s="428">
        <v>0</v>
      </c>
      <c r="EZ38" s="428">
        <v>0</v>
      </c>
      <c r="FA38" s="428">
        <v>0</v>
      </c>
      <c r="FB38" s="428">
        <v>0</v>
      </c>
      <c r="FC38" s="428">
        <v>0</v>
      </c>
      <c r="FD38" s="428">
        <v>0</v>
      </c>
      <c r="FE38" s="428">
        <v>0</v>
      </c>
      <c r="FF38" s="428">
        <v>0</v>
      </c>
      <c r="FG38" s="428">
        <v>0</v>
      </c>
      <c r="FH38" s="428">
        <v>0</v>
      </c>
      <c r="FI38" s="428">
        <v>0</v>
      </c>
      <c r="FJ38" s="428">
        <v>0</v>
      </c>
      <c r="FK38" s="428">
        <v>0</v>
      </c>
      <c r="FL38" s="428">
        <v>0</v>
      </c>
      <c r="FM38" s="428">
        <v>0</v>
      </c>
      <c r="FN38" s="428">
        <v>0</v>
      </c>
      <c r="FO38" s="428">
        <v>0</v>
      </c>
      <c r="FP38" s="428">
        <v>0</v>
      </c>
      <c r="FQ38" s="428">
        <v>0</v>
      </c>
      <c r="FR38" s="428">
        <v>0</v>
      </c>
      <c r="FS38" s="428">
        <v>0</v>
      </c>
      <c r="FT38" s="428">
        <v>1</v>
      </c>
      <c r="FU38" s="428">
        <v>4</v>
      </c>
      <c r="FV38" s="428">
        <v>0</v>
      </c>
      <c r="FW38" s="428">
        <v>0</v>
      </c>
      <c r="FX38" s="428">
        <v>0</v>
      </c>
      <c r="FY38" s="428">
        <v>0</v>
      </c>
      <c r="FZ38" s="428">
        <v>0</v>
      </c>
      <c r="GA38" s="428">
        <v>0</v>
      </c>
      <c r="GB38" s="428">
        <v>0</v>
      </c>
      <c r="GC38" s="428">
        <v>0</v>
      </c>
      <c r="GD38" s="428">
        <v>0</v>
      </c>
      <c r="GE38" s="428">
        <v>0</v>
      </c>
      <c r="GF38" s="428">
        <v>0</v>
      </c>
      <c r="GG38" s="428">
        <v>0</v>
      </c>
      <c r="GH38" s="428">
        <v>0</v>
      </c>
      <c r="GI38" s="428">
        <v>0</v>
      </c>
      <c r="GJ38" s="428">
        <v>0</v>
      </c>
      <c r="GK38" s="428">
        <v>0</v>
      </c>
      <c r="GL38" s="428">
        <v>1</v>
      </c>
      <c r="GM38" s="428">
        <v>4</v>
      </c>
      <c r="GN38" s="36"/>
    </row>
    <row r="39" spans="1:196" ht="15" customHeight="1" x14ac:dyDescent="0.2">
      <c r="A39" s="596" t="s">
        <v>1728</v>
      </c>
      <c r="B39" s="428">
        <v>0</v>
      </c>
      <c r="C39" s="428">
        <v>0</v>
      </c>
      <c r="D39" s="428">
        <v>0</v>
      </c>
      <c r="E39" s="428">
        <v>0</v>
      </c>
      <c r="F39" s="428">
        <v>0</v>
      </c>
      <c r="G39" s="428">
        <v>0</v>
      </c>
      <c r="H39" s="428">
        <v>0</v>
      </c>
      <c r="I39" s="428">
        <v>0</v>
      </c>
      <c r="J39" s="428">
        <v>0</v>
      </c>
      <c r="K39" s="428">
        <v>0</v>
      </c>
      <c r="L39" s="428">
        <v>0</v>
      </c>
      <c r="M39" s="428">
        <v>0</v>
      </c>
      <c r="N39" s="428">
        <v>0</v>
      </c>
      <c r="O39" s="428">
        <v>0</v>
      </c>
      <c r="P39" s="428">
        <v>0</v>
      </c>
      <c r="Q39" s="428">
        <v>0</v>
      </c>
      <c r="R39" s="428">
        <v>0</v>
      </c>
      <c r="S39" s="428">
        <v>0</v>
      </c>
      <c r="T39" s="428">
        <v>0</v>
      </c>
      <c r="U39" s="428">
        <v>0</v>
      </c>
      <c r="V39" s="428">
        <v>0</v>
      </c>
      <c r="W39" s="428">
        <v>0</v>
      </c>
      <c r="X39" s="428">
        <v>0</v>
      </c>
      <c r="Y39" s="428">
        <v>0</v>
      </c>
      <c r="Z39" s="428">
        <v>0</v>
      </c>
      <c r="AA39" s="428">
        <v>0</v>
      </c>
      <c r="AB39" s="428">
        <v>0</v>
      </c>
      <c r="AC39" s="428">
        <v>0</v>
      </c>
      <c r="AD39" s="428">
        <v>0</v>
      </c>
      <c r="AE39" s="428">
        <v>0</v>
      </c>
      <c r="AF39" s="428">
        <v>0</v>
      </c>
      <c r="AG39" s="428">
        <v>0</v>
      </c>
      <c r="AH39" s="428">
        <v>0</v>
      </c>
      <c r="AI39" s="428">
        <v>0</v>
      </c>
      <c r="AJ39" s="428">
        <v>0</v>
      </c>
      <c r="AK39" s="428">
        <v>0</v>
      </c>
      <c r="AL39" s="428">
        <v>0</v>
      </c>
      <c r="AM39" s="428">
        <v>0</v>
      </c>
      <c r="AN39" s="428">
        <v>0</v>
      </c>
      <c r="AO39" s="428">
        <v>0</v>
      </c>
      <c r="AP39" s="428">
        <v>0</v>
      </c>
      <c r="AQ39" s="428">
        <v>0</v>
      </c>
      <c r="AR39" s="428">
        <v>0</v>
      </c>
      <c r="AS39" s="428">
        <v>0</v>
      </c>
      <c r="AT39" s="428">
        <v>0</v>
      </c>
      <c r="AU39" s="428">
        <v>0</v>
      </c>
      <c r="AV39" s="428">
        <v>0</v>
      </c>
      <c r="AW39" s="428">
        <v>0</v>
      </c>
      <c r="AX39" s="428">
        <v>0</v>
      </c>
      <c r="AY39" s="428">
        <v>0</v>
      </c>
      <c r="AZ39" s="428">
        <v>0</v>
      </c>
      <c r="BA39" s="428">
        <v>0</v>
      </c>
      <c r="BB39" s="428">
        <v>0</v>
      </c>
      <c r="BC39" s="428">
        <v>0</v>
      </c>
      <c r="BD39" s="428">
        <v>0</v>
      </c>
      <c r="BE39" s="428">
        <v>0</v>
      </c>
      <c r="BF39" s="428">
        <v>0</v>
      </c>
      <c r="BG39" s="428">
        <v>0</v>
      </c>
      <c r="BH39" s="428">
        <v>0</v>
      </c>
      <c r="BI39" s="428">
        <v>0</v>
      </c>
      <c r="BJ39" s="428">
        <v>0</v>
      </c>
      <c r="BK39" s="428">
        <v>0</v>
      </c>
      <c r="BL39" s="428">
        <v>0</v>
      </c>
      <c r="BM39" s="428">
        <v>0</v>
      </c>
      <c r="BN39" s="428">
        <v>0</v>
      </c>
      <c r="BO39" s="428">
        <v>0</v>
      </c>
      <c r="BP39" s="428">
        <v>0</v>
      </c>
      <c r="BQ39" s="428">
        <v>0</v>
      </c>
      <c r="BR39" s="428">
        <v>0</v>
      </c>
      <c r="BS39" s="428">
        <v>0</v>
      </c>
      <c r="BT39" s="428">
        <v>0</v>
      </c>
      <c r="BU39" s="428">
        <v>0</v>
      </c>
      <c r="BV39" s="428">
        <v>0</v>
      </c>
      <c r="BW39" s="428">
        <v>0</v>
      </c>
      <c r="BX39" s="428">
        <v>0</v>
      </c>
      <c r="BY39" s="428">
        <v>0</v>
      </c>
      <c r="BZ39" s="428">
        <v>0</v>
      </c>
      <c r="CA39" s="428">
        <v>0</v>
      </c>
      <c r="CB39" s="428">
        <v>1</v>
      </c>
      <c r="CC39" s="428">
        <v>27</v>
      </c>
      <c r="CD39" s="428">
        <v>0</v>
      </c>
      <c r="CE39" s="428">
        <v>0</v>
      </c>
      <c r="CF39" s="428">
        <v>0</v>
      </c>
      <c r="CG39" s="428">
        <v>0</v>
      </c>
      <c r="CH39" s="428">
        <v>0</v>
      </c>
      <c r="CI39" s="428">
        <v>0</v>
      </c>
      <c r="CJ39" s="428">
        <v>0</v>
      </c>
      <c r="CK39" s="428">
        <v>0</v>
      </c>
      <c r="CL39" s="428">
        <v>0</v>
      </c>
      <c r="CM39" s="428">
        <v>0</v>
      </c>
      <c r="CN39" s="428">
        <v>0</v>
      </c>
      <c r="CO39" s="428">
        <v>0</v>
      </c>
      <c r="CP39" s="428">
        <v>0</v>
      </c>
      <c r="CQ39" s="428">
        <v>0</v>
      </c>
      <c r="CR39" s="428">
        <v>0</v>
      </c>
      <c r="CS39" s="428">
        <v>0</v>
      </c>
      <c r="CT39" s="428">
        <v>0</v>
      </c>
      <c r="CU39" s="428">
        <v>0</v>
      </c>
      <c r="CV39" s="428">
        <v>0</v>
      </c>
      <c r="CW39" s="428">
        <v>0</v>
      </c>
      <c r="CX39" s="428">
        <v>0</v>
      </c>
      <c r="CY39" s="428">
        <v>0</v>
      </c>
      <c r="CZ39" s="428">
        <v>0</v>
      </c>
      <c r="DA39" s="428">
        <v>0</v>
      </c>
      <c r="DB39" s="428">
        <v>0</v>
      </c>
      <c r="DC39" s="428">
        <v>0</v>
      </c>
      <c r="DD39" s="428">
        <v>0</v>
      </c>
      <c r="DE39" s="428">
        <v>0</v>
      </c>
      <c r="DF39" s="428">
        <v>0</v>
      </c>
      <c r="DG39" s="428">
        <v>0</v>
      </c>
      <c r="DH39" s="428">
        <v>0</v>
      </c>
      <c r="DI39" s="428">
        <v>0</v>
      </c>
      <c r="DJ39" s="428">
        <v>0</v>
      </c>
      <c r="DK39" s="428">
        <v>0</v>
      </c>
      <c r="DL39" s="428">
        <v>0</v>
      </c>
      <c r="DM39" s="428">
        <v>0</v>
      </c>
      <c r="DN39" s="428">
        <v>0</v>
      </c>
      <c r="DO39" s="428">
        <v>0</v>
      </c>
      <c r="DP39" s="428">
        <v>0</v>
      </c>
      <c r="DQ39" s="428">
        <v>0</v>
      </c>
      <c r="DR39" s="428">
        <v>0</v>
      </c>
      <c r="DS39" s="428">
        <v>0</v>
      </c>
      <c r="DT39" s="428">
        <v>0</v>
      </c>
      <c r="DU39" s="428">
        <v>0</v>
      </c>
      <c r="DV39" s="428">
        <v>0</v>
      </c>
      <c r="DW39" s="428">
        <v>0</v>
      </c>
      <c r="DX39" s="428">
        <v>0</v>
      </c>
      <c r="DY39" s="428">
        <v>0</v>
      </c>
      <c r="DZ39" s="428">
        <v>0</v>
      </c>
      <c r="EA39" s="428">
        <v>0</v>
      </c>
      <c r="EB39" s="428">
        <v>0</v>
      </c>
      <c r="EC39" s="428">
        <v>0</v>
      </c>
      <c r="ED39" s="428">
        <v>0</v>
      </c>
      <c r="EE39" s="428">
        <v>0</v>
      </c>
      <c r="EF39" s="428">
        <v>0</v>
      </c>
      <c r="EG39" s="428">
        <v>0</v>
      </c>
      <c r="EH39" s="428">
        <v>0</v>
      </c>
      <c r="EI39" s="428">
        <v>0</v>
      </c>
      <c r="EJ39" s="428">
        <v>0</v>
      </c>
      <c r="EK39" s="428">
        <v>0</v>
      </c>
      <c r="EL39" s="428">
        <v>0</v>
      </c>
      <c r="EM39" s="428">
        <v>0</v>
      </c>
      <c r="EN39" s="428">
        <v>0</v>
      </c>
      <c r="EO39" s="428">
        <v>0</v>
      </c>
      <c r="EP39" s="428">
        <v>0</v>
      </c>
      <c r="EQ39" s="428">
        <v>0</v>
      </c>
      <c r="ER39" s="428">
        <v>0</v>
      </c>
      <c r="ES39" s="428">
        <v>0</v>
      </c>
      <c r="ET39" s="428">
        <v>0</v>
      </c>
      <c r="EU39" s="428">
        <v>0</v>
      </c>
      <c r="EV39" s="428">
        <v>0</v>
      </c>
      <c r="EW39" s="428">
        <v>0</v>
      </c>
      <c r="EX39" s="428">
        <v>0</v>
      </c>
      <c r="EY39" s="428">
        <v>0</v>
      </c>
      <c r="EZ39" s="428">
        <v>0</v>
      </c>
      <c r="FA39" s="428">
        <v>0</v>
      </c>
      <c r="FB39" s="428">
        <v>0</v>
      </c>
      <c r="FC39" s="428">
        <v>0</v>
      </c>
      <c r="FD39" s="428">
        <v>0</v>
      </c>
      <c r="FE39" s="428">
        <v>0</v>
      </c>
      <c r="FF39" s="428">
        <v>0</v>
      </c>
      <c r="FG39" s="428">
        <v>0</v>
      </c>
      <c r="FH39" s="428">
        <v>0</v>
      </c>
      <c r="FI39" s="428">
        <v>0</v>
      </c>
      <c r="FJ39" s="428">
        <v>0</v>
      </c>
      <c r="FK39" s="428">
        <v>0</v>
      </c>
      <c r="FL39" s="428">
        <v>0</v>
      </c>
      <c r="FM39" s="428">
        <v>0</v>
      </c>
      <c r="FN39" s="428">
        <v>0</v>
      </c>
      <c r="FO39" s="428">
        <v>0</v>
      </c>
      <c r="FP39" s="428">
        <v>0</v>
      </c>
      <c r="FQ39" s="428">
        <v>0</v>
      </c>
      <c r="FR39" s="428">
        <v>0</v>
      </c>
      <c r="FS39" s="428">
        <v>0</v>
      </c>
      <c r="FT39" s="428">
        <v>0</v>
      </c>
      <c r="FU39" s="428">
        <v>0</v>
      </c>
      <c r="FV39" s="428">
        <v>0</v>
      </c>
      <c r="FW39" s="428">
        <v>0</v>
      </c>
      <c r="FX39" s="428">
        <v>0</v>
      </c>
      <c r="FY39" s="428">
        <v>0</v>
      </c>
      <c r="FZ39" s="428">
        <v>0</v>
      </c>
      <c r="GA39" s="428">
        <v>0</v>
      </c>
      <c r="GB39" s="428">
        <v>0</v>
      </c>
      <c r="GC39" s="428">
        <v>0</v>
      </c>
      <c r="GD39" s="428">
        <v>0</v>
      </c>
      <c r="GE39" s="428">
        <v>0</v>
      </c>
      <c r="GF39" s="428">
        <v>0</v>
      </c>
      <c r="GG39" s="428">
        <v>0</v>
      </c>
      <c r="GH39" s="428">
        <v>0</v>
      </c>
      <c r="GI39" s="428">
        <v>0</v>
      </c>
      <c r="GJ39" s="428">
        <v>0</v>
      </c>
      <c r="GK39" s="428">
        <v>0</v>
      </c>
      <c r="GL39" s="428">
        <v>0</v>
      </c>
      <c r="GM39" s="428">
        <v>0</v>
      </c>
      <c r="GN39" s="36"/>
    </row>
    <row r="40" spans="1:196" ht="15" customHeight="1" x14ac:dyDescent="0.2">
      <c r="A40" s="596" t="s">
        <v>1730</v>
      </c>
      <c r="B40" s="428">
        <v>0</v>
      </c>
      <c r="C40" s="428">
        <v>0</v>
      </c>
      <c r="D40" s="428">
        <v>0</v>
      </c>
      <c r="E40" s="428">
        <v>0</v>
      </c>
      <c r="F40" s="428">
        <v>0</v>
      </c>
      <c r="G40" s="428">
        <v>0</v>
      </c>
      <c r="H40" s="428">
        <v>0</v>
      </c>
      <c r="I40" s="428">
        <v>0</v>
      </c>
      <c r="J40" s="428">
        <v>0</v>
      </c>
      <c r="K40" s="428">
        <v>0</v>
      </c>
      <c r="L40" s="428">
        <v>0</v>
      </c>
      <c r="M40" s="428">
        <v>0</v>
      </c>
      <c r="N40" s="428">
        <v>0</v>
      </c>
      <c r="O40" s="428">
        <v>0</v>
      </c>
      <c r="P40" s="428">
        <v>0</v>
      </c>
      <c r="Q40" s="428">
        <v>0</v>
      </c>
      <c r="R40" s="428">
        <v>0</v>
      </c>
      <c r="S40" s="428">
        <v>0</v>
      </c>
      <c r="T40" s="428">
        <v>0</v>
      </c>
      <c r="U40" s="428">
        <v>0</v>
      </c>
      <c r="V40" s="428">
        <v>0</v>
      </c>
      <c r="W40" s="428">
        <v>0</v>
      </c>
      <c r="X40" s="428">
        <v>0</v>
      </c>
      <c r="Y40" s="428">
        <v>0</v>
      </c>
      <c r="Z40" s="428">
        <v>0</v>
      </c>
      <c r="AA40" s="428">
        <v>0</v>
      </c>
      <c r="AB40" s="428">
        <v>0</v>
      </c>
      <c r="AC40" s="428">
        <v>0</v>
      </c>
      <c r="AD40" s="428">
        <v>0</v>
      </c>
      <c r="AE40" s="428">
        <v>0</v>
      </c>
      <c r="AF40" s="428">
        <v>0</v>
      </c>
      <c r="AG40" s="428">
        <v>0</v>
      </c>
      <c r="AH40" s="428">
        <v>0</v>
      </c>
      <c r="AI40" s="428">
        <v>0</v>
      </c>
      <c r="AJ40" s="428">
        <v>0</v>
      </c>
      <c r="AK40" s="428">
        <v>0</v>
      </c>
      <c r="AL40" s="428">
        <v>0</v>
      </c>
      <c r="AM40" s="428">
        <v>0</v>
      </c>
      <c r="AN40" s="428">
        <v>0</v>
      </c>
      <c r="AO40" s="428">
        <v>0</v>
      </c>
      <c r="AP40" s="428">
        <v>0</v>
      </c>
      <c r="AQ40" s="428">
        <v>0</v>
      </c>
      <c r="AR40" s="428">
        <v>0</v>
      </c>
      <c r="AS40" s="428">
        <v>0</v>
      </c>
      <c r="AT40" s="428">
        <v>0</v>
      </c>
      <c r="AU40" s="428">
        <v>0</v>
      </c>
      <c r="AV40" s="428">
        <v>0</v>
      </c>
      <c r="AW40" s="428">
        <v>0</v>
      </c>
      <c r="AX40" s="428">
        <v>0</v>
      </c>
      <c r="AY40" s="428">
        <v>0</v>
      </c>
      <c r="AZ40" s="428">
        <v>0</v>
      </c>
      <c r="BA40" s="428">
        <v>0</v>
      </c>
      <c r="BB40" s="428">
        <v>0</v>
      </c>
      <c r="BC40" s="428">
        <v>0</v>
      </c>
      <c r="BD40" s="428">
        <v>0</v>
      </c>
      <c r="BE40" s="428">
        <v>0</v>
      </c>
      <c r="BF40" s="428">
        <v>0</v>
      </c>
      <c r="BG40" s="428">
        <v>0</v>
      </c>
      <c r="BH40" s="428">
        <v>0</v>
      </c>
      <c r="BI40" s="428">
        <v>0</v>
      </c>
      <c r="BJ40" s="428">
        <v>0</v>
      </c>
      <c r="BK40" s="428">
        <v>0</v>
      </c>
      <c r="BL40" s="428">
        <v>0</v>
      </c>
      <c r="BM40" s="428">
        <v>0</v>
      </c>
      <c r="BN40" s="428">
        <v>0</v>
      </c>
      <c r="BO40" s="428">
        <v>0</v>
      </c>
      <c r="BP40" s="428">
        <v>0</v>
      </c>
      <c r="BQ40" s="428">
        <v>0</v>
      </c>
      <c r="BR40" s="428">
        <v>0</v>
      </c>
      <c r="BS40" s="428">
        <v>0</v>
      </c>
      <c r="BT40" s="428">
        <v>0</v>
      </c>
      <c r="BU40" s="428">
        <v>0</v>
      </c>
      <c r="BV40" s="428">
        <v>0</v>
      </c>
      <c r="BW40" s="428">
        <v>0</v>
      </c>
      <c r="BX40" s="428">
        <v>0</v>
      </c>
      <c r="BY40" s="428">
        <v>0</v>
      </c>
      <c r="BZ40" s="428">
        <v>0</v>
      </c>
      <c r="CA40" s="428">
        <v>0</v>
      </c>
      <c r="CB40" s="428">
        <v>1</v>
      </c>
      <c r="CC40" s="428">
        <v>23</v>
      </c>
      <c r="CD40" s="428">
        <v>0</v>
      </c>
      <c r="CE40" s="428">
        <v>0</v>
      </c>
      <c r="CF40" s="428">
        <v>0</v>
      </c>
      <c r="CG40" s="428">
        <v>0</v>
      </c>
      <c r="CH40" s="428">
        <v>0</v>
      </c>
      <c r="CI40" s="428">
        <v>0</v>
      </c>
      <c r="CJ40" s="428">
        <v>0</v>
      </c>
      <c r="CK40" s="428">
        <v>0</v>
      </c>
      <c r="CL40" s="428">
        <v>0</v>
      </c>
      <c r="CM40" s="428">
        <v>0</v>
      </c>
      <c r="CN40" s="428">
        <v>0</v>
      </c>
      <c r="CO40" s="428">
        <v>0</v>
      </c>
      <c r="CP40" s="428">
        <v>0</v>
      </c>
      <c r="CQ40" s="428">
        <v>0</v>
      </c>
      <c r="CR40" s="428">
        <v>0</v>
      </c>
      <c r="CS40" s="428">
        <v>0</v>
      </c>
      <c r="CT40" s="428">
        <v>0</v>
      </c>
      <c r="CU40" s="428">
        <v>0</v>
      </c>
      <c r="CV40" s="428">
        <v>0</v>
      </c>
      <c r="CW40" s="428">
        <v>0</v>
      </c>
      <c r="CX40" s="428">
        <v>0</v>
      </c>
      <c r="CY40" s="428">
        <v>0</v>
      </c>
      <c r="CZ40" s="428">
        <v>0</v>
      </c>
      <c r="DA40" s="428">
        <v>0</v>
      </c>
      <c r="DB40" s="428">
        <v>0</v>
      </c>
      <c r="DC40" s="428">
        <v>0</v>
      </c>
      <c r="DD40" s="428">
        <v>0</v>
      </c>
      <c r="DE40" s="428">
        <v>0</v>
      </c>
      <c r="DF40" s="428">
        <v>0</v>
      </c>
      <c r="DG40" s="428">
        <v>0</v>
      </c>
      <c r="DH40" s="428">
        <v>0</v>
      </c>
      <c r="DI40" s="428">
        <v>0</v>
      </c>
      <c r="DJ40" s="428">
        <v>0</v>
      </c>
      <c r="DK40" s="428">
        <v>0</v>
      </c>
      <c r="DL40" s="428">
        <v>0</v>
      </c>
      <c r="DM40" s="428">
        <v>0</v>
      </c>
      <c r="DN40" s="428">
        <v>0</v>
      </c>
      <c r="DO40" s="428">
        <v>0</v>
      </c>
      <c r="DP40" s="428">
        <v>0</v>
      </c>
      <c r="DQ40" s="428">
        <v>0</v>
      </c>
      <c r="DR40" s="428">
        <v>0</v>
      </c>
      <c r="DS40" s="428">
        <v>0</v>
      </c>
      <c r="DT40" s="428">
        <v>0</v>
      </c>
      <c r="DU40" s="428">
        <v>0</v>
      </c>
      <c r="DV40" s="428">
        <v>0</v>
      </c>
      <c r="DW40" s="428">
        <v>0</v>
      </c>
      <c r="DX40" s="428">
        <v>0</v>
      </c>
      <c r="DY40" s="428">
        <v>0</v>
      </c>
      <c r="DZ40" s="428">
        <v>0</v>
      </c>
      <c r="EA40" s="428">
        <v>0</v>
      </c>
      <c r="EB40" s="428">
        <v>0</v>
      </c>
      <c r="EC40" s="428">
        <v>0</v>
      </c>
      <c r="ED40" s="428">
        <v>0</v>
      </c>
      <c r="EE40" s="428">
        <v>0</v>
      </c>
      <c r="EF40" s="428">
        <v>0</v>
      </c>
      <c r="EG40" s="428">
        <v>0</v>
      </c>
      <c r="EH40" s="428">
        <v>0</v>
      </c>
      <c r="EI40" s="428">
        <v>0</v>
      </c>
      <c r="EJ40" s="428">
        <v>0</v>
      </c>
      <c r="EK40" s="428">
        <v>0</v>
      </c>
      <c r="EL40" s="428">
        <v>0</v>
      </c>
      <c r="EM40" s="428">
        <v>0</v>
      </c>
      <c r="EN40" s="428">
        <v>0</v>
      </c>
      <c r="EO40" s="428">
        <v>0</v>
      </c>
      <c r="EP40" s="428">
        <v>0</v>
      </c>
      <c r="EQ40" s="428">
        <v>0</v>
      </c>
      <c r="ER40" s="428">
        <v>0</v>
      </c>
      <c r="ES40" s="428">
        <v>0</v>
      </c>
      <c r="ET40" s="428">
        <v>0</v>
      </c>
      <c r="EU40" s="428">
        <v>0</v>
      </c>
      <c r="EV40" s="428">
        <v>0</v>
      </c>
      <c r="EW40" s="428">
        <v>0</v>
      </c>
      <c r="EX40" s="428">
        <v>0</v>
      </c>
      <c r="EY40" s="428">
        <v>0</v>
      </c>
      <c r="EZ40" s="428">
        <v>0</v>
      </c>
      <c r="FA40" s="428">
        <v>0</v>
      </c>
      <c r="FB40" s="428">
        <v>0</v>
      </c>
      <c r="FC40" s="428">
        <v>0</v>
      </c>
      <c r="FD40" s="428">
        <v>0</v>
      </c>
      <c r="FE40" s="428">
        <v>0</v>
      </c>
      <c r="FF40" s="428">
        <v>0</v>
      </c>
      <c r="FG40" s="428">
        <v>0</v>
      </c>
      <c r="FH40" s="428">
        <v>0</v>
      </c>
      <c r="FI40" s="428">
        <v>0</v>
      </c>
      <c r="FJ40" s="428">
        <v>0</v>
      </c>
      <c r="FK40" s="428">
        <v>0</v>
      </c>
      <c r="FL40" s="428">
        <v>0</v>
      </c>
      <c r="FM40" s="428">
        <v>0</v>
      </c>
      <c r="FN40" s="428">
        <v>0</v>
      </c>
      <c r="FO40" s="428">
        <v>0</v>
      </c>
      <c r="FP40" s="428">
        <v>0</v>
      </c>
      <c r="FQ40" s="428">
        <v>0</v>
      </c>
      <c r="FR40" s="428">
        <v>0</v>
      </c>
      <c r="FS40" s="428">
        <v>0</v>
      </c>
      <c r="FT40" s="428">
        <v>0</v>
      </c>
      <c r="FU40" s="428">
        <v>0</v>
      </c>
      <c r="FV40" s="428">
        <v>0</v>
      </c>
      <c r="FW40" s="428">
        <v>0</v>
      </c>
      <c r="FX40" s="428">
        <v>0</v>
      </c>
      <c r="FY40" s="428">
        <v>0</v>
      </c>
      <c r="FZ40" s="428">
        <v>0</v>
      </c>
      <c r="GA40" s="428">
        <v>0</v>
      </c>
      <c r="GB40" s="428">
        <v>0</v>
      </c>
      <c r="GC40" s="428">
        <v>0</v>
      </c>
      <c r="GD40" s="428">
        <v>0</v>
      </c>
      <c r="GE40" s="428">
        <v>0</v>
      </c>
      <c r="GF40" s="428">
        <v>0</v>
      </c>
      <c r="GG40" s="428">
        <v>0</v>
      </c>
      <c r="GH40" s="428">
        <v>0</v>
      </c>
      <c r="GI40" s="428">
        <v>0</v>
      </c>
      <c r="GJ40" s="428">
        <v>0</v>
      </c>
      <c r="GK40" s="428">
        <v>0</v>
      </c>
      <c r="GL40" s="428">
        <v>0</v>
      </c>
      <c r="GM40" s="428">
        <v>0</v>
      </c>
      <c r="GN40" s="36"/>
    </row>
    <row r="41" spans="1:196" ht="15" customHeight="1" x14ac:dyDescent="0.2">
      <c r="A41" s="596" t="s">
        <v>1732</v>
      </c>
      <c r="B41" s="428">
        <v>0</v>
      </c>
      <c r="C41" s="428">
        <v>0</v>
      </c>
      <c r="D41" s="428">
        <v>0</v>
      </c>
      <c r="E41" s="428">
        <v>0</v>
      </c>
      <c r="F41" s="428">
        <v>0</v>
      </c>
      <c r="G41" s="428">
        <v>0</v>
      </c>
      <c r="H41" s="428">
        <v>0</v>
      </c>
      <c r="I41" s="428">
        <v>0</v>
      </c>
      <c r="J41" s="428">
        <v>0</v>
      </c>
      <c r="K41" s="428">
        <v>0</v>
      </c>
      <c r="L41" s="428">
        <v>0</v>
      </c>
      <c r="M41" s="428">
        <v>0</v>
      </c>
      <c r="N41" s="428">
        <v>0</v>
      </c>
      <c r="O41" s="428">
        <v>0</v>
      </c>
      <c r="P41" s="428">
        <v>0</v>
      </c>
      <c r="Q41" s="428">
        <v>0</v>
      </c>
      <c r="R41" s="428">
        <v>0</v>
      </c>
      <c r="S41" s="428">
        <v>0</v>
      </c>
      <c r="T41" s="428">
        <v>0</v>
      </c>
      <c r="U41" s="428">
        <v>0</v>
      </c>
      <c r="V41" s="428">
        <v>0</v>
      </c>
      <c r="W41" s="428">
        <v>0</v>
      </c>
      <c r="X41" s="428">
        <v>0</v>
      </c>
      <c r="Y41" s="428">
        <v>0</v>
      </c>
      <c r="Z41" s="428">
        <v>0</v>
      </c>
      <c r="AA41" s="428">
        <v>0</v>
      </c>
      <c r="AB41" s="428">
        <v>0</v>
      </c>
      <c r="AC41" s="428">
        <v>0</v>
      </c>
      <c r="AD41" s="428">
        <v>0</v>
      </c>
      <c r="AE41" s="428">
        <v>0</v>
      </c>
      <c r="AF41" s="428">
        <v>0</v>
      </c>
      <c r="AG41" s="428">
        <v>0</v>
      </c>
      <c r="AH41" s="428">
        <v>0</v>
      </c>
      <c r="AI41" s="428">
        <v>0</v>
      </c>
      <c r="AJ41" s="428">
        <v>0</v>
      </c>
      <c r="AK41" s="428">
        <v>0</v>
      </c>
      <c r="AL41" s="428">
        <v>0</v>
      </c>
      <c r="AM41" s="428">
        <v>0</v>
      </c>
      <c r="AN41" s="428">
        <v>0</v>
      </c>
      <c r="AO41" s="428">
        <v>0</v>
      </c>
      <c r="AP41" s="428">
        <v>0</v>
      </c>
      <c r="AQ41" s="428">
        <v>0</v>
      </c>
      <c r="AR41" s="428">
        <v>0</v>
      </c>
      <c r="AS41" s="428">
        <v>0</v>
      </c>
      <c r="AT41" s="428">
        <v>0</v>
      </c>
      <c r="AU41" s="428">
        <v>0</v>
      </c>
      <c r="AV41" s="428">
        <v>0</v>
      </c>
      <c r="AW41" s="428">
        <v>0</v>
      </c>
      <c r="AX41" s="428">
        <v>0</v>
      </c>
      <c r="AY41" s="428">
        <v>0</v>
      </c>
      <c r="AZ41" s="428">
        <v>0</v>
      </c>
      <c r="BA41" s="428">
        <v>0</v>
      </c>
      <c r="BB41" s="428">
        <v>0</v>
      </c>
      <c r="BC41" s="428">
        <v>0</v>
      </c>
      <c r="BD41" s="428">
        <v>0</v>
      </c>
      <c r="BE41" s="428">
        <v>0</v>
      </c>
      <c r="BF41" s="428">
        <v>0</v>
      </c>
      <c r="BG41" s="428">
        <v>0</v>
      </c>
      <c r="BH41" s="428">
        <v>0</v>
      </c>
      <c r="BI41" s="428">
        <v>0</v>
      </c>
      <c r="BJ41" s="428">
        <v>0</v>
      </c>
      <c r="BK41" s="428">
        <v>0</v>
      </c>
      <c r="BL41" s="428">
        <v>0</v>
      </c>
      <c r="BM41" s="428">
        <v>0</v>
      </c>
      <c r="BN41" s="428">
        <v>0</v>
      </c>
      <c r="BO41" s="428">
        <v>0</v>
      </c>
      <c r="BP41" s="428">
        <v>0</v>
      </c>
      <c r="BQ41" s="428">
        <v>0</v>
      </c>
      <c r="BR41" s="428">
        <v>0</v>
      </c>
      <c r="BS41" s="428">
        <v>0</v>
      </c>
      <c r="BT41" s="428">
        <v>0</v>
      </c>
      <c r="BU41" s="428">
        <v>0</v>
      </c>
      <c r="BV41" s="428">
        <v>0</v>
      </c>
      <c r="BW41" s="428">
        <v>0</v>
      </c>
      <c r="BX41" s="428">
        <v>0</v>
      </c>
      <c r="BY41" s="428">
        <v>0</v>
      </c>
      <c r="BZ41" s="428">
        <v>0</v>
      </c>
      <c r="CA41" s="428">
        <v>0</v>
      </c>
      <c r="CB41" s="428">
        <v>1</v>
      </c>
      <c r="CC41" s="428">
        <v>19</v>
      </c>
      <c r="CD41" s="428">
        <v>0</v>
      </c>
      <c r="CE41" s="428">
        <v>0</v>
      </c>
      <c r="CF41" s="428">
        <v>0</v>
      </c>
      <c r="CG41" s="428">
        <v>0</v>
      </c>
      <c r="CH41" s="428">
        <v>0</v>
      </c>
      <c r="CI41" s="428">
        <v>0</v>
      </c>
      <c r="CJ41" s="428">
        <v>0</v>
      </c>
      <c r="CK41" s="428">
        <v>0</v>
      </c>
      <c r="CL41" s="428">
        <v>0</v>
      </c>
      <c r="CM41" s="428">
        <v>0</v>
      </c>
      <c r="CN41" s="428">
        <v>0</v>
      </c>
      <c r="CO41" s="428">
        <v>0</v>
      </c>
      <c r="CP41" s="428">
        <v>0</v>
      </c>
      <c r="CQ41" s="428">
        <v>0</v>
      </c>
      <c r="CR41" s="428">
        <v>0</v>
      </c>
      <c r="CS41" s="428">
        <v>0</v>
      </c>
      <c r="CT41" s="428">
        <v>0</v>
      </c>
      <c r="CU41" s="428">
        <v>0</v>
      </c>
      <c r="CV41" s="428">
        <v>0</v>
      </c>
      <c r="CW41" s="428">
        <v>0</v>
      </c>
      <c r="CX41" s="428">
        <v>0</v>
      </c>
      <c r="CY41" s="428">
        <v>0</v>
      </c>
      <c r="CZ41" s="428">
        <v>0</v>
      </c>
      <c r="DA41" s="428">
        <v>0</v>
      </c>
      <c r="DB41" s="428">
        <v>0</v>
      </c>
      <c r="DC41" s="428">
        <v>0</v>
      </c>
      <c r="DD41" s="428">
        <v>0</v>
      </c>
      <c r="DE41" s="428">
        <v>0</v>
      </c>
      <c r="DF41" s="428">
        <v>0</v>
      </c>
      <c r="DG41" s="428">
        <v>0</v>
      </c>
      <c r="DH41" s="428">
        <v>0</v>
      </c>
      <c r="DI41" s="428">
        <v>0</v>
      </c>
      <c r="DJ41" s="428">
        <v>0</v>
      </c>
      <c r="DK41" s="428">
        <v>0</v>
      </c>
      <c r="DL41" s="428">
        <v>0</v>
      </c>
      <c r="DM41" s="428">
        <v>0</v>
      </c>
      <c r="DN41" s="428">
        <v>0</v>
      </c>
      <c r="DO41" s="428">
        <v>0</v>
      </c>
      <c r="DP41" s="428">
        <v>0</v>
      </c>
      <c r="DQ41" s="428">
        <v>0</v>
      </c>
      <c r="DR41" s="428">
        <v>0</v>
      </c>
      <c r="DS41" s="428">
        <v>0</v>
      </c>
      <c r="DT41" s="428">
        <v>0</v>
      </c>
      <c r="DU41" s="428">
        <v>0</v>
      </c>
      <c r="DV41" s="428">
        <v>0</v>
      </c>
      <c r="DW41" s="428">
        <v>0</v>
      </c>
      <c r="DX41" s="428">
        <v>0</v>
      </c>
      <c r="DY41" s="428">
        <v>0</v>
      </c>
      <c r="DZ41" s="428">
        <v>0</v>
      </c>
      <c r="EA41" s="428">
        <v>0</v>
      </c>
      <c r="EB41" s="428">
        <v>0</v>
      </c>
      <c r="EC41" s="428">
        <v>0</v>
      </c>
      <c r="ED41" s="428">
        <v>0</v>
      </c>
      <c r="EE41" s="428">
        <v>0</v>
      </c>
      <c r="EF41" s="428">
        <v>0</v>
      </c>
      <c r="EG41" s="428">
        <v>0</v>
      </c>
      <c r="EH41" s="428">
        <v>0</v>
      </c>
      <c r="EI41" s="428">
        <v>0</v>
      </c>
      <c r="EJ41" s="428">
        <v>0</v>
      </c>
      <c r="EK41" s="428">
        <v>0</v>
      </c>
      <c r="EL41" s="428">
        <v>0</v>
      </c>
      <c r="EM41" s="428">
        <v>0</v>
      </c>
      <c r="EN41" s="428">
        <v>0</v>
      </c>
      <c r="EO41" s="428">
        <v>0</v>
      </c>
      <c r="EP41" s="428">
        <v>0</v>
      </c>
      <c r="EQ41" s="428">
        <v>0</v>
      </c>
      <c r="ER41" s="428">
        <v>0</v>
      </c>
      <c r="ES41" s="428">
        <v>0</v>
      </c>
      <c r="ET41" s="428">
        <v>0</v>
      </c>
      <c r="EU41" s="428">
        <v>0</v>
      </c>
      <c r="EV41" s="428">
        <v>0</v>
      </c>
      <c r="EW41" s="428">
        <v>0</v>
      </c>
      <c r="EX41" s="428">
        <v>0</v>
      </c>
      <c r="EY41" s="428">
        <v>0</v>
      </c>
      <c r="EZ41" s="428">
        <v>0</v>
      </c>
      <c r="FA41" s="428">
        <v>0</v>
      </c>
      <c r="FB41" s="428">
        <v>0</v>
      </c>
      <c r="FC41" s="428">
        <v>0</v>
      </c>
      <c r="FD41" s="428">
        <v>0</v>
      </c>
      <c r="FE41" s="428">
        <v>0</v>
      </c>
      <c r="FF41" s="428">
        <v>0</v>
      </c>
      <c r="FG41" s="428">
        <v>0</v>
      </c>
      <c r="FH41" s="428">
        <v>0</v>
      </c>
      <c r="FI41" s="428">
        <v>0</v>
      </c>
      <c r="FJ41" s="428">
        <v>0</v>
      </c>
      <c r="FK41" s="428">
        <v>0</v>
      </c>
      <c r="FL41" s="428">
        <v>0</v>
      </c>
      <c r="FM41" s="428">
        <v>0</v>
      </c>
      <c r="FN41" s="428">
        <v>0</v>
      </c>
      <c r="FO41" s="428">
        <v>0</v>
      </c>
      <c r="FP41" s="428">
        <v>0</v>
      </c>
      <c r="FQ41" s="428">
        <v>0</v>
      </c>
      <c r="FR41" s="428">
        <v>0</v>
      </c>
      <c r="FS41" s="428">
        <v>0</v>
      </c>
      <c r="FT41" s="428">
        <v>0</v>
      </c>
      <c r="FU41" s="428">
        <v>0</v>
      </c>
      <c r="FV41" s="428">
        <v>0</v>
      </c>
      <c r="FW41" s="428">
        <v>0</v>
      </c>
      <c r="FX41" s="428">
        <v>0</v>
      </c>
      <c r="FY41" s="428">
        <v>0</v>
      </c>
      <c r="FZ41" s="428">
        <v>0</v>
      </c>
      <c r="GA41" s="428">
        <v>0</v>
      </c>
      <c r="GB41" s="428">
        <v>0</v>
      </c>
      <c r="GC41" s="428">
        <v>0</v>
      </c>
      <c r="GD41" s="428">
        <v>0</v>
      </c>
      <c r="GE41" s="428">
        <v>0</v>
      </c>
      <c r="GF41" s="428">
        <v>0</v>
      </c>
      <c r="GG41" s="428">
        <v>0</v>
      </c>
      <c r="GH41" s="428">
        <v>0</v>
      </c>
      <c r="GI41" s="428">
        <v>0</v>
      </c>
      <c r="GJ41" s="428">
        <v>0</v>
      </c>
      <c r="GK41" s="428">
        <v>0</v>
      </c>
      <c r="GL41" s="428">
        <v>0</v>
      </c>
      <c r="GM41" s="428">
        <v>0</v>
      </c>
      <c r="GN41" s="36"/>
    </row>
    <row r="42" spans="1:196" ht="15" customHeight="1" x14ac:dyDescent="0.2">
      <c r="A42" s="596" t="s">
        <v>1734</v>
      </c>
      <c r="B42" s="428">
        <v>2</v>
      </c>
      <c r="C42" s="428">
        <v>4</v>
      </c>
      <c r="D42" s="428">
        <v>0</v>
      </c>
      <c r="E42" s="428">
        <v>0</v>
      </c>
      <c r="F42" s="428">
        <v>0</v>
      </c>
      <c r="G42" s="428">
        <v>0</v>
      </c>
      <c r="H42" s="428">
        <v>0</v>
      </c>
      <c r="I42" s="428">
        <v>0</v>
      </c>
      <c r="J42" s="428">
        <v>0</v>
      </c>
      <c r="K42" s="428">
        <v>0</v>
      </c>
      <c r="L42" s="428">
        <v>0</v>
      </c>
      <c r="M42" s="428">
        <v>0</v>
      </c>
      <c r="N42" s="428">
        <v>0</v>
      </c>
      <c r="O42" s="428">
        <v>0</v>
      </c>
      <c r="P42" s="428">
        <v>0</v>
      </c>
      <c r="Q42" s="428">
        <v>0</v>
      </c>
      <c r="R42" s="428">
        <v>0</v>
      </c>
      <c r="S42" s="428">
        <v>0</v>
      </c>
      <c r="T42" s="428">
        <v>0</v>
      </c>
      <c r="U42" s="428">
        <v>0</v>
      </c>
      <c r="V42" s="428">
        <v>0</v>
      </c>
      <c r="W42" s="428">
        <v>0</v>
      </c>
      <c r="X42" s="428">
        <v>0</v>
      </c>
      <c r="Y42" s="428">
        <v>0</v>
      </c>
      <c r="Z42" s="428">
        <v>0</v>
      </c>
      <c r="AA42" s="428">
        <v>0</v>
      </c>
      <c r="AB42" s="428">
        <v>0</v>
      </c>
      <c r="AC42" s="428">
        <v>0</v>
      </c>
      <c r="AD42" s="428">
        <v>0</v>
      </c>
      <c r="AE42" s="428">
        <v>0</v>
      </c>
      <c r="AF42" s="428">
        <v>0</v>
      </c>
      <c r="AG42" s="428">
        <v>0</v>
      </c>
      <c r="AH42" s="428">
        <v>0</v>
      </c>
      <c r="AI42" s="428">
        <v>0</v>
      </c>
      <c r="AJ42" s="428">
        <v>0</v>
      </c>
      <c r="AK42" s="428">
        <v>0</v>
      </c>
      <c r="AL42" s="428">
        <v>0</v>
      </c>
      <c r="AM42" s="428">
        <v>0</v>
      </c>
      <c r="AN42" s="428">
        <v>0</v>
      </c>
      <c r="AO42" s="428">
        <v>0</v>
      </c>
      <c r="AP42" s="428">
        <v>0</v>
      </c>
      <c r="AQ42" s="428">
        <v>0</v>
      </c>
      <c r="AR42" s="428">
        <v>0</v>
      </c>
      <c r="AS42" s="428">
        <v>0</v>
      </c>
      <c r="AT42" s="428">
        <v>0</v>
      </c>
      <c r="AU42" s="428">
        <v>0</v>
      </c>
      <c r="AV42" s="428">
        <v>0</v>
      </c>
      <c r="AW42" s="428">
        <v>0</v>
      </c>
      <c r="AX42" s="428">
        <v>0</v>
      </c>
      <c r="AY42" s="428">
        <v>0</v>
      </c>
      <c r="AZ42" s="428">
        <v>0</v>
      </c>
      <c r="BA42" s="428">
        <v>0</v>
      </c>
      <c r="BB42" s="428">
        <v>0</v>
      </c>
      <c r="BC42" s="428">
        <v>0</v>
      </c>
      <c r="BD42" s="428">
        <v>2</v>
      </c>
      <c r="BE42" s="428">
        <v>4</v>
      </c>
      <c r="BF42" s="428">
        <v>0</v>
      </c>
      <c r="BG42" s="428">
        <v>0</v>
      </c>
      <c r="BH42" s="428">
        <v>1</v>
      </c>
      <c r="BI42" s="428">
        <v>2</v>
      </c>
      <c r="BJ42" s="428">
        <v>0</v>
      </c>
      <c r="BK42" s="428">
        <v>0</v>
      </c>
      <c r="BL42" s="428">
        <v>0</v>
      </c>
      <c r="BM42" s="428">
        <v>0</v>
      </c>
      <c r="BN42" s="428">
        <v>0</v>
      </c>
      <c r="BO42" s="428">
        <v>0</v>
      </c>
      <c r="BP42" s="428">
        <v>1</v>
      </c>
      <c r="BQ42" s="428">
        <v>2</v>
      </c>
      <c r="BR42" s="428">
        <v>0</v>
      </c>
      <c r="BS42" s="428">
        <v>0</v>
      </c>
      <c r="BT42" s="428">
        <v>0</v>
      </c>
      <c r="BU42" s="428">
        <v>0</v>
      </c>
      <c r="BV42" s="428">
        <v>0</v>
      </c>
      <c r="BW42" s="428">
        <v>0</v>
      </c>
      <c r="BX42" s="428">
        <v>0</v>
      </c>
      <c r="BY42" s="428">
        <v>0</v>
      </c>
      <c r="BZ42" s="428">
        <v>0</v>
      </c>
      <c r="CA42" s="428">
        <v>0</v>
      </c>
      <c r="CB42" s="428">
        <v>1</v>
      </c>
      <c r="CC42" s="428">
        <v>24</v>
      </c>
      <c r="CD42" s="428">
        <v>0</v>
      </c>
      <c r="CE42" s="428">
        <v>0</v>
      </c>
      <c r="CF42" s="428">
        <v>0</v>
      </c>
      <c r="CG42" s="428">
        <v>0</v>
      </c>
      <c r="CH42" s="428">
        <v>0</v>
      </c>
      <c r="CI42" s="428">
        <v>0</v>
      </c>
      <c r="CJ42" s="428">
        <v>0</v>
      </c>
      <c r="CK42" s="428">
        <v>0</v>
      </c>
      <c r="CL42" s="428">
        <v>0</v>
      </c>
      <c r="CM42" s="428">
        <v>0</v>
      </c>
      <c r="CN42" s="428">
        <v>1</v>
      </c>
      <c r="CO42" s="428">
        <v>2</v>
      </c>
      <c r="CP42" s="428">
        <v>1</v>
      </c>
      <c r="CQ42" s="428">
        <v>2</v>
      </c>
      <c r="CR42" s="428">
        <v>1</v>
      </c>
      <c r="CS42" s="428">
        <v>2</v>
      </c>
      <c r="CT42" s="428">
        <v>0</v>
      </c>
      <c r="CU42" s="428">
        <v>0</v>
      </c>
      <c r="CV42" s="428">
        <v>0</v>
      </c>
      <c r="CW42" s="428">
        <v>0</v>
      </c>
      <c r="CX42" s="428">
        <v>0</v>
      </c>
      <c r="CY42" s="428">
        <v>0</v>
      </c>
      <c r="CZ42" s="428">
        <v>0</v>
      </c>
      <c r="DA42" s="428">
        <v>0</v>
      </c>
      <c r="DB42" s="428">
        <v>0</v>
      </c>
      <c r="DC42" s="428">
        <v>0</v>
      </c>
      <c r="DD42" s="428">
        <v>0</v>
      </c>
      <c r="DE42" s="428">
        <v>0</v>
      </c>
      <c r="DF42" s="428">
        <v>0</v>
      </c>
      <c r="DG42" s="428">
        <v>0</v>
      </c>
      <c r="DH42" s="428">
        <v>0</v>
      </c>
      <c r="DI42" s="428">
        <v>0</v>
      </c>
      <c r="DJ42" s="428">
        <v>0</v>
      </c>
      <c r="DK42" s="428">
        <v>0</v>
      </c>
      <c r="DL42" s="428">
        <v>0</v>
      </c>
      <c r="DM42" s="428">
        <v>0</v>
      </c>
      <c r="DN42" s="428">
        <v>0</v>
      </c>
      <c r="DO42" s="428">
        <v>0</v>
      </c>
      <c r="DP42" s="428">
        <v>0</v>
      </c>
      <c r="DQ42" s="428">
        <v>0</v>
      </c>
      <c r="DR42" s="428">
        <v>0</v>
      </c>
      <c r="DS42" s="428">
        <v>0</v>
      </c>
      <c r="DT42" s="428">
        <v>0</v>
      </c>
      <c r="DU42" s="428">
        <v>0</v>
      </c>
      <c r="DV42" s="428">
        <v>0</v>
      </c>
      <c r="DW42" s="428">
        <v>0</v>
      </c>
      <c r="DX42" s="428">
        <v>0</v>
      </c>
      <c r="DY42" s="428">
        <v>0</v>
      </c>
      <c r="DZ42" s="428">
        <v>0</v>
      </c>
      <c r="EA42" s="428">
        <v>0</v>
      </c>
      <c r="EB42" s="428">
        <v>0</v>
      </c>
      <c r="EC42" s="428">
        <v>0</v>
      </c>
      <c r="ED42" s="428">
        <v>0</v>
      </c>
      <c r="EE42" s="428">
        <v>0</v>
      </c>
      <c r="EF42" s="428">
        <v>0</v>
      </c>
      <c r="EG42" s="428">
        <v>0</v>
      </c>
      <c r="EH42" s="428">
        <v>0</v>
      </c>
      <c r="EI42" s="428">
        <v>0</v>
      </c>
      <c r="EJ42" s="428">
        <v>2</v>
      </c>
      <c r="EK42" s="428">
        <v>4</v>
      </c>
      <c r="EL42" s="428">
        <v>2</v>
      </c>
      <c r="EM42" s="428">
        <v>4</v>
      </c>
      <c r="EN42" s="428">
        <v>1</v>
      </c>
      <c r="EO42" s="428">
        <v>2</v>
      </c>
      <c r="EP42" s="428">
        <v>0</v>
      </c>
      <c r="EQ42" s="428">
        <v>0</v>
      </c>
      <c r="ER42" s="428">
        <v>0</v>
      </c>
      <c r="ES42" s="428">
        <v>0</v>
      </c>
      <c r="ET42" s="428">
        <v>0</v>
      </c>
      <c r="EU42" s="428">
        <v>0</v>
      </c>
      <c r="EV42" s="428">
        <v>0</v>
      </c>
      <c r="EW42" s="428">
        <v>0</v>
      </c>
      <c r="EX42" s="428">
        <v>0</v>
      </c>
      <c r="EY42" s="428">
        <v>0</v>
      </c>
      <c r="EZ42" s="428">
        <v>0</v>
      </c>
      <c r="FA42" s="428">
        <v>0</v>
      </c>
      <c r="FB42" s="428">
        <v>0</v>
      </c>
      <c r="FC42" s="428">
        <v>0</v>
      </c>
      <c r="FD42" s="428">
        <v>0</v>
      </c>
      <c r="FE42" s="428">
        <v>0</v>
      </c>
      <c r="FF42" s="428">
        <v>0</v>
      </c>
      <c r="FG42" s="428">
        <v>0</v>
      </c>
      <c r="FH42" s="428">
        <v>0</v>
      </c>
      <c r="FI42" s="428">
        <v>0</v>
      </c>
      <c r="FJ42" s="428">
        <v>0</v>
      </c>
      <c r="FK42" s="428">
        <v>0</v>
      </c>
      <c r="FL42" s="428">
        <v>0</v>
      </c>
      <c r="FM42" s="428">
        <v>0</v>
      </c>
      <c r="FN42" s="428">
        <v>0</v>
      </c>
      <c r="FO42" s="428">
        <v>0</v>
      </c>
      <c r="FP42" s="428">
        <v>0</v>
      </c>
      <c r="FQ42" s="428">
        <v>0</v>
      </c>
      <c r="FR42" s="428">
        <v>0</v>
      </c>
      <c r="FS42" s="428">
        <v>0</v>
      </c>
      <c r="FT42" s="428">
        <v>0</v>
      </c>
      <c r="FU42" s="428">
        <v>0</v>
      </c>
      <c r="FV42" s="428">
        <v>0</v>
      </c>
      <c r="FW42" s="428">
        <v>0</v>
      </c>
      <c r="FX42" s="428">
        <v>0</v>
      </c>
      <c r="FY42" s="428">
        <v>0</v>
      </c>
      <c r="FZ42" s="428">
        <v>0</v>
      </c>
      <c r="GA42" s="428">
        <v>0</v>
      </c>
      <c r="GB42" s="428">
        <v>0</v>
      </c>
      <c r="GC42" s="428">
        <v>0</v>
      </c>
      <c r="GD42" s="428">
        <v>0</v>
      </c>
      <c r="GE42" s="428">
        <v>0</v>
      </c>
      <c r="GF42" s="428">
        <v>0</v>
      </c>
      <c r="GG42" s="428">
        <v>0</v>
      </c>
      <c r="GH42" s="428">
        <v>0</v>
      </c>
      <c r="GI42" s="428">
        <v>0</v>
      </c>
      <c r="GJ42" s="428">
        <v>0</v>
      </c>
      <c r="GK42" s="428">
        <v>0</v>
      </c>
      <c r="GL42" s="428">
        <v>0</v>
      </c>
      <c r="GM42" s="428">
        <v>0</v>
      </c>
      <c r="GN42" s="36"/>
    </row>
    <row r="43" spans="1:196" ht="15" customHeight="1" x14ac:dyDescent="0.2">
      <c r="A43" s="596" t="s">
        <v>1742</v>
      </c>
      <c r="B43" s="428">
        <v>0</v>
      </c>
      <c r="C43" s="428">
        <v>0</v>
      </c>
      <c r="D43" s="428">
        <v>0</v>
      </c>
      <c r="E43" s="428">
        <v>0</v>
      </c>
      <c r="F43" s="428">
        <v>0</v>
      </c>
      <c r="G43" s="428">
        <v>0</v>
      </c>
      <c r="H43" s="428">
        <v>0</v>
      </c>
      <c r="I43" s="428">
        <v>0</v>
      </c>
      <c r="J43" s="428">
        <v>0</v>
      </c>
      <c r="K43" s="428">
        <v>0</v>
      </c>
      <c r="L43" s="428">
        <v>0</v>
      </c>
      <c r="M43" s="428">
        <v>0</v>
      </c>
      <c r="N43" s="428">
        <v>0</v>
      </c>
      <c r="O43" s="428">
        <v>0</v>
      </c>
      <c r="P43" s="428">
        <v>0</v>
      </c>
      <c r="Q43" s="428">
        <v>0</v>
      </c>
      <c r="R43" s="428">
        <v>0</v>
      </c>
      <c r="S43" s="428">
        <v>0</v>
      </c>
      <c r="T43" s="428">
        <v>0</v>
      </c>
      <c r="U43" s="428">
        <v>0</v>
      </c>
      <c r="V43" s="428">
        <v>0</v>
      </c>
      <c r="W43" s="428">
        <v>0</v>
      </c>
      <c r="X43" s="428">
        <v>0</v>
      </c>
      <c r="Y43" s="428">
        <v>0</v>
      </c>
      <c r="Z43" s="428">
        <v>0</v>
      </c>
      <c r="AA43" s="428">
        <v>0</v>
      </c>
      <c r="AB43" s="428">
        <v>0</v>
      </c>
      <c r="AC43" s="428">
        <v>0</v>
      </c>
      <c r="AD43" s="428">
        <v>0</v>
      </c>
      <c r="AE43" s="428">
        <v>0</v>
      </c>
      <c r="AF43" s="428">
        <v>0</v>
      </c>
      <c r="AG43" s="428">
        <v>0</v>
      </c>
      <c r="AH43" s="428">
        <v>0</v>
      </c>
      <c r="AI43" s="428">
        <v>0</v>
      </c>
      <c r="AJ43" s="428">
        <v>0</v>
      </c>
      <c r="AK43" s="428">
        <v>0</v>
      </c>
      <c r="AL43" s="428">
        <v>0</v>
      </c>
      <c r="AM43" s="428">
        <v>0</v>
      </c>
      <c r="AN43" s="428">
        <v>0</v>
      </c>
      <c r="AO43" s="428">
        <v>0</v>
      </c>
      <c r="AP43" s="428">
        <v>0</v>
      </c>
      <c r="AQ43" s="428">
        <v>0</v>
      </c>
      <c r="AR43" s="428">
        <v>0</v>
      </c>
      <c r="AS43" s="428">
        <v>0</v>
      </c>
      <c r="AT43" s="428">
        <v>0</v>
      </c>
      <c r="AU43" s="428">
        <v>0</v>
      </c>
      <c r="AV43" s="428">
        <v>0</v>
      </c>
      <c r="AW43" s="428">
        <v>0</v>
      </c>
      <c r="AX43" s="428">
        <v>0</v>
      </c>
      <c r="AY43" s="428">
        <v>0</v>
      </c>
      <c r="AZ43" s="428">
        <v>0</v>
      </c>
      <c r="BA43" s="428">
        <v>0</v>
      </c>
      <c r="BB43" s="428">
        <v>0</v>
      </c>
      <c r="BC43" s="428">
        <v>0</v>
      </c>
      <c r="BD43" s="428">
        <v>0</v>
      </c>
      <c r="BE43" s="428">
        <v>0</v>
      </c>
      <c r="BF43" s="428">
        <v>0</v>
      </c>
      <c r="BG43" s="428">
        <v>0</v>
      </c>
      <c r="BH43" s="428">
        <v>0</v>
      </c>
      <c r="BI43" s="428">
        <v>0</v>
      </c>
      <c r="BJ43" s="428">
        <v>0</v>
      </c>
      <c r="BK43" s="428">
        <v>0</v>
      </c>
      <c r="BL43" s="428">
        <v>0</v>
      </c>
      <c r="BM43" s="428">
        <v>0</v>
      </c>
      <c r="BN43" s="428">
        <v>0</v>
      </c>
      <c r="BO43" s="428">
        <v>0</v>
      </c>
      <c r="BP43" s="428">
        <v>0</v>
      </c>
      <c r="BQ43" s="428">
        <v>0</v>
      </c>
      <c r="BR43" s="428">
        <v>0</v>
      </c>
      <c r="BS43" s="428">
        <v>0</v>
      </c>
      <c r="BT43" s="428">
        <v>0</v>
      </c>
      <c r="BU43" s="428">
        <v>0</v>
      </c>
      <c r="BV43" s="428">
        <v>0</v>
      </c>
      <c r="BW43" s="428">
        <v>0</v>
      </c>
      <c r="BX43" s="428">
        <v>0</v>
      </c>
      <c r="BY43" s="428">
        <v>0</v>
      </c>
      <c r="BZ43" s="428">
        <v>0</v>
      </c>
      <c r="CA43" s="428">
        <v>0</v>
      </c>
      <c r="CB43" s="428">
        <v>1</v>
      </c>
      <c r="CC43" s="428">
        <v>17</v>
      </c>
      <c r="CD43" s="428">
        <v>0</v>
      </c>
      <c r="CE43" s="428">
        <v>0</v>
      </c>
      <c r="CF43" s="428">
        <v>0</v>
      </c>
      <c r="CG43" s="428">
        <v>0</v>
      </c>
      <c r="CH43" s="428">
        <v>0</v>
      </c>
      <c r="CI43" s="428">
        <v>0</v>
      </c>
      <c r="CJ43" s="428">
        <v>0</v>
      </c>
      <c r="CK43" s="428">
        <v>0</v>
      </c>
      <c r="CL43" s="428">
        <v>0</v>
      </c>
      <c r="CM43" s="428">
        <v>0</v>
      </c>
      <c r="CN43" s="428">
        <v>0</v>
      </c>
      <c r="CO43" s="428">
        <v>0</v>
      </c>
      <c r="CP43" s="428">
        <v>0</v>
      </c>
      <c r="CQ43" s="428">
        <v>0</v>
      </c>
      <c r="CR43" s="428">
        <v>0</v>
      </c>
      <c r="CS43" s="428">
        <v>0</v>
      </c>
      <c r="CT43" s="428">
        <v>0</v>
      </c>
      <c r="CU43" s="428">
        <v>0</v>
      </c>
      <c r="CV43" s="428">
        <v>0</v>
      </c>
      <c r="CW43" s="428">
        <v>0</v>
      </c>
      <c r="CX43" s="428">
        <v>0</v>
      </c>
      <c r="CY43" s="428">
        <v>0</v>
      </c>
      <c r="CZ43" s="428">
        <v>0</v>
      </c>
      <c r="DA43" s="428">
        <v>0</v>
      </c>
      <c r="DB43" s="428">
        <v>0</v>
      </c>
      <c r="DC43" s="428">
        <v>0</v>
      </c>
      <c r="DD43" s="428">
        <v>0</v>
      </c>
      <c r="DE43" s="428">
        <v>0</v>
      </c>
      <c r="DF43" s="428">
        <v>0</v>
      </c>
      <c r="DG43" s="428">
        <v>0</v>
      </c>
      <c r="DH43" s="428">
        <v>0</v>
      </c>
      <c r="DI43" s="428">
        <v>0</v>
      </c>
      <c r="DJ43" s="428">
        <v>0</v>
      </c>
      <c r="DK43" s="428">
        <v>0</v>
      </c>
      <c r="DL43" s="428">
        <v>0</v>
      </c>
      <c r="DM43" s="428">
        <v>0</v>
      </c>
      <c r="DN43" s="428">
        <v>0</v>
      </c>
      <c r="DO43" s="428">
        <v>0</v>
      </c>
      <c r="DP43" s="428">
        <v>0</v>
      </c>
      <c r="DQ43" s="428">
        <v>0</v>
      </c>
      <c r="DR43" s="428">
        <v>0</v>
      </c>
      <c r="DS43" s="428">
        <v>0</v>
      </c>
      <c r="DT43" s="428">
        <v>0</v>
      </c>
      <c r="DU43" s="428">
        <v>0</v>
      </c>
      <c r="DV43" s="428">
        <v>0</v>
      </c>
      <c r="DW43" s="428">
        <v>0</v>
      </c>
      <c r="DX43" s="428">
        <v>0</v>
      </c>
      <c r="DY43" s="428">
        <v>0</v>
      </c>
      <c r="DZ43" s="428">
        <v>0</v>
      </c>
      <c r="EA43" s="428">
        <v>0</v>
      </c>
      <c r="EB43" s="428">
        <v>0</v>
      </c>
      <c r="EC43" s="428">
        <v>0</v>
      </c>
      <c r="ED43" s="428">
        <v>0</v>
      </c>
      <c r="EE43" s="428">
        <v>0</v>
      </c>
      <c r="EF43" s="428">
        <v>0</v>
      </c>
      <c r="EG43" s="428">
        <v>0</v>
      </c>
      <c r="EH43" s="428">
        <v>0</v>
      </c>
      <c r="EI43" s="428">
        <v>0</v>
      </c>
      <c r="EJ43" s="428">
        <v>0</v>
      </c>
      <c r="EK43" s="428">
        <v>0</v>
      </c>
      <c r="EL43" s="428">
        <v>0</v>
      </c>
      <c r="EM43" s="428">
        <v>0</v>
      </c>
      <c r="EN43" s="428">
        <v>0</v>
      </c>
      <c r="EO43" s="428">
        <v>0</v>
      </c>
      <c r="EP43" s="428">
        <v>0</v>
      </c>
      <c r="EQ43" s="428">
        <v>0</v>
      </c>
      <c r="ER43" s="428">
        <v>0</v>
      </c>
      <c r="ES43" s="428">
        <v>0</v>
      </c>
      <c r="ET43" s="428">
        <v>0</v>
      </c>
      <c r="EU43" s="428">
        <v>0</v>
      </c>
      <c r="EV43" s="428">
        <v>0</v>
      </c>
      <c r="EW43" s="428">
        <v>0</v>
      </c>
      <c r="EX43" s="428">
        <v>0</v>
      </c>
      <c r="EY43" s="428">
        <v>0</v>
      </c>
      <c r="EZ43" s="428">
        <v>0</v>
      </c>
      <c r="FA43" s="428">
        <v>0</v>
      </c>
      <c r="FB43" s="428">
        <v>0</v>
      </c>
      <c r="FC43" s="428">
        <v>0</v>
      </c>
      <c r="FD43" s="428">
        <v>0</v>
      </c>
      <c r="FE43" s="428">
        <v>0</v>
      </c>
      <c r="FF43" s="428">
        <v>0</v>
      </c>
      <c r="FG43" s="428">
        <v>0</v>
      </c>
      <c r="FH43" s="428">
        <v>0</v>
      </c>
      <c r="FI43" s="428">
        <v>0</v>
      </c>
      <c r="FJ43" s="428">
        <v>0</v>
      </c>
      <c r="FK43" s="428">
        <v>0</v>
      </c>
      <c r="FL43" s="428">
        <v>0</v>
      </c>
      <c r="FM43" s="428">
        <v>0</v>
      </c>
      <c r="FN43" s="428">
        <v>0</v>
      </c>
      <c r="FO43" s="428">
        <v>0</v>
      </c>
      <c r="FP43" s="428">
        <v>0</v>
      </c>
      <c r="FQ43" s="428">
        <v>0</v>
      </c>
      <c r="FR43" s="428">
        <v>0</v>
      </c>
      <c r="FS43" s="428">
        <v>0</v>
      </c>
      <c r="FT43" s="428">
        <v>0</v>
      </c>
      <c r="FU43" s="428">
        <v>0</v>
      </c>
      <c r="FV43" s="428">
        <v>0</v>
      </c>
      <c r="FW43" s="428">
        <v>0</v>
      </c>
      <c r="FX43" s="428">
        <v>0</v>
      </c>
      <c r="FY43" s="428">
        <v>0</v>
      </c>
      <c r="FZ43" s="428">
        <v>0</v>
      </c>
      <c r="GA43" s="428">
        <v>0</v>
      </c>
      <c r="GB43" s="428">
        <v>0</v>
      </c>
      <c r="GC43" s="428">
        <v>0</v>
      </c>
      <c r="GD43" s="428">
        <v>0</v>
      </c>
      <c r="GE43" s="428">
        <v>0</v>
      </c>
      <c r="GF43" s="428">
        <v>0</v>
      </c>
      <c r="GG43" s="428">
        <v>0</v>
      </c>
      <c r="GH43" s="428">
        <v>0</v>
      </c>
      <c r="GI43" s="428">
        <v>0</v>
      </c>
      <c r="GJ43" s="428">
        <v>0</v>
      </c>
      <c r="GK43" s="428">
        <v>0</v>
      </c>
      <c r="GL43" s="428">
        <v>0</v>
      </c>
      <c r="GM43" s="428">
        <v>0</v>
      </c>
      <c r="GN43" s="36"/>
    </row>
    <row r="44" spans="1:196" ht="15" customHeight="1" x14ac:dyDescent="0.2">
      <c r="A44" s="596" t="s">
        <v>1744</v>
      </c>
      <c r="B44" s="428">
        <v>0</v>
      </c>
      <c r="C44" s="428">
        <v>0</v>
      </c>
      <c r="D44" s="428">
        <v>0</v>
      </c>
      <c r="E44" s="428">
        <v>0</v>
      </c>
      <c r="F44" s="428">
        <v>0</v>
      </c>
      <c r="G44" s="428">
        <v>0</v>
      </c>
      <c r="H44" s="428">
        <v>0</v>
      </c>
      <c r="I44" s="428">
        <v>0</v>
      </c>
      <c r="J44" s="428">
        <v>0</v>
      </c>
      <c r="K44" s="428">
        <v>0</v>
      </c>
      <c r="L44" s="428">
        <v>0</v>
      </c>
      <c r="M44" s="428">
        <v>0</v>
      </c>
      <c r="N44" s="428">
        <v>0</v>
      </c>
      <c r="O44" s="428">
        <v>0</v>
      </c>
      <c r="P44" s="428">
        <v>0</v>
      </c>
      <c r="Q44" s="428">
        <v>0</v>
      </c>
      <c r="R44" s="428">
        <v>0</v>
      </c>
      <c r="S44" s="428">
        <v>0</v>
      </c>
      <c r="T44" s="428">
        <v>0</v>
      </c>
      <c r="U44" s="428">
        <v>0</v>
      </c>
      <c r="V44" s="428">
        <v>0</v>
      </c>
      <c r="W44" s="428">
        <v>0</v>
      </c>
      <c r="X44" s="428">
        <v>0</v>
      </c>
      <c r="Y44" s="428">
        <v>0</v>
      </c>
      <c r="Z44" s="428">
        <v>0</v>
      </c>
      <c r="AA44" s="428">
        <v>0</v>
      </c>
      <c r="AB44" s="428">
        <v>0</v>
      </c>
      <c r="AC44" s="428">
        <v>0</v>
      </c>
      <c r="AD44" s="428">
        <v>0</v>
      </c>
      <c r="AE44" s="428">
        <v>0</v>
      </c>
      <c r="AF44" s="428">
        <v>0</v>
      </c>
      <c r="AG44" s="428">
        <v>0</v>
      </c>
      <c r="AH44" s="428">
        <v>0</v>
      </c>
      <c r="AI44" s="428">
        <v>0</v>
      </c>
      <c r="AJ44" s="428">
        <v>0</v>
      </c>
      <c r="AK44" s="428">
        <v>0</v>
      </c>
      <c r="AL44" s="428">
        <v>0</v>
      </c>
      <c r="AM44" s="428">
        <v>0</v>
      </c>
      <c r="AN44" s="428">
        <v>0</v>
      </c>
      <c r="AO44" s="428">
        <v>0</v>
      </c>
      <c r="AP44" s="428">
        <v>0</v>
      </c>
      <c r="AQ44" s="428">
        <v>0</v>
      </c>
      <c r="AR44" s="428">
        <v>0</v>
      </c>
      <c r="AS44" s="428">
        <v>0</v>
      </c>
      <c r="AT44" s="428">
        <v>0</v>
      </c>
      <c r="AU44" s="428">
        <v>0</v>
      </c>
      <c r="AV44" s="428">
        <v>0</v>
      </c>
      <c r="AW44" s="428">
        <v>0</v>
      </c>
      <c r="AX44" s="428">
        <v>0</v>
      </c>
      <c r="AY44" s="428">
        <v>0</v>
      </c>
      <c r="AZ44" s="428">
        <v>0</v>
      </c>
      <c r="BA44" s="428">
        <v>0</v>
      </c>
      <c r="BB44" s="428">
        <v>0</v>
      </c>
      <c r="BC44" s="428">
        <v>0</v>
      </c>
      <c r="BD44" s="428">
        <v>0</v>
      </c>
      <c r="BE44" s="428">
        <v>0</v>
      </c>
      <c r="BF44" s="428">
        <v>0</v>
      </c>
      <c r="BG44" s="428">
        <v>0</v>
      </c>
      <c r="BH44" s="428">
        <v>0</v>
      </c>
      <c r="BI44" s="428">
        <v>0</v>
      </c>
      <c r="BJ44" s="428">
        <v>0</v>
      </c>
      <c r="BK44" s="428">
        <v>0</v>
      </c>
      <c r="BL44" s="428">
        <v>0</v>
      </c>
      <c r="BM44" s="428">
        <v>0</v>
      </c>
      <c r="BN44" s="428">
        <v>0</v>
      </c>
      <c r="BO44" s="428">
        <v>0</v>
      </c>
      <c r="BP44" s="428">
        <v>0</v>
      </c>
      <c r="BQ44" s="428">
        <v>0</v>
      </c>
      <c r="BR44" s="428">
        <v>0</v>
      </c>
      <c r="BS44" s="428">
        <v>0</v>
      </c>
      <c r="BT44" s="428">
        <v>0</v>
      </c>
      <c r="BU44" s="428">
        <v>0</v>
      </c>
      <c r="BV44" s="428">
        <v>0</v>
      </c>
      <c r="BW44" s="428">
        <v>0</v>
      </c>
      <c r="BX44" s="428">
        <v>0</v>
      </c>
      <c r="BY44" s="428">
        <v>0</v>
      </c>
      <c r="BZ44" s="428">
        <v>0</v>
      </c>
      <c r="CA44" s="428">
        <v>0</v>
      </c>
      <c r="CB44" s="428">
        <v>1</v>
      </c>
      <c r="CC44" s="428">
        <v>20</v>
      </c>
      <c r="CD44" s="428">
        <v>0</v>
      </c>
      <c r="CE44" s="428">
        <v>0</v>
      </c>
      <c r="CF44" s="428">
        <v>0</v>
      </c>
      <c r="CG44" s="428">
        <v>0</v>
      </c>
      <c r="CH44" s="428">
        <v>0</v>
      </c>
      <c r="CI44" s="428">
        <v>0</v>
      </c>
      <c r="CJ44" s="428">
        <v>0</v>
      </c>
      <c r="CK44" s="428">
        <v>0</v>
      </c>
      <c r="CL44" s="428">
        <v>0</v>
      </c>
      <c r="CM44" s="428">
        <v>0</v>
      </c>
      <c r="CN44" s="428">
        <v>0</v>
      </c>
      <c r="CO44" s="428">
        <v>0</v>
      </c>
      <c r="CP44" s="428">
        <v>0</v>
      </c>
      <c r="CQ44" s="428">
        <v>0</v>
      </c>
      <c r="CR44" s="428">
        <v>0</v>
      </c>
      <c r="CS44" s="428">
        <v>0</v>
      </c>
      <c r="CT44" s="428">
        <v>0</v>
      </c>
      <c r="CU44" s="428">
        <v>0</v>
      </c>
      <c r="CV44" s="428">
        <v>0</v>
      </c>
      <c r="CW44" s="428">
        <v>0</v>
      </c>
      <c r="CX44" s="428">
        <v>0</v>
      </c>
      <c r="CY44" s="428">
        <v>0</v>
      </c>
      <c r="CZ44" s="428">
        <v>0</v>
      </c>
      <c r="DA44" s="428">
        <v>0</v>
      </c>
      <c r="DB44" s="428">
        <v>0</v>
      </c>
      <c r="DC44" s="428">
        <v>0</v>
      </c>
      <c r="DD44" s="428">
        <v>0</v>
      </c>
      <c r="DE44" s="428">
        <v>0</v>
      </c>
      <c r="DF44" s="428">
        <v>0</v>
      </c>
      <c r="DG44" s="428">
        <v>0</v>
      </c>
      <c r="DH44" s="428">
        <v>0</v>
      </c>
      <c r="DI44" s="428">
        <v>0</v>
      </c>
      <c r="DJ44" s="428">
        <v>0</v>
      </c>
      <c r="DK44" s="428">
        <v>0</v>
      </c>
      <c r="DL44" s="428">
        <v>0</v>
      </c>
      <c r="DM44" s="428">
        <v>0</v>
      </c>
      <c r="DN44" s="428">
        <v>0</v>
      </c>
      <c r="DO44" s="428">
        <v>0</v>
      </c>
      <c r="DP44" s="428">
        <v>0</v>
      </c>
      <c r="DQ44" s="428">
        <v>0</v>
      </c>
      <c r="DR44" s="428">
        <v>0</v>
      </c>
      <c r="DS44" s="428">
        <v>0</v>
      </c>
      <c r="DT44" s="428">
        <v>0</v>
      </c>
      <c r="DU44" s="428">
        <v>0</v>
      </c>
      <c r="DV44" s="428">
        <v>0</v>
      </c>
      <c r="DW44" s="428">
        <v>0</v>
      </c>
      <c r="DX44" s="428">
        <v>0</v>
      </c>
      <c r="DY44" s="428">
        <v>0</v>
      </c>
      <c r="DZ44" s="428">
        <v>0</v>
      </c>
      <c r="EA44" s="428">
        <v>0</v>
      </c>
      <c r="EB44" s="428">
        <v>0</v>
      </c>
      <c r="EC44" s="428">
        <v>0</v>
      </c>
      <c r="ED44" s="428">
        <v>0</v>
      </c>
      <c r="EE44" s="428">
        <v>0</v>
      </c>
      <c r="EF44" s="428">
        <v>0</v>
      </c>
      <c r="EG44" s="428">
        <v>0</v>
      </c>
      <c r="EH44" s="428">
        <v>0</v>
      </c>
      <c r="EI44" s="428">
        <v>0</v>
      </c>
      <c r="EJ44" s="428">
        <v>0</v>
      </c>
      <c r="EK44" s="428">
        <v>0</v>
      </c>
      <c r="EL44" s="428">
        <v>0</v>
      </c>
      <c r="EM44" s="428">
        <v>0</v>
      </c>
      <c r="EN44" s="428">
        <v>0</v>
      </c>
      <c r="EO44" s="428">
        <v>0</v>
      </c>
      <c r="EP44" s="428">
        <v>0</v>
      </c>
      <c r="EQ44" s="428">
        <v>0</v>
      </c>
      <c r="ER44" s="428">
        <v>0</v>
      </c>
      <c r="ES44" s="428">
        <v>0</v>
      </c>
      <c r="ET44" s="428">
        <v>0</v>
      </c>
      <c r="EU44" s="428">
        <v>0</v>
      </c>
      <c r="EV44" s="428">
        <v>0</v>
      </c>
      <c r="EW44" s="428">
        <v>0</v>
      </c>
      <c r="EX44" s="428">
        <v>0</v>
      </c>
      <c r="EY44" s="428">
        <v>0</v>
      </c>
      <c r="EZ44" s="428">
        <v>0</v>
      </c>
      <c r="FA44" s="428">
        <v>0</v>
      </c>
      <c r="FB44" s="428">
        <v>0</v>
      </c>
      <c r="FC44" s="428">
        <v>0</v>
      </c>
      <c r="FD44" s="428">
        <v>0</v>
      </c>
      <c r="FE44" s="428">
        <v>0</v>
      </c>
      <c r="FF44" s="428">
        <v>0</v>
      </c>
      <c r="FG44" s="428">
        <v>0</v>
      </c>
      <c r="FH44" s="428">
        <v>0</v>
      </c>
      <c r="FI44" s="428">
        <v>0</v>
      </c>
      <c r="FJ44" s="428">
        <v>0</v>
      </c>
      <c r="FK44" s="428">
        <v>0</v>
      </c>
      <c r="FL44" s="428">
        <v>0</v>
      </c>
      <c r="FM44" s="428">
        <v>0</v>
      </c>
      <c r="FN44" s="428">
        <v>0</v>
      </c>
      <c r="FO44" s="428">
        <v>0</v>
      </c>
      <c r="FP44" s="428">
        <v>0</v>
      </c>
      <c r="FQ44" s="428">
        <v>0</v>
      </c>
      <c r="FR44" s="428">
        <v>0</v>
      </c>
      <c r="FS44" s="428">
        <v>0</v>
      </c>
      <c r="FT44" s="428">
        <v>0</v>
      </c>
      <c r="FU44" s="428">
        <v>0</v>
      </c>
      <c r="FV44" s="428">
        <v>0</v>
      </c>
      <c r="FW44" s="428">
        <v>0</v>
      </c>
      <c r="FX44" s="428">
        <v>0</v>
      </c>
      <c r="FY44" s="428">
        <v>0</v>
      </c>
      <c r="FZ44" s="428">
        <v>0</v>
      </c>
      <c r="GA44" s="428">
        <v>0</v>
      </c>
      <c r="GB44" s="428">
        <v>0</v>
      </c>
      <c r="GC44" s="428">
        <v>0</v>
      </c>
      <c r="GD44" s="428">
        <v>0</v>
      </c>
      <c r="GE44" s="428">
        <v>0</v>
      </c>
      <c r="GF44" s="428">
        <v>0</v>
      </c>
      <c r="GG44" s="428">
        <v>0</v>
      </c>
      <c r="GH44" s="428">
        <v>0</v>
      </c>
      <c r="GI44" s="428">
        <v>0</v>
      </c>
      <c r="GJ44" s="428">
        <v>0</v>
      </c>
      <c r="GK44" s="428">
        <v>0</v>
      </c>
      <c r="GL44" s="428">
        <v>0</v>
      </c>
      <c r="GM44" s="428">
        <v>0</v>
      </c>
      <c r="GN44" s="36"/>
    </row>
    <row r="45" spans="1:196" ht="15" customHeight="1" x14ac:dyDescent="0.2">
      <c r="A45" s="596" t="s">
        <v>1746</v>
      </c>
      <c r="B45" s="428">
        <v>0</v>
      </c>
      <c r="C45" s="428">
        <v>0</v>
      </c>
      <c r="D45" s="428">
        <v>0</v>
      </c>
      <c r="E45" s="428">
        <v>0</v>
      </c>
      <c r="F45" s="428">
        <v>0</v>
      </c>
      <c r="G45" s="428">
        <v>0</v>
      </c>
      <c r="H45" s="428">
        <v>0</v>
      </c>
      <c r="I45" s="428">
        <v>0</v>
      </c>
      <c r="J45" s="428">
        <v>0</v>
      </c>
      <c r="K45" s="428">
        <v>0</v>
      </c>
      <c r="L45" s="428">
        <v>0</v>
      </c>
      <c r="M45" s="428">
        <v>0</v>
      </c>
      <c r="N45" s="428">
        <v>0</v>
      </c>
      <c r="O45" s="428">
        <v>0</v>
      </c>
      <c r="P45" s="428">
        <v>0</v>
      </c>
      <c r="Q45" s="428">
        <v>0</v>
      </c>
      <c r="R45" s="428">
        <v>0</v>
      </c>
      <c r="S45" s="428">
        <v>0</v>
      </c>
      <c r="T45" s="428">
        <v>0</v>
      </c>
      <c r="U45" s="428">
        <v>0</v>
      </c>
      <c r="V45" s="428">
        <v>1</v>
      </c>
      <c r="W45" s="428">
        <v>5</v>
      </c>
      <c r="X45" s="428">
        <v>0</v>
      </c>
      <c r="Y45" s="428">
        <v>0</v>
      </c>
      <c r="Z45" s="428">
        <v>0</v>
      </c>
      <c r="AA45" s="428">
        <v>0</v>
      </c>
      <c r="AB45" s="428">
        <v>0</v>
      </c>
      <c r="AC45" s="428">
        <v>0</v>
      </c>
      <c r="AD45" s="428">
        <v>0</v>
      </c>
      <c r="AE45" s="428">
        <v>0</v>
      </c>
      <c r="AF45" s="428">
        <v>0</v>
      </c>
      <c r="AG45" s="428">
        <v>0</v>
      </c>
      <c r="AH45" s="428">
        <v>0</v>
      </c>
      <c r="AI45" s="428">
        <v>0</v>
      </c>
      <c r="AJ45" s="428">
        <v>0</v>
      </c>
      <c r="AK45" s="428">
        <v>0</v>
      </c>
      <c r="AL45" s="428">
        <v>0</v>
      </c>
      <c r="AM45" s="428">
        <v>0</v>
      </c>
      <c r="AN45" s="428">
        <v>0</v>
      </c>
      <c r="AO45" s="428">
        <v>0</v>
      </c>
      <c r="AP45" s="428">
        <v>0</v>
      </c>
      <c r="AQ45" s="428">
        <v>0</v>
      </c>
      <c r="AR45" s="428">
        <v>0</v>
      </c>
      <c r="AS45" s="428">
        <v>0</v>
      </c>
      <c r="AT45" s="428">
        <v>0</v>
      </c>
      <c r="AU45" s="428">
        <v>0</v>
      </c>
      <c r="AV45" s="428">
        <v>1</v>
      </c>
      <c r="AW45" s="428">
        <v>5</v>
      </c>
      <c r="AX45" s="428">
        <v>0</v>
      </c>
      <c r="AY45" s="428">
        <v>0</v>
      </c>
      <c r="AZ45" s="428">
        <v>1</v>
      </c>
      <c r="BA45" s="428">
        <v>5</v>
      </c>
      <c r="BB45" s="428">
        <v>1</v>
      </c>
      <c r="BC45" s="428">
        <v>5</v>
      </c>
      <c r="BD45" s="428">
        <v>1</v>
      </c>
      <c r="BE45" s="428">
        <v>5</v>
      </c>
      <c r="BF45" s="428">
        <v>0</v>
      </c>
      <c r="BG45" s="428">
        <v>0</v>
      </c>
      <c r="BH45" s="428">
        <v>1</v>
      </c>
      <c r="BI45" s="428">
        <v>5</v>
      </c>
      <c r="BJ45" s="428">
        <v>1</v>
      </c>
      <c r="BK45" s="428">
        <v>5</v>
      </c>
      <c r="BL45" s="428">
        <v>0</v>
      </c>
      <c r="BM45" s="428">
        <v>0</v>
      </c>
      <c r="BN45" s="428">
        <v>0</v>
      </c>
      <c r="BO45" s="428">
        <v>0</v>
      </c>
      <c r="BP45" s="428">
        <v>1</v>
      </c>
      <c r="BQ45" s="428">
        <v>5</v>
      </c>
      <c r="BR45" s="428">
        <v>1</v>
      </c>
      <c r="BS45" s="428">
        <v>5</v>
      </c>
      <c r="BT45" s="428">
        <v>1</v>
      </c>
      <c r="BU45" s="428">
        <v>5</v>
      </c>
      <c r="BV45" s="428">
        <v>1</v>
      </c>
      <c r="BW45" s="428">
        <v>5</v>
      </c>
      <c r="BX45" s="428">
        <v>0</v>
      </c>
      <c r="BY45" s="428">
        <v>0</v>
      </c>
      <c r="BZ45" s="428">
        <v>0</v>
      </c>
      <c r="CA45" s="428">
        <v>0</v>
      </c>
      <c r="CB45" s="428">
        <v>1</v>
      </c>
      <c r="CC45" s="428">
        <v>34</v>
      </c>
      <c r="CD45" s="428">
        <v>0</v>
      </c>
      <c r="CE45" s="428">
        <v>0</v>
      </c>
      <c r="CF45" s="428">
        <v>0</v>
      </c>
      <c r="CG45" s="428">
        <v>0</v>
      </c>
      <c r="CH45" s="428">
        <v>0</v>
      </c>
      <c r="CI45" s="428">
        <v>0</v>
      </c>
      <c r="CJ45" s="428">
        <v>0</v>
      </c>
      <c r="CK45" s="428">
        <v>0</v>
      </c>
      <c r="CL45" s="428">
        <v>0</v>
      </c>
      <c r="CM45" s="428">
        <v>0</v>
      </c>
      <c r="CN45" s="428">
        <v>0</v>
      </c>
      <c r="CO45" s="428">
        <v>0</v>
      </c>
      <c r="CP45" s="428">
        <v>1</v>
      </c>
      <c r="CQ45" s="428">
        <v>5</v>
      </c>
      <c r="CR45" s="428">
        <v>1</v>
      </c>
      <c r="CS45" s="428">
        <v>5</v>
      </c>
      <c r="CT45" s="428">
        <v>1</v>
      </c>
      <c r="CU45" s="428">
        <v>5</v>
      </c>
      <c r="CV45" s="428">
        <v>0</v>
      </c>
      <c r="CW45" s="428">
        <v>0</v>
      </c>
      <c r="CX45" s="428">
        <v>0</v>
      </c>
      <c r="CY45" s="428">
        <v>0</v>
      </c>
      <c r="CZ45" s="428">
        <v>0</v>
      </c>
      <c r="DA45" s="428">
        <v>0</v>
      </c>
      <c r="DB45" s="428">
        <v>0</v>
      </c>
      <c r="DC45" s="428">
        <v>0</v>
      </c>
      <c r="DD45" s="428">
        <v>0</v>
      </c>
      <c r="DE45" s="428">
        <v>0</v>
      </c>
      <c r="DF45" s="428">
        <v>0</v>
      </c>
      <c r="DG45" s="428">
        <v>0</v>
      </c>
      <c r="DH45" s="428">
        <v>0</v>
      </c>
      <c r="DI45" s="428">
        <v>0</v>
      </c>
      <c r="DJ45" s="428">
        <v>0</v>
      </c>
      <c r="DK45" s="428">
        <v>0</v>
      </c>
      <c r="DL45" s="428">
        <v>1</v>
      </c>
      <c r="DM45" s="428">
        <v>5</v>
      </c>
      <c r="DN45" s="428">
        <v>0</v>
      </c>
      <c r="DO45" s="428">
        <v>0</v>
      </c>
      <c r="DP45" s="428">
        <v>0</v>
      </c>
      <c r="DQ45" s="428">
        <v>0</v>
      </c>
      <c r="DR45" s="428">
        <v>0</v>
      </c>
      <c r="DS45" s="428">
        <v>0</v>
      </c>
      <c r="DT45" s="428">
        <v>0</v>
      </c>
      <c r="DU45" s="428">
        <v>0</v>
      </c>
      <c r="DV45" s="428">
        <v>0</v>
      </c>
      <c r="DW45" s="428">
        <v>0</v>
      </c>
      <c r="DX45" s="428">
        <v>0</v>
      </c>
      <c r="DY45" s="428">
        <v>0</v>
      </c>
      <c r="DZ45" s="428">
        <v>0</v>
      </c>
      <c r="EA45" s="428">
        <v>0</v>
      </c>
      <c r="EB45" s="428">
        <v>0</v>
      </c>
      <c r="EC45" s="428">
        <v>0</v>
      </c>
      <c r="ED45" s="428">
        <v>0</v>
      </c>
      <c r="EE45" s="428">
        <v>0</v>
      </c>
      <c r="EF45" s="428">
        <v>0</v>
      </c>
      <c r="EG45" s="428">
        <v>0</v>
      </c>
      <c r="EH45" s="428">
        <v>0</v>
      </c>
      <c r="EI45" s="428">
        <v>0</v>
      </c>
      <c r="EJ45" s="428">
        <v>1</v>
      </c>
      <c r="EK45" s="428">
        <v>5</v>
      </c>
      <c r="EL45" s="428">
        <v>1</v>
      </c>
      <c r="EM45" s="428">
        <v>5</v>
      </c>
      <c r="EN45" s="428">
        <v>0</v>
      </c>
      <c r="EO45" s="428">
        <v>0</v>
      </c>
      <c r="EP45" s="428">
        <v>0</v>
      </c>
      <c r="EQ45" s="428">
        <v>0</v>
      </c>
      <c r="ER45" s="428">
        <v>0</v>
      </c>
      <c r="ES45" s="428">
        <v>0</v>
      </c>
      <c r="ET45" s="428">
        <v>0</v>
      </c>
      <c r="EU45" s="428">
        <v>0</v>
      </c>
      <c r="EV45" s="428">
        <v>0</v>
      </c>
      <c r="EW45" s="428">
        <v>0</v>
      </c>
      <c r="EX45" s="428">
        <v>0</v>
      </c>
      <c r="EY45" s="428">
        <v>0</v>
      </c>
      <c r="EZ45" s="428">
        <v>1</v>
      </c>
      <c r="FA45" s="428">
        <v>34</v>
      </c>
      <c r="FB45" s="428">
        <v>0</v>
      </c>
      <c r="FC45" s="428">
        <v>0</v>
      </c>
      <c r="FD45" s="428">
        <v>0</v>
      </c>
      <c r="FE45" s="428">
        <v>0</v>
      </c>
      <c r="FF45" s="428">
        <v>0</v>
      </c>
      <c r="FG45" s="428">
        <v>0</v>
      </c>
      <c r="FH45" s="428">
        <v>0</v>
      </c>
      <c r="FI45" s="428">
        <v>0</v>
      </c>
      <c r="FJ45" s="428">
        <v>0</v>
      </c>
      <c r="FK45" s="428">
        <v>0</v>
      </c>
      <c r="FL45" s="428">
        <v>0</v>
      </c>
      <c r="FM45" s="428">
        <v>0</v>
      </c>
      <c r="FN45" s="428">
        <v>0</v>
      </c>
      <c r="FO45" s="428">
        <v>0</v>
      </c>
      <c r="FP45" s="428">
        <v>0</v>
      </c>
      <c r="FQ45" s="428">
        <v>0</v>
      </c>
      <c r="FR45" s="428">
        <v>0</v>
      </c>
      <c r="FS45" s="428">
        <v>0</v>
      </c>
      <c r="FT45" s="428">
        <v>0</v>
      </c>
      <c r="FU45" s="428">
        <v>0</v>
      </c>
      <c r="FV45" s="428">
        <v>0</v>
      </c>
      <c r="FW45" s="428">
        <v>0</v>
      </c>
      <c r="FX45" s="428">
        <v>0</v>
      </c>
      <c r="FY45" s="428">
        <v>0</v>
      </c>
      <c r="FZ45" s="428">
        <v>0</v>
      </c>
      <c r="GA45" s="428">
        <v>0</v>
      </c>
      <c r="GB45" s="428">
        <v>0</v>
      </c>
      <c r="GC45" s="428">
        <v>0</v>
      </c>
      <c r="GD45" s="428">
        <v>0</v>
      </c>
      <c r="GE45" s="428">
        <v>0</v>
      </c>
      <c r="GF45" s="428">
        <v>0</v>
      </c>
      <c r="GG45" s="428">
        <v>0</v>
      </c>
      <c r="GH45" s="428">
        <v>0</v>
      </c>
      <c r="GI45" s="428">
        <v>0</v>
      </c>
      <c r="GJ45" s="428">
        <v>0</v>
      </c>
      <c r="GK45" s="428">
        <v>0</v>
      </c>
      <c r="GL45" s="428">
        <v>0</v>
      </c>
      <c r="GM45" s="428">
        <v>0</v>
      </c>
      <c r="GN45" s="36"/>
    </row>
    <row r="46" spans="1:196" ht="15" customHeight="1" x14ac:dyDescent="0.2">
      <c r="A46" s="596" t="s">
        <v>1751</v>
      </c>
      <c r="B46" s="428">
        <v>0</v>
      </c>
      <c r="C46" s="428">
        <v>0</v>
      </c>
      <c r="D46" s="428">
        <v>0</v>
      </c>
      <c r="E46" s="428">
        <v>0</v>
      </c>
      <c r="F46" s="428">
        <v>0</v>
      </c>
      <c r="G46" s="428">
        <v>0</v>
      </c>
      <c r="H46" s="428">
        <v>0</v>
      </c>
      <c r="I46" s="428">
        <v>0</v>
      </c>
      <c r="J46" s="428">
        <v>0</v>
      </c>
      <c r="K46" s="428">
        <v>0</v>
      </c>
      <c r="L46" s="428">
        <v>0</v>
      </c>
      <c r="M46" s="428">
        <v>0</v>
      </c>
      <c r="N46" s="428">
        <v>0</v>
      </c>
      <c r="O46" s="428">
        <v>0</v>
      </c>
      <c r="P46" s="428">
        <v>0</v>
      </c>
      <c r="Q46" s="428">
        <v>0</v>
      </c>
      <c r="R46" s="428">
        <v>0</v>
      </c>
      <c r="S46" s="428">
        <v>0</v>
      </c>
      <c r="T46" s="428">
        <v>0</v>
      </c>
      <c r="U46" s="428">
        <v>0</v>
      </c>
      <c r="V46" s="428">
        <v>0</v>
      </c>
      <c r="W46" s="428">
        <v>0</v>
      </c>
      <c r="X46" s="428">
        <v>0</v>
      </c>
      <c r="Y46" s="428">
        <v>0</v>
      </c>
      <c r="Z46" s="428">
        <v>0</v>
      </c>
      <c r="AA46" s="428">
        <v>0</v>
      </c>
      <c r="AB46" s="428">
        <v>0</v>
      </c>
      <c r="AC46" s="428">
        <v>0</v>
      </c>
      <c r="AD46" s="428">
        <v>0</v>
      </c>
      <c r="AE46" s="428">
        <v>0</v>
      </c>
      <c r="AF46" s="428">
        <v>0</v>
      </c>
      <c r="AG46" s="428">
        <v>0</v>
      </c>
      <c r="AH46" s="428">
        <v>0</v>
      </c>
      <c r="AI46" s="428">
        <v>0</v>
      </c>
      <c r="AJ46" s="428">
        <v>0</v>
      </c>
      <c r="AK46" s="428">
        <v>0</v>
      </c>
      <c r="AL46" s="428">
        <v>0</v>
      </c>
      <c r="AM46" s="428">
        <v>0</v>
      </c>
      <c r="AN46" s="428">
        <v>0</v>
      </c>
      <c r="AO46" s="428">
        <v>0</v>
      </c>
      <c r="AP46" s="428">
        <v>0</v>
      </c>
      <c r="AQ46" s="428">
        <v>0</v>
      </c>
      <c r="AR46" s="428">
        <v>0</v>
      </c>
      <c r="AS46" s="428">
        <v>0</v>
      </c>
      <c r="AT46" s="428">
        <v>0</v>
      </c>
      <c r="AU46" s="428">
        <v>0</v>
      </c>
      <c r="AV46" s="428">
        <v>0</v>
      </c>
      <c r="AW46" s="428">
        <v>0</v>
      </c>
      <c r="AX46" s="428">
        <v>0</v>
      </c>
      <c r="AY46" s="428">
        <v>0</v>
      </c>
      <c r="AZ46" s="428">
        <v>0</v>
      </c>
      <c r="BA46" s="428">
        <v>0</v>
      </c>
      <c r="BB46" s="428">
        <v>0</v>
      </c>
      <c r="BC46" s="428">
        <v>0</v>
      </c>
      <c r="BD46" s="428">
        <v>1</v>
      </c>
      <c r="BE46" s="428">
        <v>33</v>
      </c>
      <c r="BF46" s="428">
        <v>0</v>
      </c>
      <c r="BG46" s="428">
        <v>0</v>
      </c>
      <c r="BH46" s="428">
        <v>1</v>
      </c>
      <c r="BI46" s="428">
        <v>33</v>
      </c>
      <c r="BJ46" s="428">
        <v>0</v>
      </c>
      <c r="BK46" s="428">
        <v>0</v>
      </c>
      <c r="BL46" s="428">
        <v>0</v>
      </c>
      <c r="BM46" s="428">
        <v>0</v>
      </c>
      <c r="BN46" s="428">
        <v>0</v>
      </c>
      <c r="BO46" s="428">
        <v>0</v>
      </c>
      <c r="BP46" s="428">
        <v>0</v>
      </c>
      <c r="BQ46" s="428">
        <v>0</v>
      </c>
      <c r="BR46" s="428">
        <v>0</v>
      </c>
      <c r="BS46" s="428">
        <v>0</v>
      </c>
      <c r="BT46" s="428">
        <v>0</v>
      </c>
      <c r="BU46" s="428">
        <v>0</v>
      </c>
      <c r="BV46" s="428">
        <v>0</v>
      </c>
      <c r="BW46" s="428">
        <v>0</v>
      </c>
      <c r="BX46" s="428">
        <v>0</v>
      </c>
      <c r="BY46" s="428">
        <v>0</v>
      </c>
      <c r="BZ46" s="428">
        <v>0</v>
      </c>
      <c r="CA46" s="428">
        <v>0</v>
      </c>
      <c r="CB46" s="428">
        <v>1</v>
      </c>
      <c r="CC46" s="428">
        <v>60</v>
      </c>
      <c r="CD46" s="428">
        <v>0</v>
      </c>
      <c r="CE46" s="428">
        <v>0</v>
      </c>
      <c r="CF46" s="428">
        <v>0</v>
      </c>
      <c r="CG46" s="428">
        <v>0</v>
      </c>
      <c r="CH46" s="428">
        <v>0</v>
      </c>
      <c r="CI46" s="428">
        <v>0</v>
      </c>
      <c r="CJ46" s="428">
        <v>0</v>
      </c>
      <c r="CK46" s="428">
        <v>0</v>
      </c>
      <c r="CL46" s="428">
        <v>0</v>
      </c>
      <c r="CM46" s="428">
        <v>0</v>
      </c>
      <c r="CN46" s="428">
        <v>0</v>
      </c>
      <c r="CO46" s="428">
        <v>0</v>
      </c>
      <c r="CP46" s="428">
        <v>0</v>
      </c>
      <c r="CQ46" s="428">
        <v>0</v>
      </c>
      <c r="CR46" s="428">
        <v>0</v>
      </c>
      <c r="CS46" s="428">
        <v>0</v>
      </c>
      <c r="CT46" s="428">
        <v>0</v>
      </c>
      <c r="CU46" s="428">
        <v>0</v>
      </c>
      <c r="CV46" s="428">
        <v>0</v>
      </c>
      <c r="CW46" s="428">
        <v>0</v>
      </c>
      <c r="CX46" s="428">
        <v>0</v>
      </c>
      <c r="CY46" s="428">
        <v>0</v>
      </c>
      <c r="CZ46" s="428">
        <v>0</v>
      </c>
      <c r="DA46" s="428">
        <v>0</v>
      </c>
      <c r="DB46" s="428">
        <v>0</v>
      </c>
      <c r="DC46" s="428">
        <v>0</v>
      </c>
      <c r="DD46" s="428">
        <v>0</v>
      </c>
      <c r="DE46" s="428">
        <v>0</v>
      </c>
      <c r="DF46" s="428">
        <v>0</v>
      </c>
      <c r="DG46" s="428">
        <v>0</v>
      </c>
      <c r="DH46" s="428">
        <v>0</v>
      </c>
      <c r="DI46" s="428">
        <v>0</v>
      </c>
      <c r="DJ46" s="428">
        <v>0</v>
      </c>
      <c r="DK46" s="428">
        <v>0</v>
      </c>
      <c r="DL46" s="428">
        <v>0</v>
      </c>
      <c r="DM46" s="428">
        <v>0</v>
      </c>
      <c r="DN46" s="428">
        <v>0</v>
      </c>
      <c r="DO46" s="428">
        <v>0</v>
      </c>
      <c r="DP46" s="428">
        <v>0</v>
      </c>
      <c r="DQ46" s="428">
        <v>0</v>
      </c>
      <c r="DR46" s="428">
        <v>0</v>
      </c>
      <c r="DS46" s="428">
        <v>0</v>
      </c>
      <c r="DT46" s="428">
        <v>0</v>
      </c>
      <c r="DU46" s="428">
        <v>0</v>
      </c>
      <c r="DV46" s="428">
        <v>0</v>
      </c>
      <c r="DW46" s="428">
        <v>0</v>
      </c>
      <c r="DX46" s="428">
        <v>0</v>
      </c>
      <c r="DY46" s="428">
        <v>0</v>
      </c>
      <c r="DZ46" s="428">
        <v>0</v>
      </c>
      <c r="EA46" s="428">
        <v>0</v>
      </c>
      <c r="EB46" s="428">
        <v>0</v>
      </c>
      <c r="EC46" s="428">
        <v>0</v>
      </c>
      <c r="ED46" s="428">
        <v>0</v>
      </c>
      <c r="EE46" s="428">
        <v>0</v>
      </c>
      <c r="EF46" s="428">
        <v>0</v>
      </c>
      <c r="EG46" s="428">
        <v>0</v>
      </c>
      <c r="EH46" s="428">
        <v>0</v>
      </c>
      <c r="EI46" s="428">
        <v>0</v>
      </c>
      <c r="EJ46" s="428">
        <v>0</v>
      </c>
      <c r="EK46" s="428">
        <v>0</v>
      </c>
      <c r="EL46" s="428">
        <v>0</v>
      </c>
      <c r="EM46" s="428">
        <v>0</v>
      </c>
      <c r="EN46" s="428">
        <v>0</v>
      </c>
      <c r="EO46" s="428">
        <v>0</v>
      </c>
      <c r="EP46" s="428">
        <v>0</v>
      </c>
      <c r="EQ46" s="428">
        <v>0</v>
      </c>
      <c r="ER46" s="428">
        <v>0</v>
      </c>
      <c r="ES46" s="428">
        <v>0</v>
      </c>
      <c r="ET46" s="428">
        <v>0</v>
      </c>
      <c r="EU46" s="428">
        <v>0</v>
      </c>
      <c r="EV46" s="428">
        <v>0</v>
      </c>
      <c r="EW46" s="428">
        <v>0</v>
      </c>
      <c r="EX46" s="428">
        <v>0</v>
      </c>
      <c r="EY46" s="428">
        <v>0</v>
      </c>
      <c r="EZ46" s="428">
        <v>0</v>
      </c>
      <c r="FA46" s="428">
        <v>0</v>
      </c>
      <c r="FB46" s="428">
        <v>0</v>
      </c>
      <c r="FC46" s="428">
        <v>0</v>
      </c>
      <c r="FD46" s="428">
        <v>0</v>
      </c>
      <c r="FE46" s="428">
        <v>0</v>
      </c>
      <c r="FF46" s="428">
        <v>0</v>
      </c>
      <c r="FG46" s="428">
        <v>0</v>
      </c>
      <c r="FH46" s="428">
        <v>0</v>
      </c>
      <c r="FI46" s="428">
        <v>0</v>
      </c>
      <c r="FJ46" s="428">
        <v>0</v>
      </c>
      <c r="FK46" s="428">
        <v>0</v>
      </c>
      <c r="FL46" s="428">
        <v>0</v>
      </c>
      <c r="FM46" s="428">
        <v>0</v>
      </c>
      <c r="FN46" s="428">
        <v>0</v>
      </c>
      <c r="FO46" s="428">
        <v>0</v>
      </c>
      <c r="FP46" s="428">
        <v>0</v>
      </c>
      <c r="FQ46" s="428">
        <v>0</v>
      </c>
      <c r="FR46" s="428">
        <v>0</v>
      </c>
      <c r="FS46" s="428">
        <v>0</v>
      </c>
      <c r="FT46" s="428">
        <v>0</v>
      </c>
      <c r="FU46" s="428">
        <v>0</v>
      </c>
      <c r="FV46" s="428">
        <v>0</v>
      </c>
      <c r="FW46" s="428">
        <v>0</v>
      </c>
      <c r="FX46" s="428">
        <v>0</v>
      </c>
      <c r="FY46" s="428">
        <v>0</v>
      </c>
      <c r="FZ46" s="428">
        <v>0</v>
      </c>
      <c r="GA46" s="428">
        <v>0</v>
      </c>
      <c r="GB46" s="428">
        <v>0</v>
      </c>
      <c r="GC46" s="428">
        <v>0</v>
      </c>
      <c r="GD46" s="428">
        <v>0</v>
      </c>
      <c r="GE46" s="428">
        <v>0</v>
      </c>
      <c r="GF46" s="428">
        <v>0</v>
      </c>
      <c r="GG46" s="428">
        <v>0</v>
      </c>
      <c r="GH46" s="428">
        <v>0</v>
      </c>
      <c r="GI46" s="428">
        <v>0</v>
      </c>
      <c r="GJ46" s="428">
        <v>0</v>
      </c>
      <c r="GK46" s="428">
        <v>0</v>
      </c>
      <c r="GL46" s="428">
        <v>0</v>
      </c>
      <c r="GM46" s="428">
        <v>0</v>
      </c>
      <c r="GN46" s="36"/>
    </row>
    <row r="47" spans="1:196" ht="15" customHeight="1" x14ac:dyDescent="0.2">
      <c r="A47" s="596" t="s">
        <v>1755</v>
      </c>
      <c r="B47" s="428">
        <v>0</v>
      </c>
      <c r="C47" s="428">
        <v>0</v>
      </c>
      <c r="D47" s="428">
        <v>0</v>
      </c>
      <c r="E47" s="428">
        <v>0</v>
      </c>
      <c r="F47" s="428">
        <v>0</v>
      </c>
      <c r="G47" s="428">
        <v>0</v>
      </c>
      <c r="H47" s="428">
        <v>0</v>
      </c>
      <c r="I47" s="428">
        <v>0</v>
      </c>
      <c r="J47" s="428">
        <v>0</v>
      </c>
      <c r="K47" s="428">
        <v>0</v>
      </c>
      <c r="L47" s="428">
        <v>0</v>
      </c>
      <c r="M47" s="428">
        <v>0</v>
      </c>
      <c r="N47" s="428">
        <v>0</v>
      </c>
      <c r="O47" s="428">
        <v>0</v>
      </c>
      <c r="P47" s="428">
        <v>0</v>
      </c>
      <c r="Q47" s="428">
        <v>0</v>
      </c>
      <c r="R47" s="428">
        <v>0</v>
      </c>
      <c r="S47" s="428">
        <v>0</v>
      </c>
      <c r="T47" s="428">
        <v>0</v>
      </c>
      <c r="U47" s="428">
        <v>0</v>
      </c>
      <c r="V47" s="428">
        <v>0</v>
      </c>
      <c r="W47" s="428">
        <v>0</v>
      </c>
      <c r="X47" s="428">
        <v>0</v>
      </c>
      <c r="Y47" s="428">
        <v>0</v>
      </c>
      <c r="Z47" s="428">
        <v>0</v>
      </c>
      <c r="AA47" s="428">
        <v>0</v>
      </c>
      <c r="AB47" s="428">
        <v>0</v>
      </c>
      <c r="AC47" s="428">
        <v>0</v>
      </c>
      <c r="AD47" s="428">
        <v>0</v>
      </c>
      <c r="AE47" s="428">
        <v>0</v>
      </c>
      <c r="AF47" s="428">
        <v>0</v>
      </c>
      <c r="AG47" s="428">
        <v>0</v>
      </c>
      <c r="AH47" s="428">
        <v>0</v>
      </c>
      <c r="AI47" s="428">
        <v>0</v>
      </c>
      <c r="AJ47" s="428">
        <v>0</v>
      </c>
      <c r="AK47" s="428">
        <v>0</v>
      </c>
      <c r="AL47" s="428">
        <v>0</v>
      </c>
      <c r="AM47" s="428">
        <v>0</v>
      </c>
      <c r="AN47" s="428">
        <v>0</v>
      </c>
      <c r="AO47" s="428">
        <v>0</v>
      </c>
      <c r="AP47" s="428">
        <v>0</v>
      </c>
      <c r="AQ47" s="428">
        <v>0</v>
      </c>
      <c r="AR47" s="428">
        <v>0</v>
      </c>
      <c r="AS47" s="428">
        <v>0</v>
      </c>
      <c r="AT47" s="428">
        <v>0</v>
      </c>
      <c r="AU47" s="428">
        <v>0</v>
      </c>
      <c r="AV47" s="428">
        <v>0</v>
      </c>
      <c r="AW47" s="428">
        <v>0</v>
      </c>
      <c r="AX47" s="428">
        <v>0</v>
      </c>
      <c r="AY47" s="428">
        <v>0</v>
      </c>
      <c r="AZ47" s="428">
        <v>0</v>
      </c>
      <c r="BA47" s="428">
        <v>0</v>
      </c>
      <c r="BB47" s="428">
        <v>0</v>
      </c>
      <c r="BC47" s="428">
        <v>0</v>
      </c>
      <c r="BD47" s="428">
        <v>1</v>
      </c>
      <c r="BE47" s="428">
        <v>5</v>
      </c>
      <c r="BF47" s="428">
        <v>0</v>
      </c>
      <c r="BG47" s="428">
        <v>0</v>
      </c>
      <c r="BH47" s="428">
        <v>1</v>
      </c>
      <c r="BI47" s="428">
        <v>5</v>
      </c>
      <c r="BJ47" s="428">
        <v>1</v>
      </c>
      <c r="BK47" s="428">
        <v>5</v>
      </c>
      <c r="BL47" s="428">
        <v>0</v>
      </c>
      <c r="BM47" s="428">
        <v>0</v>
      </c>
      <c r="BN47" s="428">
        <v>0</v>
      </c>
      <c r="BO47" s="428">
        <v>0</v>
      </c>
      <c r="BP47" s="428">
        <v>1</v>
      </c>
      <c r="BQ47" s="428">
        <v>5</v>
      </c>
      <c r="BR47" s="428">
        <v>0</v>
      </c>
      <c r="BS47" s="428">
        <v>0</v>
      </c>
      <c r="BT47" s="428">
        <v>0</v>
      </c>
      <c r="BU47" s="428">
        <v>0</v>
      </c>
      <c r="BV47" s="428">
        <v>0</v>
      </c>
      <c r="BW47" s="428">
        <v>0</v>
      </c>
      <c r="BX47" s="428">
        <v>0</v>
      </c>
      <c r="BY47" s="428">
        <v>0</v>
      </c>
      <c r="BZ47" s="428">
        <v>0</v>
      </c>
      <c r="CA47" s="428">
        <v>0</v>
      </c>
      <c r="CB47" s="428">
        <v>1</v>
      </c>
      <c r="CC47" s="428">
        <v>20</v>
      </c>
      <c r="CD47" s="428">
        <v>0</v>
      </c>
      <c r="CE47" s="428">
        <v>0</v>
      </c>
      <c r="CF47" s="428">
        <v>0</v>
      </c>
      <c r="CG47" s="428">
        <v>0</v>
      </c>
      <c r="CH47" s="428">
        <v>0</v>
      </c>
      <c r="CI47" s="428">
        <v>0</v>
      </c>
      <c r="CJ47" s="428">
        <v>0</v>
      </c>
      <c r="CK47" s="428">
        <v>0</v>
      </c>
      <c r="CL47" s="428">
        <v>0</v>
      </c>
      <c r="CM47" s="428">
        <v>0</v>
      </c>
      <c r="CN47" s="428">
        <v>0</v>
      </c>
      <c r="CO47" s="428">
        <v>0</v>
      </c>
      <c r="CP47" s="428">
        <v>0</v>
      </c>
      <c r="CQ47" s="428">
        <v>0</v>
      </c>
      <c r="CR47" s="428">
        <v>0</v>
      </c>
      <c r="CS47" s="428">
        <v>0</v>
      </c>
      <c r="CT47" s="428">
        <v>0</v>
      </c>
      <c r="CU47" s="428">
        <v>0</v>
      </c>
      <c r="CV47" s="428">
        <v>0</v>
      </c>
      <c r="CW47" s="428">
        <v>0</v>
      </c>
      <c r="CX47" s="428">
        <v>0</v>
      </c>
      <c r="CY47" s="428">
        <v>0</v>
      </c>
      <c r="CZ47" s="428">
        <v>0</v>
      </c>
      <c r="DA47" s="428">
        <v>0</v>
      </c>
      <c r="DB47" s="428">
        <v>0</v>
      </c>
      <c r="DC47" s="428">
        <v>0</v>
      </c>
      <c r="DD47" s="428">
        <v>0</v>
      </c>
      <c r="DE47" s="428">
        <v>0</v>
      </c>
      <c r="DF47" s="428">
        <v>0</v>
      </c>
      <c r="DG47" s="428">
        <v>0</v>
      </c>
      <c r="DH47" s="428">
        <v>0</v>
      </c>
      <c r="DI47" s="428">
        <v>0</v>
      </c>
      <c r="DJ47" s="428">
        <v>0</v>
      </c>
      <c r="DK47" s="428">
        <v>0</v>
      </c>
      <c r="DL47" s="428">
        <v>0</v>
      </c>
      <c r="DM47" s="428">
        <v>0</v>
      </c>
      <c r="DN47" s="428">
        <v>0</v>
      </c>
      <c r="DO47" s="428">
        <v>0</v>
      </c>
      <c r="DP47" s="428">
        <v>0</v>
      </c>
      <c r="DQ47" s="428">
        <v>0</v>
      </c>
      <c r="DR47" s="428">
        <v>0</v>
      </c>
      <c r="DS47" s="428">
        <v>0</v>
      </c>
      <c r="DT47" s="428">
        <v>0</v>
      </c>
      <c r="DU47" s="428">
        <v>0</v>
      </c>
      <c r="DV47" s="428">
        <v>0</v>
      </c>
      <c r="DW47" s="428">
        <v>0</v>
      </c>
      <c r="DX47" s="428">
        <v>0</v>
      </c>
      <c r="DY47" s="428">
        <v>0</v>
      </c>
      <c r="DZ47" s="428">
        <v>0</v>
      </c>
      <c r="EA47" s="428">
        <v>0</v>
      </c>
      <c r="EB47" s="428">
        <v>0</v>
      </c>
      <c r="EC47" s="428">
        <v>0</v>
      </c>
      <c r="ED47" s="428">
        <v>0</v>
      </c>
      <c r="EE47" s="428">
        <v>0</v>
      </c>
      <c r="EF47" s="428">
        <v>0</v>
      </c>
      <c r="EG47" s="428">
        <v>0</v>
      </c>
      <c r="EH47" s="428">
        <v>0</v>
      </c>
      <c r="EI47" s="428">
        <v>0</v>
      </c>
      <c r="EJ47" s="428">
        <v>1</v>
      </c>
      <c r="EK47" s="428">
        <v>5</v>
      </c>
      <c r="EL47" s="428">
        <v>1</v>
      </c>
      <c r="EM47" s="428">
        <v>5</v>
      </c>
      <c r="EN47" s="428">
        <v>0</v>
      </c>
      <c r="EO47" s="428">
        <v>0</v>
      </c>
      <c r="EP47" s="428">
        <v>0</v>
      </c>
      <c r="EQ47" s="428">
        <v>0</v>
      </c>
      <c r="ER47" s="428">
        <v>0</v>
      </c>
      <c r="ES47" s="428">
        <v>0</v>
      </c>
      <c r="ET47" s="428">
        <v>0</v>
      </c>
      <c r="EU47" s="428">
        <v>0</v>
      </c>
      <c r="EV47" s="428">
        <v>0</v>
      </c>
      <c r="EW47" s="428">
        <v>0</v>
      </c>
      <c r="EX47" s="428">
        <v>0</v>
      </c>
      <c r="EY47" s="428">
        <v>0</v>
      </c>
      <c r="EZ47" s="428">
        <v>0</v>
      </c>
      <c r="FA47" s="428">
        <v>0</v>
      </c>
      <c r="FB47" s="428">
        <v>0</v>
      </c>
      <c r="FC47" s="428">
        <v>0</v>
      </c>
      <c r="FD47" s="428">
        <v>0</v>
      </c>
      <c r="FE47" s="428">
        <v>0</v>
      </c>
      <c r="FF47" s="428">
        <v>0</v>
      </c>
      <c r="FG47" s="428">
        <v>0</v>
      </c>
      <c r="FH47" s="428">
        <v>0</v>
      </c>
      <c r="FI47" s="428">
        <v>0</v>
      </c>
      <c r="FJ47" s="428">
        <v>0</v>
      </c>
      <c r="FK47" s="428">
        <v>0</v>
      </c>
      <c r="FL47" s="428">
        <v>0</v>
      </c>
      <c r="FM47" s="428">
        <v>0</v>
      </c>
      <c r="FN47" s="428">
        <v>0</v>
      </c>
      <c r="FO47" s="428">
        <v>0</v>
      </c>
      <c r="FP47" s="428">
        <v>0</v>
      </c>
      <c r="FQ47" s="428">
        <v>0</v>
      </c>
      <c r="FR47" s="428">
        <v>0</v>
      </c>
      <c r="FS47" s="428">
        <v>0</v>
      </c>
      <c r="FT47" s="428">
        <v>0</v>
      </c>
      <c r="FU47" s="428">
        <v>0</v>
      </c>
      <c r="FV47" s="428">
        <v>0</v>
      </c>
      <c r="FW47" s="428">
        <v>0</v>
      </c>
      <c r="FX47" s="428">
        <v>0</v>
      </c>
      <c r="FY47" s="428">
        <v>0</v>
      </c>
      <c r="FZ47" s="428">
        <v>0</v>
      </c>
      <c r="GA47" s="428">
        <v>0</v>
      </c>
      <c r="GB47" s="428">
        <v>0</v>
      </c>
      <c r="GC47" s="428">
        <v>0</v>
      </c>
      <c r="GD47" s="428">
        <v>1</v>
      </c>
      <c r="GE47" s="428">
        <v>5</v>
      </c>
      <c r="GF47" s="428">
        <v>0</v>
      </c>
      <c r="GG47" s="428">
        <v>0</v>
      </c>
      <c r="GH47" s="428">
        <v>0</v>
      </c>
      <c r="GI47" s="428">
        <v>0</v>
      </c>
      <c r="GJ47" s="428">
        <v>0</v>
      </c>
      <c r="GK47" s="428">
        <v>0</v>
      </c>
      <c r="GL47" s="428">
        <v>0</v>
      </c>
      <c r="GM47" s="428">
        <v>0</v>
      </c>
      <c r="GN47" s="36"/>
    </row>
    <row r="48" spans="1:196" ht="15" customHeight="1" x14ac:dyDescent="0.2">
      <c r="A48" s="596" t="s">
        <v>1761</v>
      </c>
      <c r="B48" s="428">
        <v>0</v>
      </c>
      <c r="C48" s="428">
        <v>0</v>
      </c>
      <c r="D48" s="428">
        <v>0</v>
      </c>
      <c r="E48" s="428">
        <v>0</v>
      </c>
      <c r="F48" s="428">
        <v>0</v>
      </c>
      <c r="G48" s="428">
        <v>0</v>
      </c>
      <c r="H48" s="428">
        <v>0</v>
      </c>
      <c r="I48" s="428">
        <v>0</v>
      </c>
      <c r="J48" s="428">
        <v>0</v>
      </c>
      <c r="K48" s="428">
        <v>0</v>
      </c>
      <c r="L48" s="428">
        <v>0</v>
      </c>
      <c r="M48" s="428">
        <v>0</v>
      </c>
      <c r="N48" s="428">
        <v>0</v>
      </c>
      <c r="O48" s="428">
        <v>0</v>
      </c>
      <c r="P48" s="428">
        <v>0</v>
      </c>
      <c r="Q48" s="428">
        <v>0</v>
      </c>
      <c r="R48" s="428">
        <v>0</v>
      </c>
      <c r="S48" s="428">
        <v>0</v>
      </c>
      <c r="T48" s="428">
        <v>0</v>
      </c>
      <c r="U48" s="428">
        <v>0</v>
      </c>
      <c r="V48" s="428">
        <v>0</v>
      </c>
      <c r="W48" s="428">
        <v>0</v>
      </c>
      <c r="X48" s="428">
        <v>0</v>
      </c>
      <c r="Y48" s="428">
        <v>0</v>
      </c>
      <c r="Z48" s="428">
        <v>0</v>
      </c>
      <c r="AA48" s="428">
        <v>0</v>
      </c>
      <c r="AB48" s="428">
        <v>0</v>
      </c>
      <c r="AC48" s="428">
        <v>0</v>
      </c>
      <c r="AD48" s="428">
        <v>0</v>
      </c>
      <c r="AE48" s="428">
        <v>0</v>
      </c>
      <c r="AF48" s="428">
        <v>0</v>
      </c>
      <c r="AG48" s="428">
        <v>0</v>
      </c>
      <c r="AH48" s="428">
        <v>0</v>
      </c>
      <c r="AI48" s="428">
        <v>0</v>
      </c>
      <c r="AJ48" s="428">
        <v>0</v>
      </c>
      <c r="AK48" s="428">
        <v>0</v>
      </c>
      <c r="AL48" s="428">
        <v>0</v>
      </c>
      <c r="AM48" s="428">
        <v>0</v>
      </c>
      <c r="AN48" s="428">
        <v>0</v>
      </c>
      <c r="AO48" s="428">
        <v>0</v>
      </c>
      <c r="AP48" s="428">
        <v>0</v>
      </c>
      <c r="AQ48" s="428">
        <v>0</v>
      </c>
      <c r="AR48" s="428">
        <v>0</v>
      </c>
      <c r="AS48" s="428">
        <v>0</v>
      </c>
      <c r="AT48" s="428">
        <v>0</v>
      </c>
      <c r="AU48" s="428">
        <v>0</v>
      </c>
      <c r="AV48" s="428">
        <v>0</v>
      </c>
      <c r="AW48" s="428">
        <v>0</v>
      </c>
      <c r="AX48" s="428">
        <v>0</v>
      </c>
      <c r="AY48" s="428">
        <v>0</v>
      </c>
      <c r="AZ48" s="428">
        <v>0</v>
      </c>
      <c r="BA48" s="428">
        <v>0</v>
      </c>
      <c r="BB48" s="428">
        <v>0</v>
      </c>
      <c r="BC48" s="428">
        <v>0</v>
      </c>
      <c r="BD48" s="428">
        <v>0</v>
      </c>
      <c r="BE48" s="428">
        <v>0</v>
      </c>
      <c r="BF48" s="428">
        <v>0</v>
      </c>
      <c r="BG48" s="428">
        <v>0</v>
      </c>
      <c r="BH48" s="428">
        <v>0</v>
      </c>
      <c r="BI48" s="428">
        <v>0</v>
      </c>
      <c r="BJ48" s="428">
        <v>0</v>
      </c>
      <c r="BK48" s="428">
        <v>0</v>
      </c>
      <c r="BL48" s="428">
        <v>0</v>
      </c>
      <c r="BM48" s="428">
        <v>0</v>
      </c>
      <c r="BN48" s="428">
        <v>0</v>
      </c>
      <c r="BO48" s="428">
        <v>0</v>
      </c>
      <c r="BP48" s="428">
        <v>0</v>
      </c>
      <c r="BQ48" s="428">
        <v>0</v>
      </c>
      <c r="BR48" s="428">
        <v>0</v>
      </c>
      <c r="BS48" s="428">
        <v>0</v>
      </c>
      <c r="BT48" s="428">
        <v>0</v>
      </c>
      <c r="BU48" s="428">
        <v>0</v>
      </c>
      <c r="BV48" s="428">
        <v>0</v>
      </c>
      <c r="BW48" s="428">
        <v>0</v>
      </c>
      <c r="BX48" s="428">
        <v>0</v>
      </c>
      <c r="BY48" s="428">
        <v>0</v>
      </c>
      <c r="BZ48" s="428">
        <v>0</v>
      </c>
      <c r="CA48" s="428">
        <v>0</v>
      </c>
      <c r="CB48" s="428">
        <v>1</v>
      </c>
      <c r="CC48" s="428">
        <v>21</v>
      </c>
      <c r="CD48" s="428">
        <v>0</v>
      </c>
      <c r="CE48" s="428">
        <v>0</v>
      </c>
      <c r="CF48" s="428">
        <v>0</v>
      </c>
      <c r="CG48" s="428">
        <v>0</v>
      </c>
      <c r="CH48" s="428">
        <v>0</v>
      </c>
      <c r="CI48" s="428">
        <v>0</v>
      </c>
      <c r="CJ48" s="428">
        <v>0</v>
      </c>
      <c r="CK48" s="428">
        <v>0</v>
      </c>
      <c r="CL48" s="428">
        <v>0</v>
      </c>
      <c r="CM48" s="428">
        <v>0</v>
      </c>
      <c r="CN48" s="428">
        <v>0</v>
      </c>
      <c r="CO48" s="428">
        <v>0</v>
      </c>
      <c r="CP48" s="428">
        <v>0</v>
      </c>
      <c r="CQ48" s="428">
        <v>0</v>
      </c>
      <c r="CR48" s="428">
        <v>0</v>
      </c>
      <c r="CS48" s="428">
        <v>0</v>
      </c>
      <c r="CT48" s="428">
        <v>0</v>
      </c>
      <c r="CU48" s="428">
        <v>0</v>
      </c>
      <c r="CV48" s="428">
        <v>0</v>
      </c>
      <c r="CW48" s="428">
        <v>0</v>
      </c>
      <c r="CX48" s="428">
        <v>0</v>
      </c>
      <c r="CY48" s="428">
        <v>0</v>
      </c>
      <c r="CZ48" s="428">
        <v>0</v>
      </c>
      <c r="DA48" s="428">
        <v>0</v>
      </c>
      <c r="DB48" s="428">
        <v>0</v>
      </c>
      <c r="DC48" s="428">
        <v>0</v>
      </c>
      <c r="DD48" s="428">
        <v>0</v>
      </c>
      <c r="DE48" s="428">
        <v>0</v>
      </c>
      <c r="DF48" s="428">
        <v>0</v>
      </c>
      <c r="DG48" s="428">
        <v>0</v>
      </c>
      <c r="DH48" s="428">
        <v>0</v>
      </c>
      <c r="DI48" s="428">
        <v>0</v>
      </c>
      <c r="DJ48" s="428">
        <v>0</v>
      </c>
      <c r="DK48" s="428">
        <v>0</v>
      </c>
      <c r="DL48" s="428">
        <v>0</v>
      </c>
      <c r="DM48" s="428">
        <v>0</v>
      </c>
      <c r="DN48" s="428">
        <v>0</v>
      </c>
      <c r="DO48" s="428">
        <v>0</v>
      </c>
      <c r="DP48" s="428">
        <v>0</v>
      </c>
      <c r="DQ48" s="428">
        <v>0</v>
      </c>
      <c r="DR48" s="428">
        <v>0</v>
      </c>
      <c r="DS48" s="428">
        <v>0</v>
      </c>
      <c r="DT48" s="428">
        <v>0</v>
      </c>
      <c r="DU48" s="428">
        <v>0</v>
      </c>
      <c r="DV48" s="428">
        <v>0</v>
      </c>
      <c r="DW48" s="428">
        <v>0</v>
      </c>
      <c r="DX48" s="428">
        <v>0</v>
      </c>
      <c r="DY48" s="428">
        <v>0</v>
      </c>
      <c r="DZ48" s="428">
        <v>0</v>
      </c>
      <c r="EA48" s="428">
        <v>0</v>
      </c>
      <c r="EB48" s="428">
        <v>0</v>
      </c>
      <c r="EC48" s="428">
        <v>0</v>
      </c>
      <c r="ED48" s="428">
        <v>0</v>
      </c>
      <c r="EE48" s="428">
        <v>0</v>
      </c>
      <c r="EF48" s="428">
        <v>0</v>
      </c>
      <c r="EG48" s="428">
        <v>0</v>
      </c>
      <c r="EH48" s="428">
        <v>0</v>
      </c>
      <c r="EI48" s="428">
        <v>0</v>
      </c>
      <c r="EJ48" s="428">
        <v>0</v>
      </c>
      <c r="EK48" s="428">
        <v>0</v>
      </c>
      <c r="EL48" s="428">
        <v>0</v>
      </c>
      <c r="EM48" s="428">
        <v>0</v>
      </c>
      <c r="EN48" s="428">
        <v>0</v>
      </c>
      <c r="EO48" s="428">
        <v>0</v>
      </c>
      <c r="EP48" s="428">
        <v>0</v>
      </c>
      <c r="EQ48" s="428">
        <v>0</v>
      </c>
      <c r="ER48" s="428">
        <v>0</v>
      </c>
      <c r="ES48" s="428">
        <v>0</v>
      </c>
      <c r="ET48" s="428">
        <v>0</v>
      </c>
      <c r="EU48" s="428">
        <v>0</v>
      </c>
      <c r="EV48" s="428">
        <v>0</v>
      </c>
      <c r="EW48" s="428">
        <v>0</v>
      </c>
      <c r="EX48" s="428">
        <v>0</v>
      </c>
      <c r="EY48" s="428">
        <v>0</v>
      </c>
      <c r="EZ48" s="428">
        <v>0</v>
      </c>
      <c r="FA48" s="428">
        <v>0</v>
      </c>
      <c r="FB48" s="428">
        <v>0</v>
      </c>
      <c r="FC48" s="428">
        <v>0</v>
      </c>
      <c r="FD48" s="428">
        <v>0</v>
      </c>
      <c r="FE48" s="428">
        <v>0</v>
      </c>
      <c r="FF48" s="428">
        <v>0</v>
      </c>
      <c r="FG48" s="428">
        <v>0</v>
      </c>
      <c r="FH48" s="428">
        <v>0</v>
      </c>
      <c r="FI48" s="428">
        <v>0</v>
      </c>
      <c r="FJ48" s="428">
        <v>0</v>
      </c>
      <c r="FK48" s="428">
        <v>0</v>
      </c>
      <c r="FL48" s="428">
        <v>0</v>
      </c>
      <c r="FM48" s="428">
        <v>0</v>
      </c>
      <c r="FN48" s="428">
        <v>0</v>
      </c>
      <c r="FO48" s="428">
        <v>0</v>
      </c>
      <c r="FP48" s="428">
        <v>0</v>
      </c>
      <c r="FQ48" s="428">
        <v>0</v>
      </c>
      <c r="FR48" s="428">
        <v>0</v>
      </c>
      <c r="FS48" s="428">
        <v>0</v>
      </c>
      <c r="FT48" s="428">
        <v>0</v>
      </c>
      <c r="FU48" s="428">
        <v>0</v>
      </c>
      <c r="FV48" s="428">
        <v>0</v>
      </c>
      <c r="FW48" s="428">
        <v>0</v>
      </c>
      <c r="FX48" s="428">
        <v>0</v>
      </c>
      <c r="FY48" s="428">
        <v>0</v>
      </c>
      <c r="FZ48" s="428">
        <v>0</v>
      </c>
      <c r="GA48" s="428">
        <v>0</v>
      </c>
      <c r="GB48" s="428">
        <v>0</v>
      </c>
      <c r="GC48" s="428">
        <v>0</v>
      </c>
      <c r="GD48" s="428">
        <v>0</v>
      </c>
      <c r="GE48" s="428">
        <v>0</v>
      </c>
      <c r="GF48" s="428">
        <v>0</v>
      </c>
      <c r="GG48" s="428">
        <v>0</v>
      </c>
      <c r="GH48" s="428">
        <v>0</v>
      </c>
      <c r="GI48" s="428">
        <v>0</v>
      </c>
      <c r="GJ48" s="428">
        <v>0</v>
      </c>
      <c r="GK48" s="428">
        <v>0</v>
      </c>
      <c r="GL48" s="428">
        <v>0</v>
      </c>
      <c r="GM48" s="428">
        <v>0</v>
      </c>
      <c r="GN48" s="36"/>
    </row>
    <row r="49" spans="1:198" ht="15" customHeight="1" x14ac:dyDescent="0.2">
      <c r="A49" s="596" t="s">
        <v>1814</v>
      </c>
      <c r="B49" s="428">
        <v>1</v>
      </c>
      <c r="C49" s="428">
        <v>3</v>
      </c>
      <c r="D49" s="428">
        <v>1</v>
      </c>
      <c r="E49" s="428">
        <v>3</v>
      </c>
      <c r="F49" s="428">
        <v>0</v>
      </c>
      <c r="G49" s="428">
        <v>0</v>
      </c>
      <c r="H49" s="428">
        <v>0</v>
      </c>
      <c r="I49" s="428">
        <v>0</v>
      </c>
      <c r="J49" s="428">
        <v>0</v>
      </c>
      <c r="K49" s="428">
        <v>0</v>
      </c>
      <c r="L49" s="428">
        <v>0</v>
      </c>
      <c r="M49" s="428">
        <v>0</v>
      </c>
      <c r="N49" s="428">
        <v>0</v>
      </c>
      <c r="O49" s="428">
        <v>0</v>
      </c>
      <c r="P49" s="428">
        <v>0</v>
      </c>
      <c r="Q49" s="428">
        <v>0</v>
      </c>
      <c r="R49" s="428">
        <v>0</v>
      </c>
      <c r="S49" s="428">
        <v>0</v>
      </c>
      <c r="T49" s="428">
        <v>0</v>
      </c>
      <c r="U49" s="428">
        <v>0</v>
      </c>
      <c r="V49" s="428">
        <v>0</v>
      </c>
      <c r="W49" s="428">
        <v>0</v>
      </c>
      <c r="X49" s="428">
        <v>0</v>
      </c>
      <c r="Y49" s="428">
        <v>0</v>
      </c>
      <c r="Z49" s="428">
        <v>0</v>
      </c>
      <c r="AA49" s="428">
        <v>0</v>
      </c>
      <c r="AB49" s="428">
        <v>0</v>
      </c>
      <c r="AC49" s="428">
        <v>0</v>
      </c>
      <c r="AD49" s="428">
        <v>0</v>
      </c>
      <c r="AE49" s="428">
        <v>0</v>
      </c>
      <c r="AF49" s="428">
        <v>0</v>
      </c>
      <c r="AG49" s="428">
        <v>0</v>
      </c>
      <c r="AH49" s="428">
        <v>0</v>
      </c>
      <c r="AI49" s="428">
        <v>0</v>
      </c>
      <c r="AJ49" s="428">
        <v>0</v>
      </c>
      <c r="AK49" s="428">
        <v>0</v>
      </c>
      <c r="AL49" s="428">
        <v>0</v>
      </c>
      <c r="AM49" s="428">
        <v>0</v>
      </c>
      <c r="AN49" s="428">
        <v>0</v>
      </c>
      <c r="AO49" s="428">
        <v>0</v>
      </c>
      <c r="AP49" s="428">
        <v>0</v>
      </c>
      <c r="AQ49" s="428">
        <v>0</v>
      </c>
      <c r="AR49" s="428">
        <v>0</v>
      </c>
      <c r="AS49" s="428">
        <v>0</v>
      </c>
      <c r="AT49" s="428">
        <v>0</v>
      </c>
      <c r="AU49" s="428">
        <v>0</v>
      </c>
      <c r="AV49" s="428">
        <v>0</v>
      </c>
      <c r="AW49" s="428">
        <v>0</v>
      </c>
      <c r="AX49" s="428">
        <v>0</v>
      </c>
      <c r="AY49" s="428">
        <v>0</v>
      </c>
      <c r="AZ49" s="428">
        <v>0</v>
      </c>
      <c r="BA49" s="428">
        <v>0</v>
      </c>
      <c r="BB49" s="428">
        <v>0</v>
      </c>
      <c r="BC49" s="428">
        <v>0</v>
      </c>
      <c r="BD49" s="428">
        <v>4</v>
      </c>
      <c r="BE49" s="428">
        <v>15</v>
      </c>
      <c r="BF49" s="428">
        <v>0</v>
      </c>
      <c r="BG49" s="428">
        <v>0</v>
      </c>
      <c r="BH49" s="428">
        <v>0</v>
      </c>
      <c r="BI49" s="428">
        <v>0</v>
      </c>
      <c r="BJ49" s="428">
        <v>0</v>
      </c>
      <c r="BK49" s="428">
        <v>0</v>
      </c>
      <c r="BL49" s="428">
        <v>0</v>
      </c>
      <c r="BM49" s="428">
        <v>0</v>
      </c>
      <c r="BN49" s="428">
        <v>0</v>
      </c>
      <c r="BO49" s="428">
        <v>0</v>
      </c>
      <c r="BP49" s="428">
        <v>3</v>
      </c>
      <c r="BQ49" s="428">
        <v>12</v>
      </c>
      <c r="BR49" s="428">
        <v>0</v>
      </c>
      <c r="BS49" s="428">
        <v>0</v>
      </c>
      <c r="BT49" s="428">
        <v>0</v>
      </c>
      <c r="BU49" s="428">
        <v>0</v>
      </c>
      <c r="BV49" s="428">
        <v>0</v>
      </c>
      <c r="BW49" s="428">
        <v>0</v>
      </c>
      <c r="BX49" s="428">
        <v>0</v>
      </c>
      <c r="BY49" s="428">
        <v>0</v>
      </c>
      <c r="BZ49" s="428">
        <v>0</v>
      </c>
      <c r="CA49" s="428">
        <v>0</v>
      </c>
      <c r="CB49" s="428">
        <v>1</v>
      </c>
      <c r="CC49" s="428">
        <v>45</v>
      </c>
      <c r="CD49" s="428">
        <v>0</v>
      </c>
      <c r="CE49" s="428">
        <v>0</v>
      </c>
      <c r="CF49" s="428">
        <v>0</v>
      </c>
      <c r="CG49" s="428">
        <v>0</v>
      </c>
      <c r="CH49" s="428">
        <v>0</v>
      </c>
      <c r="CI49" s="428">
        <v>0</v>
      </c>
      <c r="CJ49" s="428">
        <v>0</v>
      </c>
      <c r="CK49" s="428">
        <v>0</v>
      </c>
      <c r="CL49" s="428">
        <v>0</v>
      </c>
      <c r="CM49" s="428">
        <v>0</v>
      </c>
      <c r="CN49" s="428">
        <v>2</v>
      </c>
      <c r="CO49" s="428">
        <v>6</v>
      </c>
      <c r="CP49" s="428">
        <v>2</v>
      </c>
      <c r="CQ49" s="428">
        <v>6</v>
      </c>
      <c r="CR49" s="428">
        <v>2</v>
      </c>
      <c r="CS49" s="428">
        <v>7</v>
      </c>
      <c r="CT49" s="428">
        <v>2</v>
      </c>
      <c r="CU49" s="428">
        <v>7</v>
      </c>
      <c r="CV49" s="428">
        <v>0</v>
      </c>
      <c r="CW49" s="428">
        <v>0</v>
      </c>
      <c r="CX49" s="428">
        <v>0</v>
      </c>
      <c r="CY49" s="428">
        <v>0</v>
      </c>
      <c r="CZ49" s="428">
        <v>0</v>
      </c>
      <c r="DA49" s="428">
        <v>0</v>
      </c>
      <c r="DB49" s="428">
        <v>3</v>
      </c>
      <c r="DC49" s="428">
        <v>11</v>
      </c>
      <c r="DD49" s="428">
        <v>0</v>
      </c>
      <c r="DE49" s="428">
        <v>0</v>
      </c>
      <c r="DF49" s="428">
        <v>0</v>
      </c>
      <c r="DG49" s="428">
        <v>0</v>
      </c>
      <c r="DH49" s="428">
        <v>0</v>
      </c>
      <c r="DI49" s="428">
        <v>0</v>
      </c>
      <c r="DJ49" s="428">
        <v>0</v>
      </c>
      <c r="DK49" s="428">
        <v>0</v>
      </c>
      <c r="DL49" s="428">
        <v>0</v>
      </c>
      <c r="DM49" s="428">
        <v>0</v>
      </c>
      <c r="DN49" s="428">
        <v>0</v>
      </c>
      <c r="DO49" s="428">
        <v>0</v>
      </c>
      <c r="DP49" s="428">
        <v>0</v>
      </c>
      <c r="DQ49" s="428">
        <v>0</v>
      </c>
      <c r="DR49" s="428">
        <v>0</v>
      </c>
      <c r="DS49" s="428">
        <v>0</v>
      </c>
      <c r="DT49" s="428">
        <v>0</v>
      </c>
      <c r="DU49" s="428">
        <v>0</v>
      </c>
      <c r="DV49" s="428">
        <v>0</v>
      </c>
      <c r="DW49" s="428">
        <v>0</v>
      </c>
      <c r="DX49" s="428">
        <v>0</v>
      </c>
      <c r="DY49" s="428">
        <v>0</v>
      </c>
      <c r="DZ49" s="428">
        <v>0</v>
      </c>
      <c r="EA49" s="428">
        <v>0</v>
      </c>
      <c r="EB49" s="428">
        <v>0</v>
      </c>
      <c r="EC49" s="428">
        <v>0</v>
      </c>
      <c r="ED49" s="428">
        <v>0</v>
      </c>
      <c r="EE49" s="428">
        <v>0</v>
      </c>
      <c r="EF49" s="428">
        <v>0</v>
      </c>
      <c r="EG49" s="428">
        <v>0</v>
      </c>
      <c r="EH49" s="428">
        <v>0</v>
      </c>
      <c r="EI49" s="428">
        <v>0</v>
      </c>
      <c r="EJ49" s="428">
        <v>3</v>
      </c>
      <c r="EK49" s="428">
        <v>10</v>
      </c>
      <c r="EL49" s="428">
        <v>3</v>
      </c>
      <c r="EM49" s="428">
        <v>10</v>
      </c>
      <c r="EN49" s="428">
        <v>0</v>
      </c>
      <c r="EO49" s="428">
        <v>0</v>
      </c>
      <c r="EP49" s="428">
        <v>0</v>
      </c>
      <c r="EQ49" s="428">
        <v>0</v>
      </c>
      <c r="ER49" s="428">
        <v>0</v>
      </c>
      <c r="ES49" s="428">
        <v>0</v>
      </c>
      <c r="ET49" s="428">
        <v>3</v>
      </c>
      <c r="EU49" s="428">
        <v>10</v>
      </c>
      <c r="EV49" s="428">
        <v>0</v>
      </c>
      <c r="EW49" s="428">
        <v>0</v>
      </c>
      <c r="EX49" s="428">
        <v>0</v>
      </c>
      <c r="EY49" s="428">
        <v>0</v>
      </c>
      <c r="EZ49" s="428">
        <v>1</v>
      </c>
      <c r="FA49" s="428">
        <v>4</v>
      </c>
      <c r="FB49" s="428">
        <v>0</v>
      </c>
      <c r="FC49" s="428">
        <v>0</v>
      </c>
      <c r="FD49" s="428">
        <v>0</v>
      </c>
      <c r="FE49" s="428">
        <v>0</v>
      </c>
      <c r="FF49" s="428">
        <v>0</v>
      </c>
      <c r="FG49" s="428">
        <v>0</v>
      </c>
      <c r="FH49" s="428">
        <v>0</v>
      </c>
      <c r="FI49" s="428">
        <v>0</v>
      </c>
      <c r="FJ49" s="428">
        <v>0</v>
      </c>
      <c r="FK49" s="428">
        <v>0</v>
      </c>
      <c r="FL49" s="428">
        <v>0</v>
      </c>
      <c r="FM49" s="428">
        <v>0</v>
      </c>
      <c r="FN49" s="428">
        <v>0</v>
      </c>
      <c r="FO49" s="428">
        <v>0</v>
      </c>
      <c r="FP49" s="428">
        <v>0</v>
      </c>
      <c r="FQ49" s="428">
        <v>0</v>
      </c>
      <c r="FR49" s="428">
        <v>0</v>
      </c>
      <c r="FS49" s="428">
        <v>0</v>
      </c>
      <c r="FT49" s="428">
        <v>0</v>
      </c>
      <c r="FU49" s="428">
        <v>0</v>
      </c>
      <c r="FV49" s="428">
        <v>0</v>
      </c>
      <c r="FW49" s="428">
        <v>0</v>
      </c>
      <c r="FX49" s="428">
        <v>0</v>
      </c>
      <c r="FY49" s="428">
        <v>0</v>
      </c>
      <c r="FZ49" s="428">
        <v>0</v>
      </c>
      <c r="GA49" s="428">
        <v>0</v>
      </c>
      <c r="GB49" s="428">
        <v>1</v>
      </c>
      <c r="GC49" s="428">
        <v>5</v>
      </c>
      <c r="GD49" s="428">
        <v>2</v>
      </c>
      <c r="GE49" s="428">
        <v>8</v>
      </c>
      <c r="GF49" s="428">
        <v>0</v>
      </c>
      <c r="GG49" s="428">
        <v>0</v>
      </c>
      <c r="GH49" s="428">
        <v>0</v>
      </c>
      <c r="GI49" s="428">
        <v>0</v>
      </c>
      <c r="GJ49" s="428">
        <v>1</v>
      </c>
      <c r="GK49" s="428">
        <v>5</v>
      </c>
      <c r="GL49" s="428">
        <v>0</v>
      </c>
      <c r="GM49" s="428">
        <v>0</v>
      </c>
      <c r="GN49" s="36"/>
    </row>
    <row r="50" spans="1:198" ht="15" customHeight="1" x14ac:dyDescent="0.2">
      <c r="A50" s="596" t="s">
        <v>1778</v>
      </c>
      <c r="B50" s="428">
        <v>1</v>
      </c>
      <c r="C50" s="428">
        <v>2</v>
      </c>
      <c r="D50" s="428">
        <v>0</v>
      </c>
      <c r="E50" s="428">
        <v>0</v>
      </c>
      <c r="F50" s="428">
        <v>0</v>
      </c>
      <c r="G50" s="428">
        <v>0</v>
      </c>
      <c r="H50" s="428">
        <v>0</v>
      </c>
      <c r="I50" s="428">
        <v>0</v>
      </c>
      <c r="J50" s="428">
        <v>0</v>
      </c>
      <c r="K50" s="428">
        <v>0</v>
      </c>
      <c r="L50" s="428">
        <v>0</v>
      </c>
      <c r="M50" s="428">
        <v>0</v>
      </c>
      <c r="N50" s="428">
        <v>0</v>
      </c>
      <c r="O50" s="428">
        <v>0</v>
      </c>
      <c r="P50" s="428">
        <v>0</v>
      </c>
      <c r="Q50" s="428">
        <v>0</v>
      </c>
      <c r="R50" s="428">
        <v>0</v>
      </c>
      <c r="S50" s="428">
        <v>0</v>
      </c>
      <c r="T50" s="428">
        <v>0</v>
      </c>
      <c r="U50" s="428">
        <v>0</v>
      </c>
      <c r="V50" s="428">
        <v>0</v>
      </c>
      <c r="W50" s="428">
        <v>0</v>
      </c>
      <c r="X50" s="428">
        <v>0</v>
      </c>
      <c r="Y50" s="428">
        <v>0</v>
      </c>
      <c r="Z50" s="428">
        <v>0</v>
      </c>
      <c r="AA50" s="428">
        <v>0</v>
      </c>
      <c r="AB50" s="428">
        <v>0</v>
      </c>
      <c r="AC50" s="428">
        <v>0</v>
      </c>
      <c r="AD50" s="428">
        <v>0</v>
      </c>
      <c r="AE50" s="428">
        <v>0</v>
      </c>
      <c r="AF50" s="428">
        <v>0</v>
      </c>
      <c r="AG50" s="428">
        <v>0</v>
      </c>
      <c r="AH50" s="428">
        <v>0</v>
      </c>
      <c r="AI50" s="428">
        <v>0</v>
      </c>
      <c r="AJ50" s="428">
        <v>0</v>
      </c>
      <c r="AK50" s="428">
        <v>0</v>
      </c>
      <c r="AL50" s="428">
        <v>0</v>
      </c>
      <c r="AM50" s="428">
        <v>0</v>
      </c>
      <c r="AN50" s="428">
        <v>0</v>
      </c>
      <c r="AO50" s="428">
        <v>0</v>
      </c>
      <c r="AP50" s="428">
        <v>0</v>
      </c>
      <c r="AQ50" s="428">
        <v>0</v>
      </c>
      <c r="AR50" s="428">
        <v>0</v>
      </c>
      <c r="AS50" s="428">
        <v>0</v>
      </c>
      <c r="AT50" s="428">
        <v>0</v>
      </c>
      <c r="AU50" s="428">
        <v>0</v>
      </c>
      <c r="AV50" s="428">
        <v>0</v>
      </c>
      <c r="AW50" s="428">
        <v>0</v>
      </c>
      <c r="AX50" s="428">
        <v>0</v>
      </c>
      <c r="AY50" s="428">
        <v>0</v>
      </c>
      <c r="AZ50" s="428">
        <v>0</v>
      </c>
      <c r="BA50" s="428">
        <v>0</v>
      </c>
      <c r="BB50" s="428">
        <v>0</v>
      </c>
      <c r="BC50" s="428">
        <v>0</v>
      </c>
      <c r="BD50" s="428">
        <v>1</v>
      </c>
      <c r="BE50" s="428">
        <v>2</v>
      </c>
      <c r="BF50" s="428">
        <v>0</v>
      </c>
      <c r="BG50" s="428">
        <v>0</v>
      </c>
      <c r="BH50" s="428">
        <v>0</v>
      </c>
      <c r="BI50" s="428">
        <v>0</v>
      </c>
      <c r="BJ50" s="428">
        <v>0</v>
      </c>
      <c r="BK50" s="428">
        <v>0</v>
      </c>
      <c r="BL50" s="428">
        <v>0</v>
      </c>
      <c r="BM50" s="428">
        <v>0</v>
      </c>
      <c r="BN50" s="428">
        <v>0</v>
      </c>
      <c r="BO50" s="428">
        <v>0</v>
      </c>
      <c r="BP50" s="428">
        <v>0</v>
      </c>
      <c r="BQ50" s="428">
        <v>0</v>
      </c>
      <c r="BR50" s="428">
        <v>0</v>
      </c>
      <c r="BS50" s="428">
        <v>0</v>
      </c>
      <c r="BT50" s="428">
        <v>0</v>
      </c>
      <c r="BU50" s="428">
        <v>0</v>
      </c>
      <c r="BV50" s="428">
        <v>0</v>
      </c>
      <c r="BW50" s="428">
        <v>0</v>
      </c>
      <c r="BX50" s="428">
        <v>0</v>
      </c>
      <c r="BY50" s="428">
        <v>0</v>
      </c>
      <c r="BZ50" s="428">
        <v>0</v>
      </c>
      <c r="CA50" s="428">
        <v>0</v>
      </c>
      <c r="CB50" s="428">
        <v>1</v>
      </c>
      <c r="CC50" s="428">
        <v>18</v>
      </c>
      <c r="CD50" s="428">
        <v>1</v>
      </c>
      <c r="CE50" s="428">
        <v>2</v>
      </c>
      <c r="CF50" s="428">
        <v>0</v>
      </c>
      <c r="CG50" s="428">
        <v>0</v>
      </c>
      <c r="CH50" s="428">
        <v>0</v>
      </c>
      <c r="CI50" s="428">
        <v>0</v>
      </c>
      <c r="CJ50" s="428">
        <v>0</v>
      </c>
      <c r="CK50" s="428">
        <v>0</v>
      </c>
      <c r="CL50" s="428">
        <v>0</v>
      </c>
      <c r="CM50" s="428">
        <v>0</v>
      </c>
      <c r="CN50" s="428">
        <v>0</v>
      </c>
      <c r="CO50" s="428">
        <v>0</v>
      </c>
      <c r="CP50" s="428">
        <v>0</v>
      </c>
      <c r="CQ50" s="428">
        <v>0</v>
      </c>
      <c r="CR50" s="428">
        <v>0</v>
      </c>
      <c r="CS50" s="428">
        <v>0</v>
      </c>
      <c r="CT50" s="428">
        <v>1</v>
      </c>
      <c r="CU50" s="428">
        <v>2</v>
      </c>
      <c r="CV50" s="428">
        <v>0</v>
      </c>
      <c r="CW50" s="428">
        <v>0</v>
      </c>
      <c r="CX50" s="428">
        <v>0</v>
      </c>
      <c r="CY50" s="428">
        <v>0</v>
      </c>
      <c r="CZ50" s="428">
        <v>0</v>
      </c>
      <c r="DA50" s="428">
        <v>0</v>
      </c>
      <c r="DB50" s="428">
        <v>0</v>
      </c>
      <c r="DC50" s="428">
        <v>0</v>
      </c>
      <c r="DD50" s="428">
        <v>0</v>
      </c>
      <c r="DE50" s="428">
        <v>0</v>
      </c>
      <c r="DF50" s="428">
        <v>0</v>
      </c>
      <c r="DG50" s="428">
        <v>0</v>
      </c>
      <c r="DH50" s="428">
        <v>0</v>
      </c>
      <c r="DI50" s="428">
        <v>0</v>
      </c>
      <c r="DJ50" s="428">
        <v>0</v>
      </c>
      <c r="DK50" s="428">
        <v>0</v>
      </c>
      <c r="DL50" s="428">
        <v>0</v>
      </c>
      <c r="DM50" s="428">
        <v>0</v>
      </c>
      <c r="DN50" s="428">
        <v>0</v>
      </c>
      <c r="DO50" s="428">
        <v>0</v>
      </c>
      <c r="DP50" s="428">
        <v>0</v>
      </c>
      <c r="DQ50" s="428">
        <v>0</v>
      </c>
      <c r="DR50" s="428">
        <v>0</v>
      </c>
      <c r="DS50" s="428">
        <v>0</v>
      </c>
      <c r="DT50" s="428">
        <v>0</v>
      </c>
      <c r="DU50" s="428">
        <v>0</v>
      </c>
      <c r="DV50" s="428">
        <v>0</v>
      </c>
      <c r="DW50" s="428">
        <v>0</v>
      </c>
      <c r="DX50" s="428">
        <v>0</v>
      </c>
      <c r="DY50" s="428">
        <v>0</v>
      </c>
      <c r="DZ50" s="428">
        <v>0</v>
      </c>
      <c r="EA50" s="428">
        <v>0</v>
      </c>
      <c r="EB50" s="428">
        <v>0</v>
      </c>
      <c r="EC50" s="428">
        <v>0</v>
      </c>
      <c r="ED50" s="428">
        <v>0</v>
      </c>
      <c r="EE50" s="428">
        <v>0</v>
      </c>
      <c r="EF50" s="428">
        <v>0</v>
      </c>
      <c r="EG50" s="428">
        <v>0</v>
      </c>
      <c r="EH50" s="428">
        <v>0</v>
      </c>
      <c r="EI50" s="428">
        <v>0</v>
      </c>
      <c r="EJ50" s="428">
        <v>0</v>
      </c>
      <c r="EK50" s="428">
        <v>0</v>
      </c>
      <c r="EL50" s="428">
        <v>0</v>
      </c>
      <c r="EM50" s="428">
        <v>0</v>
      </c>
      <c r="EN50" s="428">
        <v>0</v>
      </c>
      <c r="EO50" s="428">
        <v>0</v>
      </c>
      <c r="EP50" s="428">
        <v>0</v>
      </c>
      <c r="EQ50" s="428">
        <v>0</v>
      </c>
      <c r="ER50" s="428">
        <v>0</v>
      </c>
      <c r="ES50" s="428">
        <v>0</v>
      </c>
      <c r="ET50" s="428">
        <v>0</v>
      </c>
      <c r="EU50" s="428">
        <v>0</v>
      </c>
      <c r="EV50" s="428">
        <v>0</v>
      </c>
      <c r="EW50" s="428">
        <v>0</v>
      </c>
      <c r="EX50" s="428">
        <v>0</v>
      </c>
      <c r="EY50" s="428">
        <v>0</v>
      </c>
      <c r="EZ50" s="428">
        <v>0</v>
      </c>
      <c r="FA50" s="428">
        <v>0</v>
      </c>
      <c r="FB50" s="428">
        <v>0</v>
      </c>
      <c r="FC50" s="428">
        <v>0</v>
      </c>
      <c r="FD50" s="428">
        <v>0</v>
      </c>
      <c r="FE50" s="428">
        <v>0</v>
      </c>
      <c r="FF50" s="428">
        <v>0</v>
      </c>
      <c r="FG50" s="428">
        <v>0</v>
      </c>
      <c r="FH50" s="428">
        <v>0</v>
      </c>
      <c r="FI50" s="428">
        <v>0</v>
      </c>
      <c r="FJ50" s="428">
        <v>0</v>
      </c>
      <c r="FK50" s="428">
        <v>0</v>
      </c>
      <c r="FL50" s="428">
        <v>0</v>
      </c>
      <c r="FM50" s="428">
        <v>0</v>
      </c>
      <c r="FN50" s="428">
        <v>0</v>
      </c>
      <c r="FO50" s="428">
        <v>0</v>
      </c>
      <c r="FP50" s="428">
        <v>0</v>
      </c>
      <c r="FQ50" s="428">
        <v>0</v>
      </c>
      <c r="FR50" s="428">
        <v>0</v>
      </c>
      <c r="FS50" s="428">
        <v>0</v>
      </c>
      <c r="FT50" s="428">
        <v>0</v>
      </c>
      <c r="FU50" s="428">
        <v>0</v>
      </c>
      <c r="FV50" s="428">
        <v>0</v>
      </c>
      <c r="FW50" s="428">
        <v>0</v>
      </c>
      <c r="FX50" s="428">
        <v>0</v>
      </c>
      <c r="FY50" s="428">
        <v>0</v>
      </c>
      <c r="FZ50" s="428">
        <v>0</v>
      </c>
      <c r="GA50" s="428">
        <v>0</v>
      </c>
      <c r="GB50" s="428">
        <v>0</v>
      </c>
      <c r="GC50" s="428">
        <v>0</v>
      </c>
      <c r="GD50" s="428">
        <v>0</v>
      </c>
      <c r="GE50" s="428">
        <v>0</v>
      </c>
      <c r="GF50" s="428">
        <v>0</v>
      </c>
      <c r="GG50" s="428">
        <v>0</v>
      </c>
      <c r="GH50" s="428">
        <v>0</v>
      </c>
      <c r="GI50" s="428">
        <v>0</v>
      </c>
      <c r="GJ50" s="428">
        <v>0</v>
      </c>
      <c r="GK50" s="428">
        <v>0</v>
      </c>
      <c r="GL50" s="428">
        <v>0</v>
      </c>
      <c r="GM50" s="428">
        <v>0</v>
      </c>
      <c r="GN50" s="36"/>
    </row>
    <row r="51" spans="1:198" ht="15" customHeight="1" x14ac:dyDescent="0.2">
      <c r="A51" s="596" t="s">
        <v>1784</v>
      </c>
      <c r="B51" s="428">
        <v>0</v>
      </c>
      <c r="C51" s="428">
        <v>0</v>
      </c>
      <c r="D51" s="428">
        <v>0</v>
      </c>
      <c r="E51" s="428">
        <v>0</v>
      </c>
      <c r="F51" s="428">
        <v>0</v>
      </c>
      <c r="G51" s="428">
        <v>0</v>
      </c>
      <c r="H51" s="428">
        <v>0</v>
      </c>
      <c r="I51" s="428">
        <v>0</v>
      </c>
      <c r="J51" s="428">
        <v>0</v>
      </c>
      <c r="K51" s="428">
        <v>0</v>
      </c>
      <c r="L51" s="428">
        <v>0</v>
      </c>
      <c r="M51" s="428">
        <v>0</v>
      </c>
      <c r="N51" s="428">
        <v>0</v>
      </c>
      <c r="O51" s="428">
        <v>0</v>
      </c>
      <c r="P51" s="428">
        <v>0</v>
      </c>
      <c r="Q51" s="428">
        <v>0</v>
      </c>
      <c r="R51" s="428">
        <v>0</v>
      </c>
      <c r="S51" s="428">
        <v>0</v>
      </c>
      <c r="T51" s="428">
        <v>0</v>
      </c>
      <c r="U51" s="428">
        <v>0</v>
      </c>
      <c r="V51" s="428">
        <v>0</v>
      </c>
      <c r="W51" s="428">
        <v>0</v>
      </c>
      <c r="X51" s="428">
        <v>0</v>
      </c>
      <c r="Y51" s="428">
        <v>0</v>
      </c>
      <c r="Z51" s="428">
        <v>0</v>
      </c>
      <c r="AA51" s="428">
        <v>0</v>
      </c>
      <c r="AB51" s="428">
        <v>0</v>
      </c>
      <c r="AC51" s="428">
        <v>0</v>
      </c>
      <c r="AD51" s="428">
        <v>0</v>
      </c>
      <c r="AE51" s="428">
        <v>0</v>
      </c>
      <c r="AF51" s="428">
        <v>0</v>
      </c>
      <c r="AG51" s="428">
        <v>0</v>
      </c>
      <c r="AH51" s="428">
        <v>0</v>
      </c>
      <c r="AI51" s="428">
        <v>0</v>
      </c>
      <c r="AJ51" s="428">
        <v>0</v>
      </c>
      <c r="AK51" s="428">
        <v>0</v>
      </c>
      <c r="AL51" s="428">
        <v>0</v>
      </c>
      <c r="AM51" s="428">
        <v>0</v>
      </c>
      <c r="AN51" s="428">
        <v>0</v>
      </c>
      <c r="AO51" s="428">
        <v>0</v>
      </c>
      <c r="AP51" s="428">
        <v>0</v>
      </c>
      <c r="AQ51" s="428">
        <v>0</v>
      </c>
      <c r="AR51" s="428">
        <v>0</v>
      </c>
      <c r="AS51" s="428">
        <v>0</v>
      </c>
      <c r="AT51" s="428">
        <v>0</v>
      </c>
      <c r="AU51" s="428">
        <v>0</v>
      </c>
      <c r="AV51" s="428">
        <v>0</v>
      </c>
      <c r="AW51" s="428">
        <v>0</v>
      </c>
      <c r="AX51" s="428">
        <v>0</v>
      </c>
      <c r="AY51" s="428">
        <v>0</v>
      </c>
      <c r="AZ51" s="428">
        <v>0</v>
      </c>
      <c r="BA51" s="428">
        <v>0</v>
      </c>
      <c r="BB51" s="428">
        <v>0</v>
      </c>
      <c r="BC51" s="428">
        <v>0</v>
      </c>
      <c r="BD51" s="428">
        <v>0</v>
      </c>
      <c r="BE51" s="428">
        <v>0</v>
      </c>
      <c r="BF51" s="428">
        <v>0</v>
      </c>
      <c r="BG51" s="428">
        <v>0</v>
      </c>
      <c r="BH51" s="428">
        <v>0</v>
      </c>
      <c r="BI51" s="428">
        <v>0</v>
      </c>
      <c r="BJ51" s="428">
        <v>0</v>
      </c>
      <c r="BK51" s="428">
        <v>0</v>
      </c>
      <c r="BL51" s="428">
        <v>0</v>
      </c>
      <c r="BM51" s="428">
        <v>0</v>
      </c>
      <c r="BN51" s="428">
        <v>0</v>
      </c>
      <c r="BO51" s="428">
        <v>0</v>
      </c>
      <c r="BP51" s="428">
        <v>0</v>
      </c>
      <c r="BQ51" s="428">
        <v>0</v>
      </c>
      <c r="BR51" s="428">
        <v>0</v>
      </c>
      <c r="BS51" s="428">
        <v>0</v>
      </c>
      <c r="BT51" s="428">
        <v>0</v>
      </c>
      <c r="BU51" s="428">
        <v>0</v>
      </c>
      <c r="BV51" s="428">
        <v>0</v>
      </c>
      <c r="BW51" s="428">
        <v>0</v>
      </c>
      <c r="BX51" s="428">
        <v>0</v>
      </c>
      <c r="BY51" s="428">
        <v>0</v>
      </c>
      <c r="BZ51" s="428">
        <v>0</v>
      </c>
      <c r="CA51" s="428">
        <v>0</v>
      </c>
      <c r="CB51" s="428">
        <v>1</v>
      </c>
      <c r="CC51" s="428">
        <v>26</v>
      </c>
      <c r="CD51" s="428">
        <v>0</v>
      </c>
      <c r="CE51" s="428">
        <v>0</v>
      </c>
      <c r="CF51" s="428">
        <v>0</v>
      </c>
      <c r="CG51" s="428">
        <v>0</v>
      </c>
      <c r="CH51" s="428">
        <v>0</v>
      </c>
      <c r="CI51" s="428">
        <v>0</v>
      </c>
      <c r="CJ51" s="428">
        <v>0</v>
      </c>
      <c r="CK51" s="428">
        <v>0</v>
      </c>
      <c r="CL51" s="428">
        <v>0</v>
      </c>
      <c r="CM51" s="428">
        <v>0</v>
      </c>
      <c r="CN51" s="428">
        <v>1</v>
      </c>
      <c r="CO51" s="428">
        <v>5</v>
      </c>
      <c r="CP51" s="428">
        <v>0</v>
      </c>
      <c r="CQ51" s="428">
        <v>0</v>
      </c>
      <c r="CR51" s="428">
        <v>0</v>
      </c>
      <c r="CS51" s="428">
        <v>0</v>
      </c>
      <c r="CT51" s="428">
        <v>1</v>
      </c>
      <c r="CU51" s="428">
        <v>5</v>
      </c>
      <c r="CV51" s="428">
        <v>0</v>
      </c>
      <c r="CW51" s="428">
        <v>0</v>
      </c>
      <c r="CX51" s="428">
        <v>0</v>
      </c>
      <c r="CY51" s="428">
        <v>0</v>
      </c>
      <c r="CZ51" s="428">
        <v>0</v>
      </c>
      <c r="DA51" s="428">
        <v>0</v>
      </c>
      <c r="DB51" s="428">
        <v>1</v>
      </c>
      <c r="DC51" s="428">
        <v>4</v>
      </c>
      <c r="DD51" s="428">
        <v>0</v>
      </c>
      <c r="DE51" s="428">
        <v>0</v>
      </c>
      <c r="DF51" s="428">
        <v>0</v>
      </c>
      <c r="DG51" s="428">
        <v>0</v>
      </c>
      <c r="DH51" s="428">
        <v>0</v>
      </c>
      <c r="DI51" s="428">
        <v>0</v>
      </c>
      <c r="DJ51" s="428">
        <v>0</v>
      </c>
      <c r="DK51" s="428">
        <v>0</v>
      </c>
      <c r="DL51" s="428">
        <v>0</v>
      </c>
      <c r="DM51" s="428">
        <v>0</v>
      </c>
      <c r="DN51" s="428">
        <v>0</v>
      </c>
      <c r="DO51" s="428">
        <v>0</v>
      </c>
      <c r="DP51" s="428">
        <v>0</v>
      </c>
      <c r="DQ51" s="428">
        <v>0</v>
      </c>
      <c r="DR51" s="428">
        <v>0</v>
      </c>
      <c r="DS51" s="428">
        <v>0</v>
      </c>
      <c r="DT51" s="428">
        <v>0</v>
      </c>
      <c r="DU51" s="428">
        <v>0</v>
      </c>
      <c r="DV51" s="428">
        <v>0</v>
      </c>
      <c r="DW51" s="428">
        <v>0</v>
      </c>
      <c r="DX51" s="428">
        <v>0</v>
      </c>
      <c r="DY51" s="428">
        <v>0</v>
      </c>
      <c r="DZ51" s="428">
        <v>0</v>
      </c>
      <c r="EA51" s="428">
        <v>0</v>
      </c>
      <c r="EB51" s="428">
        <v>0</v>
      </c>
      <c r="EC51" s="428">
        <v>0</v>
      </c>
      <c r="ED51" s="428">
        <v>0</v>
      </c>
      <c r="EE51" s="428">
        <v>0</v>
      </c>
      <c r="EF51" s="428">
        <v>0</v>
      </c>
      <c r="EG51" s="428">
        <v>0</v>
      </c>
      <c r="EH51" s="428">
        <v>0</v>
      </c>
      <c r="EI51" s="428">
        <v>0</v>
      </c>
      <c r="EJ51" s="428">
        <v>0</v>
      </c>
      <c r="EK51" s="428">
        <v>0</v>
      </c>
      <c r="EL51" s="428">
        <v>0</v>
      </c>
      <c r="EM51" s="428">
        <v>0</v>
      </c>
      <c r="EN51" s="428">
        <v>0</v>
      </c>
      <c r="EO51" s="428">
        <v>0</v>
      </c>
      <c r="EP51" s="428">
        <v>0</v>
      </c>
      <c r="EQ51" s="428">
        <v>0</v>
      </c>
      <c r="ER51" s="428">
        <v>0</v>
      </c>
      <c r="ES51" s="428">
        <v>0</v>
      </c>
      <c r="ET51" s="428">
        <v>0</v>
      </c>
      <c r="EU51" s="428">
        <v>0</v>
      </c>
      <c r="EV51" s="428">
        <v>0</v>
      </c>
      <c r="EW51" s="428">
        <v>0</v>
      </c>
      <c r="EX51" s="428">
        <v>0</v>
      </c>
      <c r="EY51" s="428">
        <v>0</v>
      </c>
      <c r="EZ51" s="428">
        <v>0</v>
      </c>
      <c r="FA51" s="428">
        <v>0</v>
      </c>
      <c r="FB51" s="428">
        <v>0</v>
      </c>
      <c r="FC51" s="428">
        <v>0</v>
      </c>
      <c r="FD51" s="428">
        <v>0</v>
      </c>
      <c r="FE51" s="428">
        <v>0</v>
      </c>
      <c r="FF51" s="428">
        <v>0</v>
      </c>
      <c r="FG51" s="428">
        <v>0</v>
      </c>
      <c r="FH51" s="428">
        <v>0</v>
      </c>
      <c r="FI51" s="428">
        <v>0</v>
      </c>
      <c r="FJ51" s="428">
        <v>0</v>
      </c>
      <c r="FK51" s="428">
        <v>0</v>
      </c>
      <c r="FL51" s="428">
        <v>0</v>
      </c>
      <c r="FM51" s="428">
        <v>0</v>
      </c>
      <c r="FN51" s="428">
        <v>0</v>
      </c>
      <c r="FO51" s="428">
        <v>0</v>
      </c>
      <c r="FP51" s="428">
        <v>0</v>
      </c>
      <c r="FQ51" s="428">
        <v>0</v>
      </c>
      <c r="FR51" s="428">
        <v>0</v>
      </c>
      <c r="FS51" s="428">
        <v>0</v>
      </c>
      <c r="FT51" s="428">
        <v>0</v>
      </c>
      <c r="FU51" s="428">
        <v>0</v>
      </c>
      <c r="FV51" s="428">
        <v>0</v>
      </c>
      <c r="FW51" s="428">
        <v>0</v>
      </c>
      <c r="FX51" s="428">
        <v>0</v>
      </c>
      <c r="FY51" s="428">
        <v>0</v>
      </c>
      <c r="FZ51" s="428">
        <v>0</v>
      </c>
      <c r="GA51" s="428">
        <v>0</v>
      </c>
      <c r="GB51" s="428">
        <v>0</v>
      </c>
      <c r="GC51" s="428">
        <v>0</v>
      </c>
      <c r="GD51" s="428">
        <v>0</v>
      </c>
      <c r="GE51" s="428">
        <v>0</v>
      </c>
      <c r="GF51" s="428">
        <v>0</v>
      </c>
      <c r="GG51" s="428">
        <v>0</v>
      </c>
      <c r="GH51" s="428">
        <v>0</v>
      </c>
      <c r="GI51" s="428">
        <v>0</v>
      </c>
      <c r="GJ51" s="428">
        <v>0</v>
      </c>
      <c r="GK51" s="428">
        <v>0</v>
      </c>
      <c r="GL51" s="428">
        <v>0</v>
      </c>
      <c r="GM51" s="428">
        <v>0</v>
      </c>
      <c r="GN51" s="36"/>
    </row>
    <row r="52" spans="1:198" ht="15" customHeight="1" x14ac:dyDescent="0.2">
      <c r="A52" s="596" t="s">
        <v>1789</v>
      </c>
      <c r="B52" s="428">
        <v>0</v>
      </c>
      <c r="C52" s="428">
        <v>0</v>
      </c>
      <c r="D52" s="428">
        <v>0</v>
      </c>
      <c r="E52" s="428">
        <v>0</v>
      </c>
      <c r="F52" s="428">
        <v>0</v>
      </c>
      <c r="G52" s="428">
        <v>0</v>
      </c>
      <c r="H52" s="428">
        <v>0</v>
      </c>
      <c r="I52" s="428">
        <v>0</v>
      </c>
      <c r="J52" s="428">
        <v>0</v>
      </c>
      <c r="K52" s="428">
        <v>0</v>
      </c>
      <c r="L52" s="428">
        <v>0</v>
      </c>
      <c r="M52" s="428">
        <v>0</v>
      </c>
      <c r="N52" s="428">
        <v>0</v>
      </c>
      <c r="O52" s="428">
        <v>0</v>
      </c>
      <c r="P52" s="428">
        <v>0</v>
      </c>
      <c r="Q52" s="428">
        <v>0</v>
      </c>
      <c r="R52" s="428">
        <v>0</v>
      </c>
      <c r="S52" s="428">
        <v>0</v>
      </c>
      <c r="T52" s="428">
        <v>0</v>
      </c>
      <c r="U52" s="428">
        <v>0</v>
      </c>
      <c r="V52" s="428">
        <v>0</v>
      </c>
      <c r="W52" s="428">
        <v>0</v>
      </c>
      <c r="X52" s="428">
        <v>0</v>
      </c>
      <c r="Y52" s="428">
        <v>0</v>
      </c>
      <c r="Z52" s="428">
        <v>0</v>
      </c>
      <c r="AA52" s="428">
        <v>0</v>
      </c>
      <c r="AB52" s="428">
        <v>0</v>
      </c>
      <c r="AC52" s="428">
        <v>0</v>
      </c>
      <c r="AD52" s="428">
        <v>0</v>
      </c>
      <c r="AE52" s="428">
        <v>0</v>
      </c>
      <c r="AF52" s="428">
        <v>0</v>
      </c>
      <c r="AG52" s="428">
        <v>0</v>
      </c>
      <c r="AH52" s="428">
        <v>0</v>
      </c>
      <c r="AI52" s="428">
        <v>0</v>
      </c>
      <c r="AJ52" s="428">
        <v>0</v>
      </c>
      <c r="AK52" s="428">
        <v>0</v>
      </c>
      <c r="AL52" s="428">
        <v>0</v>
      </c>
      <c r="AM52" s="428">
        <v>0</v>
      </c>
      <c r="AN52" s="428">
        <v>0</v>
      </c>
      <c r="AO52" s="428">
        <v>0</v>
      </c>
      <c r="AP52" s="428">
        <v>0</v>
      </c>
      <c r="AQ52" s="428">
        <v>0</v>
      </c>
      <c r="AR52" s="428">
        <v>0</v>
      </c>
      <c r="AS52" s="428">
        <v>0</v>
      </c>
      <c r="AT52" s="428">
        <v>0</v>
      </c>
      <c r="AU52" s="428">
        <v>0</v>
      </c>
      <c r="AV52" s="428">
        <v>0</v>
      </c>
      <c r="AW52" s="428">
        <v>0</v>
      </c>
      <c r="AX52" s="428">
        <v>0</v>
      </c>
      <c r="AY52" s="428">
        <v>0</v>
      </c>
      <c r="AZ52" s="428">
        <v>0</v>
      </c>
      <c r="BA52" s="428">
        <v>0</v>
      </c>
      <c r="BB52" s="428">
        <v>0</v>
      </c>
      <c r="BC52" s="428">
        <v>0</v>
      </c>
      <c r="BD52" s="428">
        <v>0</v>
      </c>
      <c r="BE52" s="428">
        <v>0</v>
      </c>
      <c r="BF52" s="428">
        <v>0</v>
      </c>
      <c r="BG52" s="428">
        <v>0</v>
      </c>
      <c r="BH52" s="428">
        <v>0</v>
      </c>
      <c r="BI52" s="428">
        <v>0</v>
      </c>
      <c r="BJ52" s="428">
        <v>0</v>
      </c>
      <c r="BK52" s="428">
        <v>0</v>
      </c>
      <c r="BL52" s="428">
        <v>0</v>
      </c>
      <c r="BM52" s="428">
        <v>0</v>
      </c>
      <c r="BN52" s="428">
        <v>0</v>
      </c>
      <c r="BO52" s="428">
        <v>0</v>
      </c>
      <c r="BP52" s="428">
        <v>0</v>
      </c>
      <c r="BQ52" s="428">
        <v>0</v>
      </c>
      <c r="BR52" s="428">
        <v>0</v>
      </c>
      <c r="BS52" s="428">
        <v>0</v>
      </c>
      <c r="BT52" s="428">
        <v>0</v>
      </c>
      <c r="BU52" s="428">
        <v>0</v>
      </c>
      <c r="BV52" s="428">
        <v>0</v>
      </c>
      <c r="BW52" s="428">
        <v>0</v>
      </c>
      <c r="BX52" s="428">
        <v>0</v>
      </c>
      <c r="BY52" s="428">
        <v>0</v>
      </c>
      <c r="BZ52" s="428">
        <v>0</v>
      </c>
      <c r="CA52" s="428">
        <v>0</v>
      </c>
      <c r="CB52" s="428">
        <v>1</v>
      </c>
      <c r="CC52" s="428">
        <v>43</v>
      </c>
      <c r="CD52" s="428">
        <v>0</v>
      </c>
      <c r="CE52" s="428">
        <v>0</v>
      </c>
      <c r="CF52" s="428">
        <v>0</v>
      </c>
      <c r="CG52" s="428">
        <v>0</v>
      </c>
      <c r="CH52" s="428">
        <v>0</v>
      </c>
      <c r="CI52" s="428">
        <v>0</v>
      </c>
      <c r="CJ52" s="428">
        <v>0</v>
      </c>
      <c r="CK52" s="428">
        <v>0</v>
      </c>
      <c r="CL52" s="428">
        <v>0</v>
      </c>
      <c r="CM52" s="428">
        <v>0</v>
      </c>
      <c r="CN52" s="428">
        <v>1</v>
      </c>
      <c r="CO52" s="428">
        <v>3</v>
      </c>
      <c r="CP52" s="428">
        <v>0</v>
      </c>
      <c r="CQ52" s="428">
        <v>0</v>
      </c>
      <c r="CR52" s="428">
        <v>0</v>
      </c>
      <c r="CS52" s="428">
        <v>0</v>
      </c>
      <c r="CT52" s="428">
        <v>1</v>
      </c>
      <c r="CU52" s="428">
        <v>3</v>
      </c>
      <c r="CV52" s="428">
        <v>0</v>
      </c>
      <c r="CW52" s="428">
        <v>0</v>
      </c>
      <c r="CX52" s="428">
        <v>1</v>
      </c>
      <c r="CY52" s="428">
        <v>3</v>
      </c>
      <c r="CZ52" s="428">
        <v>0</v>
      </c>
      <c r="DA52" s="428">
        <v>0</v>
      </c>
      <c r="DB52" s="428">
        <v>0</v>
      </c>
      <c r="DC52" s="428">
        <v>0</v>
      </c>
      <c r="DD52" s="428">
        <v>0</v>
      </c>
      <c r="DE52" s="428">
        <v>0</v>
      </c>
      <c r="DF52" s="428">
        <v>0</v>
      </c>
      <c r="DG52" s="428">
        <v>0</v>
      </c>
      <c r="DH52" s="428">
        <v>0</v>
      </c>
      <c r="DI52" s="428">
        <v>0</v>
      </c>
      <c r="DJ52" s="428">
        <v>0</v>
      </c>
      <c r="DK52" s="428">
        <v>0</v>
      </c>
      <c r="DL52" s="428">
        <v>0</v>
      </c>
      <c r="DM52" s="428">
        <v>0</v>
      </c>
      <c r="DN52" s="428">
        <v>0</v>
      </c>
      <c r="DO52" s="428">
        <v>0</v>
      </c>
      <c r="DP52" s="428">
        <v>0</v>
      </c>
      <c r="DQ52" s="428">
        <v>0</v>
      </c>
      <c r="DR52" s="428">
        <v>0</v>
      </c>
      <c r="DS52" s="428">
        <v>0</v>
      </c>
      <c r="DT52" s="428">
        <v>0</v>
      </c>
      <c r="DU52" s="428">
        <v>0</v>
      </c>
      <c r="DV52" s="428">
        <v>0</v>
      </c>
      <c r="DW52" s="428">
        <v>0</v>
      </c>
      <c r="DX52" s="428">
        <v>0</v>
      </c>
      <c r="DY52" s="428">
        <v>0</v>
      </c>
      <c r="DZ52" s="428">
        <v>0</v>
      </c>
      <c r="EA52" s="428">
        <v>0</v>
      </c>
      <c r="EB52" s="428">
        <v>0</v>
      </c>
      <c r="EC52" s="428">
        <v>0</v>
      </c>
      <c r="ED52" s="428">
        <v>0</v>
      </c>
      <c r="EE52" s="428">
        <v>0</v>
      </c>
      <c r="EF52" s="428">
        <v>0</v>
      </c>
      <c r="EG52" s="428">
        <v>0</v>
      </c>
      <c r="EH52" s="428">
        <v>0</v>
      </c>
      <c r="EI52" s="428">
        <v>0</v>
      </c>
      <c r="EJ52" s="428">
        <v>0</v>
      </c>
      <c r="EK52" s="428">
        <v>0</v>
      </c>
      <c r="EL52" s="428">
        <v>0</v>
      </c>
      <c r="EM52" s="428">
        <v>0</v>
      </c>
      <c r="EN52" s="428">
        <v>0</v>
      </c>
      <c r="EO52" s="428">
        <v>0</v>
      </c>
      <c r="EP52" s="428">
        <v>0</v>
      </c>
      <c r="EQ52" s="428">
        <v>0</v>
      </c>
      <c r="ER52" s="428">
        <v>0</v>
      </c>
      <c r="ES52" s="428">
        <v>0</v>
      </c>
      <c r="ET52" s="428">
        <v>0</v>
      </c>
      <c r="EU52" s="428">
        <v>0</v>
      </c>
      <c r="EV52" s="428">
        <v>0</v>
      </c>
      <c r="EW52" s="428">
        <v>0</v>
      </c>
      <c r="EX52" s="428">
        <v>0</v>
      </c>
      <c r="EY52" s="428">
        <v>0</v>
      </c>
      <c r="EZ52" s="428">
        <v>0</v>
      </c>
      <c r="FA52" s="428">
        <v>0</v>
      </c>
      <c r="FB52" s="428">
        <v>0</v>
      </c>
      <c r="FC52" s="428">
        <v>0</v>
      </c>
      <c r="FD52" s="428">
        <v>0</v>
      </c>
      <c r="FE52" s="428">
        <v>0</v>
      </c>
      <c r="FF52" s="428">
        <v>0</v>
      </c>
      <c r="FG52" s="428">
        <v>0</v>
      </c>
      <c r="FH52" s="428">
        <v>0</v>
      </c>
      <c r="FI52" s="428">
        <v>0</v>
      </c>
      <c r="FJ52" s="428">
        <v>0</v>
      </c>
      <c r="FK52" s="428">
        <v>0</v>
      </c>
      <c r="FL52" s="428">
        <v>0</v>
      </c>
      <c r="FM52" s="428">
        <v>0</v>
      </c>
      <c r="FN52" s="428">
        <v>0</v>
      </c>
      <c r="FO52" s="428">
        <v>0</v>
      </c>
      <c r="FP52" s="428">
        <v>0</v>
      </c>
      <c r="FQ52" s="428">
        <v>0</v>
      </c>
      <c r="FR52" s="428">
        <v>0</v>
      </c>
      <c r="FS52" s="428">
        <v>0</v>
      </c>
      <c r="FT52" s="428">
        <v>0</v>
      </c>
      <c r="FU52" s="428">
        <v>0</v>
      </c>
      <c r="FV52" s="428">
        <v>0</v>
      </c>
      <c r="FW52" s="428">
        <v>0</v>
      </c>
      <c r="FX52" s="428">
        <v>0</v>
      </c>
      <c r="FY52" s="428">
        <v>0</v>
      </c>
      <c r="FZ52" s="428">
        <v>0</v>
      </c>
      <c r="GA52" s="428">
        <v>0</v>
      </c>
      <c r="GB52" s="428">
        <v>0</v>
      </c>
      <c r="GC52" s="428">
        <v>0</v>
      </c>
      <c r="GD52" s="428">
        <v>0</v>
      </c>
      <c r="GE52" s="428">
        <v>0</v>
      </c>
      <c r="GF52" s="428">
        <v>0</v>
      </c>
      <c r="GG52" s="428">
        <v>0</v>
      </c>
      <c r="GH52" s="428">
        <v>0</v>
      </c>
      <c r="GI52" s="428">
        <v>0</v>
      </c>
      <c r="GJ52" s="428">
        <v>0</v>
      </c>
      <c r="GK52" s="428">
        <v>0</v>
      </c>
      <c r="GL52" s="428">
        <v>0</v>
      </c>
      <c r="GM52" s="428">
        <v>0</v>
      </c>
      <c r="GN52" s="36"/>
    </row>
    <row r="53" spans="1:198" ht="15" customHeight="1" thickBot="1" x14ac:dyDescent="0.25">
      <c r="A53" s="596" t="s">
        <v>1794</v>
      </c>
      <c r="B53" s="428">
        <v>0</v>
      </c>
      <c r="C53" s="428">
        <v>0</v>
      </c>
      <c r="D53" s="428">
        <v>0</v>
      </c>
      <c r="E53" s="428">
        <v>0</v>
      </c>
      <c r="F53" s="428">
        <v>0</v>
      </c>
      <c r="G53" s="428">
        <v>0</v>
      </c>
      <c r="H53" s="428">
        <v>0</v>
      </c>
      <c r="I53" s="428">
        <v>0</v>
      </c>
      <c r="J53" s="428">
        <v>0</v>
      </c>
      <c r="K53" s="428">
        <v>0</v>
      </c>
      <c r="L53" s="428">
        <v>0</v>
      </c>
      <c r="M53" s="428">
        <v>0</v>
      </c>
      <c r="N53" s="428">
        <v>0</v>
      </c>
      <c r="O53" s="428">
        <v>0</v>
      </c>
      <c r="P53" s="428">
        <v>0</v>
      </c>
      <c r="Q53" s="428">
        <v>0</v>
      </c>
      <c r="R53" s="428">
        <v>0</v>
      </c>
      <c r="S53" s="428">
        <v>0</v>
      </c>
      <c r="T53" s="428">
        <v>0</v>
      </c>
      <c r="U53" s="428">
        <v>0</v>
      </c>
      <c r="V53" s="428">
        <v>0</v>
      </c>
      <c r="W53" s="428">
        <v>0</v>
      </c>
      <c r="X53" s="428">
        <v>0</v>
      </c>
      <c r="Y53" s="428">
        <v>0</v>
      </c>
      <c r="Z53" s="428">
        <v>0</v>
      </c>
      <c r="AA53" s="428">
        <v>0</v>
      </c>
      <c r="AB53" s="428">
        <v>0</v>
      </c>
      <c r="AC53" s="428">
        <v>0</v>
      </c>
      <c r="AD53" s="428">
        <v>0</v>
      </c>
      <c r="AE53" s="428">
        <v>0</v>
      </c>
      <c r="AF53" s="428">
        <v>0</v>
      </c>
      <c r="AG53" s="428">
        <v>0</v>
      </c>
      <c r="AH53" s="428">
        <v>0</v>
      </c>
      <c r="AI53" s="428">
        <v>0</v>
      </c>
      <c r="AJ53" s="428">
        <v>0</v>
      </c>
      <c r="AK53" s="428">
        <v>0</v>
      </c>
      <c r="AL53" s="428">
        <v>0</v>
      </c>
      <c r="AM53" s="428">
        <v>0</v>
      </c>
      <c r="AN53" s="428">
        <v>0</v>
      </c>
      <c r="AO53" s="428">
        <v>0</v>
      </c>
      <c r="AP53" s="428">
        <v>0</v>
      </c>
      <c r="AQ53" s="428">
        <v>0</v>
      </c>
      <c r="AR53" s="428">
        <v>0</v>
      </c>
      <c r="AS53" s="428">
        <v>0</v>
      </c>
      <c r="AT53" s="428">
        <v>0</v>
      </c>
      <c r="AU53" s="428">
        <v>0</v>
      </c>
      <c r="AV53" s="428">
        <v>0</v>
      </c>
      <c r="AW53" s="428">
        <v>0</v>
      </c>
      <c r="AX53" s="428">
        <v>0</v>
      </c>
      <c r="AY53" s="428">
        <v>0</v>
      </c>
      <c r="AZ53" s="428">
        <v>0</v>
      </c>
      <c r="BA53" s="428">
        <v>0</v>
      </c>
      <c r="BB53" s="428">
        <v>0</v>
      </c>
      <c r="BC53" s="428">
        <v>0</v>
      </c>
      <c r="BD53" s="428">
        <v>1</v>
      </c>
      <c r="BE53" s="428">
        <v>29</v>
      </c>
      <c r="BF53" s="428">
        <v>0</v>
      </c>
      <c r="BG53" s="428">
        <v>0</v>
      </c>
      <c r="BH53" s="428">
        <v>1</v>
      </c>
      <c r="BI53" s="428">
        <v>29</v>
      </c>
      <c r="BJ53" s="428">
        <v>0</v>
      </c>
      <c r="BK53" s="428">
        <v>0</v>
      </c>
      <c r="BL53" s="428">
        <v>0</v>
      </c>
      <c r="BM53" s="428">
        <v>0</v>
      </c>
      <c r="BN53" s="428">
        <v>0</v>
      </c>
      <c r="BO53" s="428">
        <v>0</v>
      </c>
      <c r="BP53" s="428">
        <v>1</v>
      </c>
      <c r="BQ53" s="428">
        <v>29</v>
      </c>
      <c r="BR53" s="428">
        <v>0</v>
      </c>
      <c r="BS53" s="428">
        <v>0</v>
      </c>
      <c r="BT53" s="428">
        <v>0</v>
      </c>
      <c r="BU53" s="428">
        <v>0</v>
      </c>
      <c r="BV53" s="428">
        <v>0</v>
      </c>
      <c r="BW53" s="428">
        <v>0</v>
      </c>
      <c r="BX53" s="428">
        <v>0</v>
      </c>
      <c r="BY53" s="428">
        <v>0</v>
      </c>
      <c r="BZ53" s="428">
        <v>0</v>
      </c>
      <c r="CA53" s="428">
        <v>0</v>
      </c>
      <c r="CB53" s="428">
        <v>1</v>
      </c>
      <c r="CC53" s="428">
        <v>41</v>
      </c>
      <c r="CD53" s="428">
        <v>0</v>
      </c>
      <c r="CE53" s="428">
        <v>0</v>
      </c>
      <c r="CF53" s="428">
        <v>0</v>
      </c>
      <c r="CG53" s="428">
        <v>0</v>
      </c>
      <c r="CH53" s="428">
        <v>0</v>
      </c>
      <c r="CI53" s="428">
        <v>0</v>
      </c>
      <c r="CJ53" s="428">
        <v>0</v>
      </c>
      <c r="CK53" s="428">
        <v>0</v>
      </c>
      <c r="CL53" s="428">
        <v>0</v>
      </c>
      <c r="CM53" s="428">
        <v>0</v>
      </c>
      <c r="CN53" s="428">
        <v>0</v>
      </c>
      <c r="CO53" s="428">
        <v>0</v>
      </c>
      <c r="CP53" s="428">
        <v>0</v>
      </c>
      <c r="CQ53" s="428">
        <v>0</v>
      </c>
      <c r="CR53" s="428">
        <v>0</v>
      </c>
      <c r="CS53" s="428">
        <v>0</v>
      </c>
      <c r="CT53" s="428">
        <v>0</v>
      </c>
      <c r="CU53" s="428">
        <v>0</v>
      </c>
      <c r="CV53" s="428">
        <v>0</v>
      </c>
      <c r="CW53" s="428">
        <v>0</v>
      </c>
      <c r="CX53" s="428">
        <v>0</v>
      </c>
      <c r="CY53" s="428">
        <v>0</v>
      </c>
      <c r="CZ53" s="428">
        <v>0</v>
      </c>
      <c r="DA53" s="428">
        <v>0</v>
      </c>
      <c r="DB53" s="428">
        <v>0</v>
      </c>
      <c r="DC53" s="428">
        <v>0</v>
      </c>
      <c r="DD53" s="428">
        <v>0</v>
      </c>
      <c r="DE53" s="428">
        <v>0</v>
      </c>
      <c r="DF53" s="428">
        <v>0</v>
      </c>
      <c r="DG53" s="428">
        <v>0</v>
      </c>
      <c r="DH53" s="428">
        <v>0</v>
      </c>
      <c r="DI53" s="428">
        <v>0</v>
      </c>
      <c r="DJ53" s="428">
        <v>0</v>
      </c>
      <c r="DK53" s="428">
        <v>0</v>
      </c>
      <c r="DL53" s="428">
        <v>0</v>
      </c>
      <c r="DM53" s="428">
        <v>0</v>
      </c>
      <c r="DN53" s="428">
        <v>0</v>
      </c>
      <c r="DO53" s="428">
        <v>0</v>
      </c>
      <c r="DP53" s="428">
        <v>0</v>
      </c>
      <c r="DQ53" s="428">
        <v>0</v>
      </c>
      <c r="DR53" s="428">
        <v>0</v>
      </c>
      <c r="DS53" s="428">
        <v>0</v>
      </c>
      <c r="DT53" s="428">
        <v>0</v>
      </c>
      <c r="DU53" s="428">
        <v>0</v>
      </c>
      <c r="DV53" s="428">
        <v>0</v>
      </c>
      <c r="DW53" s="428">
        <v>0</v>
      </c>
      <c r="DX53" s="428">
        <v>0</v>
      </c>
      <c r="DY53" s="428">
        <v>0</v>
      </c>
      <c r="DZ53" s="428">
        <v>0</v>
      </c>
      <c r="EA53" s="428">
        <v>0</v>
      </c>
      <c r="EB53" s="428">
        <v>0</v>
      </c>
      <c r="EC53" s="428">
        <v>0</v>
      </c>
      <c r="ED53" s="428">
        <v>0</v>
      </c>
      <c r="EE53" s="428">
        <v>0</v>
      </c>
      <c r="EF53" s="428">
        <v>0</v>
      </c>
      <c r="EG53" s="428">
        <v>0</v>
      </c>
      <c r="EH53" s="428">
        <v>0</v>
      </c>
      <c r="EI53" s="428">
        <v>0</v>
      </c>
      <c r="EJ53" s="428">
        <v>0</v>
      </c>
      <c r="EK53" s="428">
        <v>0</v>
      </c>
      <c r="EL53" s="428">
        <v>0</v>
      </c>
      <c r="EM53" s="428">
        <v>0</v>
      </c>
      <c r="EN53" s="428">
        <v>0</v>
      </c>
      <c r="EO53" s="428">
        <v>0</v>
      </c>
      <c r="EP53" s="428">
        <v>0</v>
      </c>
      <c r="EQ53" s="428">
        <v>0</v>
      </c>
      <c r="ER53" s="428">
        <v>0</v>
      </c>
      <c r="ES53" s="428">
        <v>0</v>
      </c>
      <c r="ET53" s="428">
        <v>0</v>
      </c>
      <c r="EU53" s="428">
        <v>0</v>
      </c>
      <c r="EV53" s="428">
        <v>0</v>
      </c>
      <c r="EW53" s="428">
        <v>0</v>
      </c>
      <c r="EX53" s="428">
        <v>0</v>
      </c>
      <c r="EY53" s="428">
        <v>0</v>
      </c>
      <c r="EZ53" s="428">
        <v>0</v>
      </c>
      <c r="FA53" s="428">
        <v>0</v>
      </c>
      <c r="FB53" s="428">
        <v>0</v>
      </c>
      <c r="FC53" s="428">
        <v>0</v>
      </c>
      <c r="FD53" s="428">
        <v>0</v>
      </c>
      <c r="FE53" s="428">
        <v>0</v>
      </c>
      <c r="FF53" s="428">
        <v>0</v>
      </c>
      <c r="FG53" s="428">
        <v>0</v>
      </c>
      <c r="FH53" s="428">
        <v>0</v>
      </c>
      <c r="FI53" s="428">
        <v>0</v>
      </c>
      <c r="FJ53" s="428">
        <v>0</v>
      </c>
      <c r="FK53" s="428">
        <v>0</v>
      </c>
      <c r="FL53" s="428">
        <v>0</v>
      </c>
      <c r="FM53" s="428">
        <v>0</v>
      </c>
      <c r="FN53" s="428">
        <v>0</v>
      </c>
      <c r="FO53" s="428">
        <v>0</v>
      </c>
      <c r="FP53" s="428">
        <v>0</v>
      </c>
      <c r="FQ53" s="428">
        <v>0</v>
      </c>
      <c r="FR53" s="428">
        <v>0</v>
      </c>
      <c r="FS53" s="428">
        <v>0</v>
      </c>
      <c r="FT53" s="428">
        <v>0</v>
      </c>
      <c r="FU53" s="428">
        <v>0</v>
      </c>
      <c r="FV53" s="428">
        <v>0</v>
      </c>
      <c r="FW53" s="428">
        <v>0</v>
      </c>
      <c r="FX53" s="428">
        <v>0</v>
      </c>
      <c r="FY53" s="428">
        <v>0</v>
      </c>
      <c r="FZ53" s="428">
        <v>0</v>
      </c>
      <c r="GA53" s="428">
        <v>0</v>
      </c>
      <c r="GB53" s="428">
        <v>0</v>
      </c>
      <c r="GC53" s="428">
        <v>0</v>
      </c>
      <c r="GD53" s="428">
        <v>0</v>
      </c>
      <c r="GE53" s="428">
        <v>0</v>
      </c>
      <c r="GF53" s="428">
        <v>0</v>
      </c>
      <c r="GG53" s="428">
        <v>0</v>
      </c>
      <c r="GH53" s="428">
        <v>0</v>
      </c>
      <c r="GI53" s="428">
        <v>0</v>
      </c>
      <c r="GJ53" s="428">
        <v>0</v>
      </c>
      <c r="GK53" s="428">
        <v>0</v>
      </c>
      <c r="GL53" s="428">
        <v>0</v>
      </c>
      <c r="GM53" s="428">
        <v>0</v>
      </c>
      <c r="GN53" s="36"/>
    </row>
    <row r="54" spans="1:198" ht="15" customHeight="1" thickBot="1" x14ac:dyDescent="0.25">
      <c r="A54" s="597" t="s">
        <v>100</v>
      </c>
      <c r="B54" s="431">
        <f>SUM(B7:B53)</f>
        <v>14</v>
      </c>
      <c r="C54" s="431">
        <f t="shared" ref="C54:BN54" si="0">SUM(C7:C53)</f>
        <v>61</v>
      </c>
      <c r="D54" s="431">
        <f t="shared" si="0"/>
        <v>6</v>
      </c>
      <c r="E54" s="431">
        <f t="shared" si="0"/>
        <v>46</v>
      </c>
      <c r="F54" s="431">
        <f t="shared" si="0"/>
        <v>1</v>
      </c>
      <c r="G54" s="431">
        <f t="shared" si="0"/>
        <v>5</v>
      </c>
      <c r="H54" s="431">
        <f t="shared" si="0"/>
        <v>0</v>
      </c>
      <c r="I54" s="431">
        <f t="shared" si="0"/>
        <v>0</v>
      </c>
      <c r="J54" s="431">
        <f t="shared" si="0"/>
        <v>0</v>
      </c>
      <c r="K54" s="431">
        <f t="shared" si="0"/>
        <v>0</v>
      </c>
      <c r="L54" s="431">
        <f t="shared" si="0"/>
        <v>3</v>
      </c>
      <c r="M54" s="431">
        <f t="shared" si="0"/>
        <v>12</v>
      </c>
      <c r="N54" s="431">
        <f t="shared" si="0"/>
        <v>0</v>
      </c>
      <c r="O54" s="431">
        <f t="shared" si="0"/>
        <v>0</v>
      </c>
      <c r="P54" s="431">
        <f t="shared" si="0"/>
        <v>1</v>
      </c>
      <c r="Q54" s="431">
        <f t="shared" si="0"/>
        <v>11</v>
      </c>
      <c r="R54" s="431">
        <f t="shared" si="0"/>
        <v>0</v>
      </c>
      <c r="S54" s="431">
        <f t="shared" si="0"/>
        <v>0</v>
      </c>
      <c r="T54" s="431">
        <f t="shared" si="0"/>
        <v>0</v>
      </c>
      <c r="U54" s="431">
        <f t="shared" si="0"/>
        <v>0</v>
      </c>
      <c r="V54" s="431">
        <f t="shared" si="0"/>
        <v>2</v>
      </c>
      <c r="W54" s="431">
        <f t="shared" si="0"/>
        <v>16</v>
      </c>
      <c r="X54" s="431">
        <f t="shared" si="0"/>
        <v>10</v>
      </c>
      <c r="Y54" s="431">
        <f t="shared" si="0"/>
        <v>76</v>
      </c>
      <c r="Z54" s="431">
        <f t="shared" si="0"/>
        <v>1</v>
      </c>
      <c r="AA54" s="431">
        <f t="shared" si="0"/>
        <v>11</v>
      </c>
      <c r="AB54" s="431">
        <f t="shared" si="0"/>
        <v>5</v>
      </c>
      <c r="AC54" s="431">
        <f t="shared" si="0"/>
        <v>38</v>
      </c>
      <c r="AD54" s="431">
        <f t="shared" si="0"/>
        <v>0</v>
      </c>
      <c r="AE54" s="431">
        <f t="shared" si="0"/>
        <v>0</v>
      </c>
      <c r="AF54" s="431">
        <f t="shared" si="0"/>
        <v>0</v>
      </c>
      <c r="AG54" s="431">
        <f t="shared" si="0"/>
        <v>0</v>
      </c>
      <c r="AH54" s="431">
        <f t="shared" si="0"/>
        <v>1</v>
      </c>
      <c r="AI54" s="431">
        <f t="shared" si="0"/>
        <v>4</v>
      </c>
      <c r="AJ54" s="431">
        <f t="shared" si="0"/>
        <v>0</v>
      </c>
      <c r="AK54" s="431">
        <f t="shared" si="0"/>
        <v>0</v>
      </c>
      <c r="AL54" s="431">
        <f t="shared" si="0"/>
        <v>2</v>
      </c>
      <c r="AM54" s="431">
        <f t="shared" si="0"/>
        <v>13</v>
      </c>
      <c r="AN54" s="431">
        <f t="shared" si="0"/>
        <v>0</v>
      </c>
      <c r="AO54" s="431">
        <f t="shared" si="0"/>
        <v>0</v>
      </c>
      <c r="AP54" s="431">
        <f t="shared" si="0"/>
        <v>1</v>
      </c>
      <c r="AQ54" s="431">
        <f t="shared" si="0"/>
        <v>6</v>
      </c>
      <c r="AR54" s="431">
        <f t="shared" si="0"/>
        <v>2</v>
      </c>
      <c r="AS54" s="431">
        <f t="shared" si="0"/>
        <v>8</v>
      </c>
      <c r="AT54" s="431">
        <f t="shared" si="0"/>
        <v>3</v>
      </c>
      <c r="AU54" s="431">
        <f t="shared" si="0"/>
        <v>13</v>
      </c>
      <c r="AV54" s="431">
        <f t="shared" si="0"/>
        <v>1</v>
      </c>
      <c r="AW54" s="431">
        <f t="shared" si="0"/>
        <v>5</v>
      </c>
      <c r="AX54" s="431">
        <f t="shared" si="0"/>
        <v>2</v>
      </c>
      <c r="AY54" s="431">
        <f t="shared" si="0"/>
        <v>17</v>
      </c>
      <c r="AZ54" s="431">
        <f t="shared" si="0"/>
        <v>3</v>
      </c>
      <c r="BA54" s="431">
        <f t="shared" si="0"/>
        <v>12</v>
      </c>
      <c r="BB54" s="431">
        <f t="shared" si="0"/>
        <v>4</v>
      </c>
      <c r="BC54" s="431">
        <f t="shared" si="0"/>
        <v>15</v>
      </c>
      <c r="BD54" s="431">
        <f t="shared" si="0"/>
        <v>45</v>
      </c>
      <c r="BE54" s="431">
        <f t="shared" si="0"/>
        <v>272</v>
      </c>
      <c r="BF54" s="431">
        <f t="shared" si="0"/>
        <v>11</v>
      </c>
      <c r="BG54" s="431">
        <f t="shared" si="0"/>
        <v>63</v>
      </c>
      <c r="BH54" s="431">
        <f t="shared" si="0"/>
        <v>28</v>
      </c>
      <c r="BI54" s="431">
        <f t="shared" si="0"/>
        <v>169</v>
      </c>
      <c r="BJ54" s="431">
        <f t="shared" si="0"/>
        <v>11</v>
      </c>
      <c r="BK54" s="431">
        <f t="shared" si="0"/>
        <v>58</v>
      </c>
      <c r="BL54" s="431">
        <f t="shared" si="0"/>
        <v>8</v>
      </c>
      <c r="BM54" s="431">
        <f t="shared" si="0"/>
        <v>51</v>
      </c>
      <c r="BN54" s="431">
        <f t="shared" si="0"/>
        <v>9</v>
      </c>
      <c r="BO54" s="431">
        <f t="shared" ref="BO54:EB54" si="1">SUM(BO7:BO53)</f>
        <v>57</v>
      </c>
      <c r="BP54" s="431">
        <f t="shared" si="1"/>
        <v>30</v>
      </c>
      <c r="BQ54" s="431">
        <f t="shared" si="1"/>
        <v>187</v>
      </c>
      <c r="BR54" s="431">
        <f t="shared" si="1"/>
        <v>5</v>
      </c>
      <c r="BS54" s="431">
        <f t="shared" si="1"/>
        <v>28</v>
      </c>
      <c r="BT54" s="431">
        <f t="shared" si="1"/>
        <v>5</v>
      </c>
      <c r="BU54" s="431">
        <f t="shared" si="1"/>
        <v>28</v>
      </c>
      <c r="BV54" s="431">
        <f t="shared" si="1"/>
        <v>10</v>
      </c>
      <c r="BW54" s="431">
        <f t="shared" si="1"/>
        <v>55</v>
      </c>
      <c r="BX54" s="431">
        <f t="shared" si="1"/>
        <v>0</v>
      </c>
      <c r="BY54" s="431">
        <f t="shared" si="1"/>
        <v>0</v>
      </c>
      <c r="BZ54" s="431">
        <f t="shared" si="1"/>
        <v>7</v>
      </c>
      <c r="CA54" s="431">
        <f t="shared" si="1"/>
        <v>38</v>
      </c>
      <c r="CB54" s="431">
        <f t="shared" si="1"/>
        <v>52</v>
      </c>
      <c r="CC54" s="598">
        <f t="shared" si="1"/>
        <v>1761</v>
      </c>
      <c r="CD54" s="431">
        <f t="shared" si="1"/>
        <v>11</v>
      </c>
      <c r="CE54" s="431">
        <f t="shared" si="1"/>
        <v>60</v>
      </c>
      <c r="CF54" s="431">
        <f t="shared" si="1"/>
        <v>0</v>
      </c>
      <c r="CG54" s="431">
        <f t="shared" si="1"/>
        <v>0</v>
      </c>
      <c r="CH54" s="431">
        <f t="shared" si="1"/>
        <v>4</v>
      </c>
      <c r="CI54" s="431">
        <f t="shared" si="1"/>
        <v>39</v>
      </c>
      <c r="CJ54" s="431">
        <f t="shared" si="1"/>
        <v>2</v>
      </c>
      <c r="CK54" s="431">
        <f t="shared" si="1"/>
        <v>7</v>
      </c>
      <c r="CL54" s="431">
        <f t="shared" si="1"/>
        <v>2</v>
      </c>
      <c r="CM54" s="431">
        <f t="shared" si="1"/>
        <v>8</v>
      </c>
      <c r="CN54" s="431">
        <f t="shared" si="1"/>
        <v>25</v>
      </c>
      <c r="CO54" s="431">
        <f t="shared" si="1"/>
        <v>139</v>
      </c>
      <c r="CP54" s="431">
        <f t="shared" si="1"/>
        <v>15</v>
      </c>
      <c r="CQ54" s="431">
        <f t="shared" si="1"/>
        <v>66</v>
      </c>
      <c r="CR54" s="431">
        <f t="shared" si="1"/>
        <v>17</v>
      </c>
      <c r="CS54" s="431">
        <f t="shared" si="1"/>
        <v>70</v>
      </c>
      <c r="CT54" s="431">
        <f t="shared" si="1"/>
        <v>14</v>
      </c>
      <c r="CU54" s="431">
        <f t="shared" si="1"/>
        <v>61</v>
      </c>
      <c r="CV54" s="431">
        <f t="shared" si="1"/>
        <v>1</v>
      </c>
      <c r="CW54" s="431">
        <f t="shared" si="1"/>
        <v>2</v>
      </c>
      <c r="CX54" s="431">
        <f t="shared" si="1"/>
        <v>1</v>
      </c>
      <c r="CY54" s="431">
        <f t="shared" si="1"/>
        <v>3</v>
      </c>
      <c r="CZ54" s="431">
        <f t="shared" si="1"/>
        <v>0</v>
      </c>
      <c r="DA54" s="431">
        <f t="shared" si="1"/>
        <v>0</v>
      </c>
      <c r="DB54" s="431">
        <f t="shared" si="1"/>
        <v>5</v>
      </c>
      <c r="DC54" s="431">
        <f t="shared" si="1"/>
        <v>25</v>
      </c>
      <c r="DD54" s="431">
        <f t="shared" si="1"/>
        <v>1</v>
      </c>
      <c r="DE54" s="431">
        <f t="shared" si="1"/>
        <v>3</v>
      </c>
      <c r="DF54" s="431">
        <f t="shared" si="1"/>
        <v>1</v>
      </c>
      <c r="DG54" s="431">
        <f t="shared" si="1"/>
        <v>3</v>
      </c>
      <c r="DH54" s="431">
        <f t="shared" si="1"/>
        <v>0</v>
      </c>
      <c r="DI54" s="431">
        <f t="shared" si="1"/>
        <v>0</v>
      </c>
      <c r="DJ54" s="431">
        <f t="shared" si="1"/>
        <v>1</v>
      </c>
      <c r="DK54" s="431">
        <f t="shared" si="1"/>
        <v>3</v>
      </c>
      <c r="DL54" s="431">
        <f t="shared" si="1"/>
        <v>4</v>
      </c>
      <c r="DM54" s="431">
        <f t="shared" si="1"/>
        <v>19</v>
      </c>
      <c r="DN54" s="431">
        <f t="shared" si="1"/>
        <v>3</v>
      </c>
      <c r="DO54" s="431">
        <f t="shared" si="1"/>
        <v>18</v>
      </c>
      <c r="DP54" s="431">
        <f t="shared" si="1"/>
        <v>0</v>
      </c>
      <c r="DQ54" s="431">
        <f t="shared" si="1"/>
        <v>0</v>
      </c>
      <c r="DR54" s="431">
        <f t="shared" si="1"/>
        <v>2</v>
      </c>
      <c r="DS54" s="431">
        <f t="shared" si="1"/>
        <v>8</v>
      </c>
      <c r="DT54" s="431">
        <f t="shared" si="1"/>
        <v>2</v>
      </c>
      <c r="DU54" s="431">
        <f t="shared" si="1"/>
        <v>9</v>
      </c>
      <c r="DV54" s="431">
        <f t="shared" si="1"/>
        <v>0</v>
      </c>
      <c r="DW54" s="431">
        <f t="shared" si="1"/>
        <v>0</v>
      </c>
      <c r="DX54" s="431">
        <f t="shared" si="1"/>
        <v>0</v>
      </c>
      <c r="DY54" s="431">
        <f t="shared" si="1"/>
        <v>0</v>
      </c>
      <c r="DZ54" s="431">
        <f t="shared" si="1"/>
        <v>0</v>
      </c>
      <c r="EA54" s="431">
        <f t="shared" si="1"/>
        <v>0</v>
      </c>
      <c r="EB54" s="431">
        <f t="shared" si="1"/>
        <v>1</v>
      </c>
      <c r="EC54" s="431">
        <f t="shared" ref="EC54:GL54" si="2">SUM(EC7:EC53)</f>
        <v>5</v>
      </c>
      <c r="ED54" s="431">
        <f t="shared" si="2"/>
        <v>0</v>
      </c>
      <c r="EE54" s="431">
        <f t="shared" si="2"/>
        <v>0</v>
      </c>
      <c r="EF54" s="431">
        <f t="shared" si="2"/>
        <v>0</v>
      </c>
      <c r="EG54" s="431">
        <f t="shared" si="2"/>
        <v>0</v>
      </c>
      <c r="EH54" s="431">
        <f t="shared" si="2"/>
        <v>1</v>
      </c>
      <c r="EI54" s="431">
        <f t="shared" si="2"/>
        <v>8</v>
      </c>
      <c r="EJ54" s="431">
        <f t="shared" si="2"/>
        <v>22</v>
      </c>
      <c r="EK54" s="431">
        <f t="shared" si="2"/>
        <v>114</v>
      </c>
      <c r="EL54" s="431">
        <f t="shared" si="2"/>
        <v>22</v>
      </c>
      <c r="EM54" s="431">
        <f t="shared" si="2"/>
        <v>114</v>
      </c>
      <c r="EN54" s="431">
        <f t="shared" si="2"/>
        <v>2</v>
      </c>
      <c r="EO54" s="431">
        <f t="shared" si="2"/>
        <v>8</v>
      </c>
      <c r="EP54" s="431">
        <f t="shared" si="2"/>
        <v>0</v>
      </c>
      <c r="EQ54" s="431">
        <f t="shared" si="2"/>
        <v>0</v>
      </c>
      <c r="ER54" s="431">
        <f t="shared" si="2"/>
        <v>1</v>
      </c>
      <c r="ES54" s="431">
        <f t="shared" si="2"/>
        <v>5</v>
      </c>
      <c r="ET54" s="431">
        <f t="shared" si="2"/>
        <v>16</v>
      </c>
      <c r="EU54" s="431">
        <f t="shared" si="2"/>
        <v>91</v>
      </c>
      <c r="EV54" s="431">
        <f t="shared" si="2"/>
        <v>1</v>
      </c>
      <c r="EW54" s="431">
        <f t="shared" si="2"/>
        <v>11</v>
      </c>
      <c r="EX54" s="431">
        <f t="shared" si="2"/>
        <v>0</v>
      </c>
      <c r="EY54" s="431">
        <f t="shared" si="2"/>
        <v>0</v>
      </c>
      <c r="EZ54" s="431">
        <f t="shared" si="2"/>
        <v>13</v>
      </c>
      <c r="FA54" s="431">
        <f t="shared" si="2"/>
        <v>225</v>
      </c>
      <c r="FB54" s="431">
        <f t="shared" si="2"/>
        <v>2</v>
      </c>
      <c r="FC54" s="431">
        <f t="shared" si="2"/>
        <v>31</v>
      </c>
      <c r="FD54" s="431">
        <f t="shared" si="2"/>
        <v>0</v>
      </c>
      <c r="FE54" s="431">
        <f t="shared" si="2"/>
        <v>0</v>
      </c>
      <c r="FF54" s="431">
        <f t="shared" si="2"/>
        <v>0</v>
      </c>
      <c r="FG54" s="431">
        <f t="shared" si="2"/>
        <v>0</v>
      </c>
      <c r="FH54" s="431">
        <f t="shared" si="2"/>
        <v>4</v>
      </c>
      <c r="FI54" s="431">
        <f t="shared" si="2"/>
        <v>17</v>
      </c>
      <c r="FJ54" s="431">
        <f t="shared" si="2"/>
        <v>6</v>
      </c>
      <c r="FK54" s="431">
        <f t="shared" si="2"/>
        <v>169</v>
      </c>
      <c r="FL54" s="431">
        <f t="shared" si="2"/>
        <v>1</v>
      </c>
      <c r="FM54" s="431">
        <f t="shared" si="2"/>
        <v>5</v>
      </c>
      <c r="FN54" s="431">
        <f t="shared" si="2"/>
        <v>0</v>
      </c>
      <c r="FO54" s="431">
        <f t="shared" si="2"/>
        <v>0</v>
      </c>
      <c r="FP54" s="431">
        <f t="shared" si="2"/>
        <v>0</v>
      </c>
      <c r="FQ54" s="431">
        <f t="shared" si="2"/>
        <v>0</v>
      </c>
      <c r="FR54" s="431">
        <f t="shared" si="2"/>
        <v>0</v>
      </c>
      <c r="FS54" s="431">
        <f t="shared" si="2"/>
        <v>0</v>
      </c>
      <c r="FT54" s="431">
        <f t="shared" si="2"/>
        <v>5</v>
      </c>
      <c r="FU54" s="431">
        <f t="shared" si="2"/>
        <v>27</v>
      </c>
      <c r="FV54" s="431">
        <f t="shared" si="2"/>
        <v>0</v>
      </c>
      <c r="FW54" s="431">
        <f t="shared" si="2"/>
        <v>0</v>
      </c>
      <c r="FX54" s="431">
        <f t="shared" si="2"/>
        <v>0</v>
      </c>
      <c r="FY54" s="431">
        <f t="shared" si="2"/>
        <v>0</v>
      </c>
      <c r="FZ54" s="431">
        <f t="shared" si="2"/>
        <v>4</v>
      </c>
      <c r="GA54" s="431">
        <f t="shared" si="2"/>
        <v>45</v>
      </c>
      <c r="GB54" s="431">
        <f t="shared" si="2"/>
        <v>3</v>
      </c>
      <c r="GC54" s="431">
        <f t="shared" si="2"/>
        <v>16</v>
      </c>
      <c r="GD54" s="431">
        <f t="shared" si="2"/>
        <v>20</v>
      </c>
      <c r="GE54" s="431">
        <f t="shared" si="2"/>
        <v>148</v>
      </c>
      <c r="GF54" s="431">
        <f t="shared" si="2"/>
        <v>3</v>
      </c>
      <c r="GG54" s="431">
        <f t="shared" si="2"/>
        <v>15</v>
      </c>
      <c r="GH54" s="431">
        <f t="shared" si="2"/>
        <v>0</v>
      </c>
      <c r="GI54" s="431">
        <f t="shared" si="2"/>
        <v>0</v>
      </c>
      <c r="GJ54" s="431">
        <f t="shared" si="2"/>
        <v>4</v>
      </c>
      <c r="GK54" s="431">
        <f t="shared" si="2"/>
        <v>33</v>
      </c>
      <c r="GL54" s="431">
        <f t="shared" si="2"/>
        <v>8</v>
      </c>
      <c r="GM54" s="431">
        <f>SUM(GM7:GM53)</f>
        <v>109</v>
      </c>
      <c r="GN54" s="36"/>
      <c r="GO54" s="36"/>
      <c r="GP54" s="36"/>
    </row>
    <row r="55" spans="1:198" ht="15" customHeight="1" x14ac:dyDescent="0.2">
      <c r="B55" s="593" t="s">
        <v>1815</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6"/>
    </row>
    <row r="56" spans="1:198" ht="15" customHeight="1" x14ac:dyDescent="0.2">
      <c r="A56" s="599"/>
      <c r="B56" s="434"/>
      <c r="C56" s="434"/>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4"/>
      <c r="AJ56" s="434"/>
      <c r="AK56" s="434"/>
      <c r="AL56" s="434"/>
      <c r="AM56" s="434"/>
      <c r="AN56" s="434"/>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34"/>
      <c r="BN56" s="434"/>
      <c r="BO56" s="434"/>
      <c r="BP56" s="434"/>
      <c r="BQ56" s="434"/>
      <c r="BR56" s="434"/>
      <c r="BS56" s="434"/>
      <c r="BT56" s="434"/>
      <c r="BU56" s="434"/>
      <c r="BV56" s="434"/>
      <c r="BW56" s="434"/>
      <c r="BX56" s="434"/>
      <c r="BY56" s="434"/>
      <c r="BZ56" s="434"/>
      <c r="CA56" s="434"/>
      <c r="CB56" s="434"/>
      <c r="CC56" s="600"/>
      <c r="CD56" s="434"/>
      <c r="CE56" s="434"/>
      <c r="CF56" s="434"/>
      <c r="CG56" s="434"/>
      <c r="CH56" s="434"/>
      <c r="CI56" s="434"/>
      <c r="CJ56" s="434"/>
      <c r="CK56" s="434"/>
      <c r="CL56" s="434"/>
      <c r="CM56" s="434"/>
      <c r="CN56" s="434"/>
      <c r="CO56" s="434"/>
      <c r="CP56" s="434"/>
      <c r="CQ56" s="434"/>
      <c r="CR56" s="434"/>
      <c r="CS56" s="434"/>
      <c r="CT56" s="434"/>
      <c r="CU56" s="434"/>
      <c r="CV56" s="434"/>
      <c r="CW56" s="434"/>
      <c r="CX56" s="434"/>
      <c r="CY56" s="434"/>
      <c r="CZ56" s="434"/>
      <c r="DA56" s="434"/>
      <c r="DB56" s="434"/>
      <c r="DC56" s="434"/>
      <c r="DD56" s="434"/>
      <c r="DE56" s="434"/>
      <c r="DF56" s="434"/>
      <c r="DG56" s="434"/>
      <c r="DH56" s="434"/>
      <c r="DI56" s="434"/>
      <c r="DJ56" s="434"/>
      <c r="DK56" s="434"/>
      <c r="DL56" s="434"/>
      <c r="DM56" s="434"/>
      <c r="DN56" s="434"/>
      <c r="DO56" s="434"/>
      <c r="DP56" s="434"/>
      <c r="DQ56" s="434"/>
      <c r="DR56" s="434"/>
      <c r="DS56" s="434"/>
      <c r="DT56" s="434"/>
      <c r="DU56" s="434"/>
      <c r="DV56" s="434"/>
      <c r="DW56" s="434"/>
      <c r="DX56" s="434"/>
      <c r="DY56" s="434"/>
      <c r="DZ56" s="434"/>
      <c r="EA56" s="434"/>
      <c r="EB56" s="434"/>
      <c r="EC56" s="434"/>
      <c r="ED56" s="434"/>
      <c r="EE56" s="434"/>
      <c r="EF56" s="434"/>
      <c r="EG56" s="434"/>
      <c r="EH56" s="434"/>
      <c r="EI56" s="434"/>
      <c r="EJ56" s="434"/>
      <c r="EK56" s="434"/>
      <c r="EL56" s="434"/>
      <c r="EM56" s="434"/>
      <c r="EN56" s="434"/>
      <c r="EO56" s="434"/>
      <c r="EP56" s="434"/>
      <c r="EQ56" s="434"/>
      <c r="ER56" s="434"/>
      <c r="ES56" s="434"/>
      <c r="ET56" s="434"/>
      <c r="EU56" s="434"/>
      <c r="EV56" s="434"/>
      <c r="EW56" s="434"/>
      <c r="EX56" s="434"/>
      <c r="EY56" s="434"/>
      <c r="EZ56" s="434"/>
      <c r="FA56" s="434"/>
      <c r="FB56" s="434"/>
      <c r="FC56" s="434"/>
      <c r="FD56" s="434"/>
      <c r="FE56" s="434"/>
      <c r="FF56" s="434"/>
      <c r="FG56" s="434"/>
      <c r="FH56" s="434"/>
      <c r="FI56" s="434"/>
      <c r="FJ56" s="434"/>
      <c r="FK56" s="434"/>
      <c r="FL56" s="434"/>
      <c r="FM56" s="434"/>
      <c r="FN56" s="434"/>
      <c r="FO56" s="434"/>
      <c r="FP56" s="434"/>
      <c r="FQ56" s="434"/>
      <c r="FR56" s="434"/>
      <c r="FS56" s="434"/>
      <c r="FT56" s="434"/>
      <c r="FU56" s="434"/>
      <c r="FV56" s="434"/>
      <c r="FW56" s="434"/>
      <c r="FX56" s="434"/>
      <c r="FY56" s="434"/>
      <c r="FZ56" s="434"/>
      <c r="GA56" s="434"/>
      <c r="GB56" s="434"/>
      <c r="GC56" s="434"/>
      <c r="GD56" s="434"/>
      <c r="GE56" s="434"/>
      <c r="GF56" s="434"/>
      <c r="GG56" s="434"/>
      <c r="GH56" s="434"/>
      <c r="GI56" s="434"/>
      <c r="GJ56" s="434"/>
      <c r="GK56" s="434"/>
      <c r="GL56" s="434"/>
      <c r="GM56" s="434"/>
      <c r="GN56" s="36"/>
      <c r="GO56" s="36"/>
      <c r="GP56" s="36"/>
    </row>
    <row r="57" spans="1:198" ht="15" customHeight="1" x14ac:dyDescent="0.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6"/>
    </row>
    <row r="58" spans="1:198" ht="15" customHeight="1" x14ac:dyDescent="0.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6"/>
    </row>
    <row r="59" spans="1:198" ht="15" customHeight="1" x14ac:dyDescent="0.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c r="FS59" s="39"/>
      <c r="FT59" s="39"/>
      <c r="FU59" s="39"/>
      <c r="FV59" s="39"/>
      <c r="FW59" s="39"/>
      <c r="FX59" s="39"/>
      <c r="FY59" s="39"/>
      <c r="FZ59" s="39"/>
      <c r="GA59" s="39"/>
      <c r="GB59" s="39"/>
      <c r="GC59" s="39"/>
      <c r="GD59" s="39"/>
      <c r="GE59" s="39"/>
      <c r="GF59" s="39"/>
      <c r="GG59" s="39"/>
      <c r="GH59" s="39"/>
      <c r="GI59" s="39"/>
      <c r="GJ59" s="39"/>
      <c r="GK59" s="39"/>
      <c r="GL59" s="39"/>
      <c r="GM59" s="39"/>
      <c r="GN59" s="36"/>
    </row>
    <row r="60" spans="1:198" ht="15" customHeight="1" x14ac:dyDescent="0.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6"/>
    </row>
    <row r="61" spans="1:198" ht="15" customHeight="1" x14ac:dyDescent="0.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6"/>
    </row>
    <row r="62" spans="1:198" ht="15" customHeight="1" x14ac:dyDescent="0.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6"/>
    </row>
    <row r="63" spans="1:198" ht="15" customHeight="1" x14ac:dyDescent="0.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6"/>
    </row>
    <row r="64" spans="1:198" ht="15" customHeight="1" x14ac:dyDescent="0.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6"/>
    </row>
    <row r="65" spans="2:196" ht="15" customHeight="1" x14ac:dyDescent="0.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6"/>
    </row>
    <row r="66" spans="2:196" ht="15" customHeight="1" x14ac:dyDescent="0.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6"/>
    </row>
    <row r="67" spans="2:196" ht="15" customHeight="1" x14ac:dyDescent="0.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6"/>
    </row>
    <row r="68" spans="2:196" ht="15" customHeight="1" x14ac:dyDescent="0.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6"/>
    </row>
    <row r="69" spans="2:196" ht="15" customHeight="1" x14ac:dyDescent="0.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6"/>
    </row>
    <row r="70" spans="2:196" ht="15" customHeight="1" x14ac:dyDescent="0.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6"/>
    </row>
    <row r="71" spans="2:196" ht="15" customHeight="1" x14ac:dyDescent="0.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6"/>
    </row>
    <row r="72" spans="2:196" ht="15" customHeight="1" x14ac:dyDescent="0.2">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6"/>
    </row>
    <row r="73" spans="2:196" ht="15" customHeight="1" x14ac:dyDescent="0.2">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6"/>
    </row>
    <row r="74" spans="2:196" ht="15" customHeight="1" x14ac:dyDescent="0.2">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6"/>
    </row>
    <row r="75" spans="2:196" ht="15" customHeight="1" x14ac:dyDescent="0.2">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6"/>
    </row>
    <row r="76" spans="2:196" ht="15" customHeight="1" x14ac:dyDescent="0.2">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6"/>
    </row>
    <row r="77" spans="2:196" ht="15" customHeight="1" x14ac:dyDescent="0.2">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6"/>
    </row>
    <row r="78" spans="2:196" ht="15" customHeight="1" x14ac:dyDescent="0.2">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6"/>
    </row>
    <row r="79" spans="2:196" ht="15" customHeight="1" x14ac:dyDescent="0.2">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6"/>
    </row>
    <row r="80" spans="2:196" ht="15" customHeight="1" x14ac:dyDescent="0.2">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6"/>
    </row>
    <row r="81" spans="2:196" ht="15" customHeight="1" x14ac:dyDescent="0.2">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6"/>
    </row>
    <row r="82" spans="2:196" ht="15" customHeight="1" x14ac:dyDescent="0.2">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6"/>
    </row>
    <row r="83" spans="2:196" ht="15" customHeight="1" x14ac:dyDescent="0.2">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6"/>
    </row>
    <row r="84" spans="2:196" ht="15" customHeight="1" x14ac:dyDescent="0.2">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6"/>
    </row>
    <row r="85" spans="2:196" ht="15" customHeight="1" x14ac:dyDescent="0.2">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6"/>
    </row>
    <row r="86" spans="2:196" ht="15" customHeight="1" x14ac:dyDescent="0.2">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6"/>
    </row>
    <row r="87" spans="2:196" ht="15" customHeight="1" x14ac:dyDescent="0.2">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6"/>
    </row>
    <row r="88" spans="2:196" ht="15" customHeight="1" x14ac:dyDescent="0.2">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6"/>
    </row>
    <row r="89" spans="2:196" ht="15" customHeight="1" x14ac:dyDescent="0.2">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6"/>
    </row>
    <row r="90" spans="2:196" ht="15" customHeight="1" x14ac:dyDescent="0.2">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6"/>
    </row>
    <row r="91" spans="2:196" ht="15" customHeight="1" x14ac:dyDescent="0.2">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6"/>
    </row>
    <row r="92" spans="2:196" ht="15" customHeight="1" x14ac:dyDescent="0.2">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6"/>
    </row>
    <row r="93" spans="2:196" ht="15" customHeight="1" x14ac:dyDescent="0.2">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6"/>
    </row>
    <row r="94" spans="2:196" ht="15" customHeight="1" x14ac:dyDescent="0.2">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6"/>
    </row>
    <row r="95" spans="2:196" ht="15" customHeight="1" x14ac:dyDescent="0.2">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39"/>
      <c r="GJ95" s="39"/>
      <c r="GK95" s="39"/>
      <c r="GL95" s="39"/>
      <c r="GM95" s="39"/>
      <c r="GN95" s="36"/>
    </row>
    <row r="96" spans="2:196" ht="15" customHeight="1" x14ac:dyDescent="0.2">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39"/>
      <c r="GJ96" s="39"/>
      <c r="GK96" s="39"/>
      <c r="GL96" s="39"/>
      <c r="GM96" s="39"/>
      <c r="GN96" s="36"/>
    </row>
    <row r="97" spans="2:196" ht="15" customHeight="1" x14ac:dyDescent="0.2">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6"/>
    </row>
    <row r="98" spans="2:196" ht="15" customHeight="1" x14ac:dyDescent="0.2">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39"/>
      <c r="GJ98" s="39"/>
      <c r="GK98" s="39"/>
      <c r="GL98" s="39"/>
      <c r="GM98" s="39"/>
      <c r="GN98" s="36"/>
    </row>
    <row r="99" spans="2:196" ht="15" customHeight="1" x14ac:dyDescent="0.2">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6"/>
    </row>
    <row r="100" spans="2:196" ht="15" customHeight="1" x14ac:dyDescent="0.2">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6"/>
    </row>
    <row r="101" spans="2:196" ht="15" customHeight="1" x14ac:dyDescent="0.2">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6"/>
    </row>
    <row r="102" spans="2:196" ht="15" customHeight="1" x14ac:dyDescent="0.2">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6"/>
    </row>
    <row r="103" spans="2:196" ht="15" customHeight="1" x14ac:dyDescent="0.2">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6"/>
    </row>
    <row r="104" spans="2:196" ht="15" customHeight="1" x14ac:dyDescent="0.2">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39"/>
      <c r="GM104" s="39"/>
      <c r="GN104" s="36"/>
    </row>
    <row r="105" spans="2:196" ht="15" customHeight="1" x14ac:dyDescent="0.2">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6"/>
    </row>
    <row r="106" spans="2:196" ht="15" customHeight="1" x14ac:dyDescent="0.2">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6"/>
    </row>
    <row r="107" spans="2:196" ht="15" customHeight="1" x14ac:dyDescent="0.2">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6"/>
    </row>
    <row r="108" spans="2:196" ht="15" customHeight="1" x14ac:dyDescent="0.2">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6"/>
    </row>
    <row r="109" spans="2:196" ht="15" customHeight="1" x14ac:dyDescent="0.2">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6"/>
    </row>
    <row r="110" spans="2:196" ht="15" customHeight="1" x14ac:dyDescent="0.2">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6"/>
    </row>
    <row r="111" spans="2:196" ht="15" customHeight="1" x14ac:dyDescent="0.2">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6"/>
    </row>
    <row r="112" spans="2:196" ht="15" customHeight="1" x14ac:dyDescent="0.2">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6"/>
    </row>
    <row r="113" spans="2:196" ht="15" customHeight="1" x14ac:dyDescent="0.2">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6"/>
    </row>
    <row r="114" spans="2:196" ht="15" customHeight="1" x14ac:dyDescent="0.2">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6"/>
    </row>
    <row r="115" spans="2:196" ht="15" customHeight="1" x14ac:dyDescent="0.2">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6"/>
    </row>
    <row r="116" spans="2:196" ht="15" customHeight="1" x14ac:dyDescent="0.2">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6"/>
    </row>
    <row r="117" spans="2:196" ht="15" customHeight="1" x14ac:dyDescent="0.2">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6"/>
    </row>
    <row r="118" spans="2:196" ht="15" customHeight="1" x14ac:dyDescent="0.2">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39"/>
      <c r="FY118" s="39"/>
      <c r="FZ118" s="39"/>
      <c r="GA118" s="39"/>
      <c r="GB118" s="39"/>
      <c r="GC118" s="39"/>
      <c r="GD118" s="39"/>
      <c r="GE118" s="39"/>
      <c r="GF118" s="39"/>
      <c r="GG118" s="39"/>
      <c r="GH118" s="39"/>
      <c r="GI118" s="39"/>
      <c r="GJ118" s="39"/>
      <c r="GK118" s="39"/>
      <c r="GL118" s="39"/>
      <c r="GM118" s="39"/>
      <c r="GN118" s="36"/>
    </row>
    <row r="119" spans="2:196" ht="15" customHeight="1" x14ac:dyDescent="0.2">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6"/>
    </row>
    <row r="120" spans="2:196" ht="15" customHeight="1" x14ac:dyDescent="0.2">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39"/>
      <c r="FY120" s="39"/>
      <c r="FZ120" s="39"/>
      <c r="GA120" s="39"/>
      <c r="GB120" s="39"/>
      <c r="GC120" s="39"/>
      <c r="GD120" s="39"/>
      <c r="GE120" s="39"/>
      <c r="GF120" s="39"/>
      <c r="GG120" s="39"/>
      <c r="GH120" s="39"/>
      <c r="GI120" s="39"/>
      <c r="GJ120" s="39"/>
      <c r="GK120" s="39"/>
      <c r="GL120" s="39"/>
      <c r="GM120" s="39"/>
      <c r="GN120" s="36"/>
    </row>
    <row r="121" spans="2:196" ht="15" customHeight="1" x14ac:dyDescent="0.2">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39"/>
      <c r="FY121" s="39"/>
      <c r="FZ121" s="39"/>
      <c r="GA121" s="39"/>
      <c r="GB121" s="39"/>
      <c r="GC121" s="39"/>
      <c r="GD121" s="39"/>
      <c r="GE121" s="39"/>
      <c r="GF121" s="39"/>
      <c r="GG121" s="39"/>
      <c r="GH121" s="39"/>
      <c r="GI121" s="39"/>
      <c r="GJ121" s="39"/>
      <c r="GK121" s="39"/>
      <c r="GL121" s="39"/>
      <c r="GM121" s="39"/>
      <c r="GN121" s="36"/>
    </row>
    <row r="122" spans="2:196" ht="15" customHeight="1" x14ac:dyDescent="0.2">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6"/>
    </row>
    <row r="123" spans="2:196" ht="15" customHeight="1" x14ac:dyDescent="0.2">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6"/>
    </row>
    <row r="124" spans="2:196" ht="15" customHeight="1" x14ac:dyDescent="0.2">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6"/>
    </row>
    <row r="125" spans="2:196" ht="15" customHeight="1" x14ac:dyDescent="0.2">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6"/>
    </row>
    <row r="126" spans="2:196" ht="15" customHeight="1" x14ac:dyDescent="0.2">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6"/>
    </row>
    <row r="127" spans="2:196" ht="15" customHeight="1" x14ac:dyDescent="0.2">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6"/>
    </row>
    <row r="128" spans="2:196" ht="15" customHeight="1" x14ac:dyDescent="0.2">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6"/>
    </row>
    <row r="129" spans="2:196" ht="15" customHeight="1" x14ac:dyDescent="0.2">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6"/>
    </row>
    <row r="130" spans="2:196" ht="15" customHeight="1" x14ac:dyDescent="0.2">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6"/>
    </row>
    <row r="131" spans="2:196" ht="15" customHeight="1" x14ac:dyDescent="0.2">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6"/>
    </row>
    <row r="132" spans="2:196" ht="15" customHeight="1" x14ac:dyDescent="0.2">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6"/>
    </row>
    <row r="133" spans="2:196" ht="15" customHeight="1" x14ac:dyDescent="0.2">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6"/>
    </row>
    <row r="134" spans="2:196" ht="15" customHeight="1" x14ac:dyDescent="0.2">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6"/>
    </row>
    <row r="135" spans="2:196" ht="15" customHeight="1" x14ac:dyDescent="0.2">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6"/>
    </row>
    <row r="136" spans="2:196" ht="15" customHeight="1" x14ac:dyDescent="0.2">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6"/>
    </row>
    <row r="137" spans="2:196" ht="15" customHeight="1" x14ac:dyDescent="0.2">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6"/>
    </row>
    <row r="138" spans="2:196" ht="15" customHeight="1" x14ac:dyDescent="0.2">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6"/>
    </row>
    <row r="139" spans="2:196" ht="15" customHeight="1" x14ac:dyDescent="0.2">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6"/>
    </row>
    <row r="140" spans="2:196" ht="15" customHeight="1" x14ac:dyDescent="0.2">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6"/>
    </row>
    <row r="141" spans="2:196" ht="15" customHeight="1" x14ac:dyDescent="0.2">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39"/>
      <c r="FY141" s="39"/>
      <c r="FZ141" s="39"/>
      <c r="GA141" s="39"/>
      <c r="GB141" s="39"/>
      <c r="GC141" s="39"/>
      <c r="GD141" s="39"/>
      <c r="GE141" s="39"/>
      <c r="GF141" s="39"/>
      <c r="GG141" s="39"/>
      <c r="GH141" s="39"/>
      <c r="GI141" s="39"/>
      <c r="GJ141" s="39"/>
      <c r="GK141" s="39"/>
      <c r="GL141" s="39"/>
      <c r="GM141" s="39"/>
      <c r="GN141" s="36"/>
    </row>
    <row r="142" spans="2:196" ht="15" customHeight="1" x14ac:dyDescent="0.2">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39"/>
      <c r="FY142" s="39"/>
      <c r="FZ142" s="39"/>
      <c r="GA142" s="39"/>
      <c r="GB142" s="39"/>
      <c r="GC142" s="39"/>
      <c r="GD142" s="39"/>
      <c r="GE142" s="39"/>
      <c r="GF142" s="39"/>
      <c r="GG142" s="39"/>
      <c r="GH142" s="39"/>
      <c r="GI142" s="39"/>
      <c r="GJ142" s="39"/>
      <c r="GK142" s="39"/>
      <c r="GL142" s="39"/>
      <c r="GM142" s="39"/>
      <c r="GN142" s="36"/>
    </row>
    <row r="143" spans="2:196" ht="15" customHeight="1" x14ac:dyDescent="0.2">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6"/>
    </row>
    <row r="144" spans="2:196" ht="15" customHeight="1" x14ac:dyDescent="0.2">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6"/>
    </row>
    <row r="145" spans="2:196" ht="15" customHeight="1" x14ac:dyDescent="0.2">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6"/>
    </row>
    <row r="146" spans="2:196" ht="15" customHeight="1" x14ac:dyDescent="0.2">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6"/>
    </row>
    <row r="147" spans="2:196" ht="15" customHeight="1" x14ac:dyDescent="0.2">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6"/>
    </row>
    <row r="148" spans="2:196" ht="15" customHeight="1" x14ac:dyDescent="0.2">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6"/>
    </row>
    <row r="149" spans="2:196" ht="15" customHeight="1" x14ac:dyDescent="0.2">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6"/>
    </row>
    <row r="150" spans="2:196" ht="15" customHeight="1" x14ac:dyDescent="0.2">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6"/>
    </row>
    <row r="151" spans="2:196" ht="15" customHeight="1" x14ac:dyDescent="0.2">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6"/>
    </row>
    <row r="152" spans="2:196" ht="15" customHeight="1" x14ac:dyDescent="0.2">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6"/>
    </row>
    <row r="153" spans="2:196" ht="15" customHeight="1" x14ac:dyDescent="0.2">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6"/>
    </row>
    <row r="154" spans="2:196" ht="15" customHeight="1" x14ac:dyDescent="0.2">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6"/>
    </row>
    <row r="155" spans="2:196" ht="15" customHeight="1" x14ac:dyDescent="0.2">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6"/>
    </row>
    <row r="156" spans="2:196" ht="15" customHeight="1" x14ac:dyDescent="0.2">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6"/>
    </row>
    <row r="157" spans="2:196" ht="15" customHeight="1" x14ac:dyDescent="0.2">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6"/>
    </row>
    <row r="158" spans="2:196" ht="15" customHeight="1" x14ac:dyDescent="0.2">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6"/>
    </row>
    <row r="159" spans="2:196" ht="15" customHeight="1" x14ac:dyDescent="0.2">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6"/>
    </row>
    <row r="160" spans="2:196" ht="15" customHeight="1" x14ac:dyDescent="0.2">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6"/>
    </row>
    <row r="161" spans="2:196" ht="15" customHeight="1" x14ac:dyDescent="0.2">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6"/>
    </row>
    <row r="162" spans="2:196" ht="15" customHeight="1" x14ac:dyDescent="0.2">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6"/>
    </row>
    <row r="163" spans="2:196" ht="15" customHeight="1" x14ac:dyDescent="0.2">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6"/>
    </row>
    <row r="164" spans="2:196" ht="15" customHeight="1" x14ac:dyDescent="0.2">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6"/>
    </row>
    <row r="165" spans="2:196" ht="15" customHeight="1" x14ac:dyDescent="0.2">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6"/>
    </row>
    <row r="166" spans="2:196" ht="15" customHeight="1" x14ac:dyDescent="0.2">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6"/>
    </row>
    <row r="167" spans="2:196" ht="15" customHeight="1" x14ac:dyDescent="0.2">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6"/>
    </row>
    <row r="168" spans="2:196" ht="15" customHeight="1" x14ac:dyDescent="0.2">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6"/>
    </row>
    <row r="169" spans="2:196" ht="15" customHeight="1" x14ac:dyDescent="0.2">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6"/>
    </row>
    <row r="170" spans="2:196" ht="15" customHeight="1" x14ac:dyDescent="0.2">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6"/>
    </row>
    <row r="171" spans="2:196" ht="15" customHeight="1" x14ac:dyDescent="0.2">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6"/>
    </row>
    <row r="172" spans="2:196" ht="15" customHeight="1" x14ac:dyDescent="0.2">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6"/>
    </row>
    <row r="173" spans="2:196" ht="15" customHeight="1" x14ac:dyDescent="0.2">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6"/>
    </row>
    <row r="174" spans="2:196" ht="15" customHeight="1" x14ac:dyDescent="0.2">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6"/>
    </row>
    <row r="175" spans="2:196" ht="15" customHeight="1" x14ac:dyDescent="0.2">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6"/>
    </row>
    <row r="176" spans="2:196" ht="15" customHeight="1" x14ac:dyDescent="0.2">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6"/>
    </row>
    <row r="177" spans="2:196" ht="15" customHeight="1" x14ac:dyDescent="0.2">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6"/>
    </row>
    <row r="178" spans="2:196" ht="15" customHeight="1" x14ac:dyDescent="0.2">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6"/>
    </row>
    <row r="179" spans="2:196" ht="15" customHeight="1" x14ac:dyDescent="0.2">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6"/>
    </row>
    <row r="180" spans="2:196" ht="15" customHeight="1" x14ac:dyDescent="0.2">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6"/>
    </row>
    <row r="181" spans="2:196" ht="15" customHeight="1" x14ac:dyDescent="0.2">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6"/>
    </row>
    <row r="182" spans="2:196" ht="15" customHeight="1" x14ac:dyDescent="0.2">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6"/>
    </row>
    <row r="183" spans="2:196" ht="15" customHeight="1" x14ac:dyDescent="0.2">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6"/>
    </row>
    <row r="184" spans="2:196" ht="15" customHeight="1" x14ac:dyDescent="0.2">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6"/>
    </row>
    <row r="185" spans="2:196" ht="15" customHeight="1" x14ac:dyDescent="0.2">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6"/>
    </row>
    <row r="186" spans="2:196" ht="15" customHeight="1" x14ac:dyDescent="0.2">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6"/>
    </row>
    <row r="187" spans="2:196" ht="15" customHeight="1" x14ac:dyDescent="0.2">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6"/>
    </row>
    <row r="188" spans="2:196" ht="15" customHeight="1" x14ac:dyDescent="0.2">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6"/>
    </row>
    <row r="189" spans="2:196" ht="15" customHeight="1" x14ac:dyDescent="0.2">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6"/>
    </row>
    <row r="190" spans="2:196" ht="15" customHeight="1" x14ac:dyDescent="0.2">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6"/>
    </row>
    <row r="191" spans="2:196" ht="15" customHeight="1" x14ac:dyDescent="0.2">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6"/>
    </row>
    <row r="192" spans="2:196" ht="15" customHeight="1" x14ac:dyDescent="0.2">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6"/>
    </row>
    <row r="193" spans="2:196" ht="15" customHeight="1" x14ac:dyDescent="0.2">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6"/>
    </row>
    <row r="194" spans="2:196" ht="15" customHeight="1" x14ac:dyDescent="0.2">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6"/>
    </row>
    <row r="195" spans="2:196" ht="15" customHeight="1" x14ac:dyDescent="0.2">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39"/>
      <c r="FY195" s="39"/>
      <c r="FZ195" s="39"/>
      <c r="GA195" s="39"/>
      <c r="GB195" s="39"/>
      <c r="GC195" s="39"/>
      <c r="GD195" s="39"/>
      <c r="GE195" s="39"/>
      <c r="GF195" s="39"/>
      <c r="GG195" s="39"/>
      <c r="GH195" s="39"/>
      <c r="GI195" s="39"/>
      <c r="GJ195" s="39"/>
      <c r="GK195" s="39"/>
      <c r="GL195" s="39"/>
      <c r="GM195" s="39"/>
      <c r="GN195" s="36"/>
    </row>
    <row r="196" spans="2:196" ht="15" customHeight="1" x14ac:dyDescent="0.2">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c r="EW196" s="39"/>
      <c r="EX196" s="39"/>
      <c r="EY196" s="39"/>
      <c r="EZ196" s="39"/>
      <c r="FA196" s="39"/>
      <c r="FB196" s="39"/>
      <c r="FC196" s="39"/>
      <c r="FD196" s="39"/>
      <c r="FE196" s="39"/>
      <c r="FF196" s="39"/>
      <c r="FG196" s="39"/>
      <c r="FH196" s="39"/>
      <c r="FI196" s="39"/>
      <c r="FJ196" s="39"/>
      <c r="FK196" s="39"/>
      <c r="FL196" s="39"/>
      <c r="FM196" s="39"/>
      <c r="FN196" s="39"/>
      <c r="FO196" s="39"/>
      <c r="FP196" s="39"/>
      <c r="FQ196" s="39"/>
      <c r="FR196" s="39"/>
      <c r="FS196" s="39"/>
      <c r="FT196" s="39"/>
      <c r="FU196" s="39"/>
      <c r="FV196" s="39"/>
      <c r="FW196" s="39"/>
      <c r="FX196" s="39"/>
      <c r="FY196" s="39"/>
      <c r="FZ196" s="39"/>
      <c r="GA196" s="39"/>
      <c r="GB196" s="39"/>
      <c r="GC196" s="39"/>
      <c r="GD196" s="39"/>
      <c r="GE196" s="39"/>
      <c r="GF196" s="39"/>
      <c r="GG196" s="39"/>
      <c r="GH196" s="39"/>
      <c r="GI196" s="39"/>
      <c r="GJ196" s="39"/>
      <c r="GK196" s="39"/>
      <c r="GL196" s="39"/>
      <c r="GM196" s="39"/>
      <c r="GN196" s="36"/>
    </row>
    <row r="197" spans="2:196" ht="15" customHeight="1" x14ac:dyDescent="0.2">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c r="FS197" s="39"/>
      <c r="FT197" s="39"/>
      <c r="FU197" s="39"/>
      <c r="FV197" s="39"/>
      <c r="FW197" s="39"/>
      <c r="FX197" s="39"/>
      <c r="FY197" s="39"/>
      <c r="FZ197" s="39"/>
      <c r="GA197" s="39"/>
      <c r="GB197" s="39"/>
      <c r="GC197" s="39"/>
      <c r="GD197" s="39"/>
      <c r="GE197" s="39"/>
      <c r="GF197" s="39"/>
      <c r="GG197" s="39"/>
      <c r="GH197" s="39"/>
      <c r="GI197" s="39"/>
      <c r="GJ197" s="39"/>
      <c r="GK197" s="39"/>
      <c r="GL197" s="39"/>
      <c r="GM197" s="39"/>
      <c r="GN197" s="36"/>
    </row>
    <row r="198" spans="2:196" ht="15" customHeight="1" x14ac:dyDescent="0.2">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c r="EW198" s="39"/>
      <c r="EX198" s="39"/>
      <c r="EY198" s="39"/>
      <c r="EZ198" s="39"/>
      <c r="FA198" s="39"/>
      <c r="FB198" s="39"/>
      <c r="FC198" s="39"/>
      <c r="FD198" s="39"/>
      <c r="FE198" s="39"/>
      <c r="FF198" s="39"/>
      <c r="FG198" s="39"/>
      <c r="FH198" s="39"/>
      <c r="FI198" s="39"/>
      <c r="FJ198" s="39"/>
      <c r="FK198" s="39"/>
      <c r="FL198" s="39"/>
      <c r="FM198" s="39"/>
      <c r="FN198" s="39"/>
      <c r="FO198" s="39"/>
      <c r="FP198" s="39"/>
      <c r="FQ198" s="39"/>
      <c r="FR198" s="39"/>
      <c r="FS198" s="39"/>
      <c r="FT198" s="39"/>
      <c r="FU198" s="39"/>
      <c r="FV198" s="39"/>
      <c r="FW198" s="39"/>
      <c r="FX198" s="39"/>
      <c r="FY198" s="39"/>
      <c r="FZ198" s="39"/>
      <c r="GA198" s="39"/>
      <c r="GB198" s="39"/>
      <c r="GC198" s="39"/>
      <c r="GD198" s="39"/>
      <c r="GE198" s="39"/>
      <c r="GF198" s="39"/>
      <c r="GG198" s="39"/>
      <c r="GH198" s="39"/>
      <c r="GI198" s="39"/>
      <c r="GJ198" s="39"/>
      <c r="GK198" s="39"/>
      <c r="GL198" s="39"/>
      <c r="GM198" s="39"/>
      <c r="GN198" s="36"/>
    </row>
    <row r="199" spans="2:196" ht="15" customHeight="1" x14ac:dyDescent="0.2">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c r="FS199" s="39"/>
      <c r="FT199" s="39"/>
      <c r="FU199" s="39"/>
      <c r="FV199" s="39"/>
      <c r="FW199" s="39"/>
      <c r="FX199" s="39"/>
      <c r="FY199" s="39"/>
      <c r="FZ199" s="39"/>
      <c r="GA199" s="39"/>
      <c r="GB199" s="39"/>
      <c r="GC199" s="39"/>
      <c r="GD199" s="39"/>
      <c r="GE199" s="39"/>
      <c r="GF199" s="39"/>
      <c r="GG199" s="39"/>
      <c r="GH199" s="39"/>
      <c r="GI199" s="39"/>
      <c r="GJ199" s="39"/>
      <c r="GK199" s="39"/>
      <c r="GL199" s="39"/>
      <c r="GM199" s="39"/>
      <c r="GN199" s="36"/>
    </row>
    <row r="200" spans="2:196" ht="15" customHeight="1" x14ac:dyDescent="0.2">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6"/>
    </row>
    <row r="201" spans="2:196" ht="15" customHeight="1" x14ac:dyDescent="0.2">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6"/>
    </row>
    <row r="202" spans="2:196" ht="15" customHeight="1" x14ac:dyDescent="0.2">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6"/>
    </row>
    <row r="203" spans="2:196" ht="15" customHeight="1" x14ac:dyDescent="0.2">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6"/>
    </row>
    <row r="204" spans="2:196" ht="15" customHeight="1" x14ac:dyDescent="0.2">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6"/>
    </row>
    <row r="205" spans="2:196" ht="15" customHeight="1" x14ac:dyDescent="0.2">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6"/>
    </row>
    <row r="206" spans="2:196" ht="15" customHeight="1" x14ac:dyDescent="0.2">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6"/>
    </row>
    <row r="207" spans="2:196" ht="15" customHeight="1" x14ac:dyDescent="0.2">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6"/>
    </row>
    <row r="208" spans="2:196" ht="15" customHeight="1" x14ac:dyDescent="0.2">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6"/>
    </row>
    <row r="209" spans="2:196" ht="15" customHeight="1" x14ac:dyDescent="0.2">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6"/>
    </row>
    <row r="210" spans="2:196" ht="15" customHeight="1" x14ac:dyDescent="0.2">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c r="FS210" s="39"/>
      <c r="FT210" s="39"/>
      <c r="FU210" s="39"/>
      <c r="FV210" s="39"/>
      <c r="FW210" s="39"/>
      <c r="FX210" s="39"/>
      <c r="FY210" s="39"/>
      <c r="FZ210" s="39"/>
      <c r="GA210" s="39"/>
      <c r="GB210" s="39"/>
      <c r="GC210" s="39"/>
      <c r="GD210" s="39"/>
      <c r="GE210" s="39"/>
      <c r="GF210" s="39"/>
      <c r="GG210" s="39"/>
      <c r="GH210" s="39"/>
      <c r="GI210" s="39"/>
      <c r="GJ210" s="39"/>
      <c r="GK210" s="39"/>
      <c r="GL210" s="39"/>
      <c r="GM210" s="39"/>
      <c r="GN210" s="36"/>
    </row>
    <row r="211" spans="2:196" ht="15" customHeight="1" x14ac:dyDescent="0.2">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6"/>
    </row>
    <row r="212" spans="2:196" ht="15" customHeight="1" x14ac:dyDescent="0.2">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6"/>
    </row>
    <row r="213" spans="2:196" ht="15" customHeight="1" x14ac:dyDescent="0.2">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39"/>
      <c r="FL213" s="39"/>
      <c r="FM213" s="39"/>
      <c r="FN213" s="39"/>
      <c r="FO213" s="39"/>
      <c r="FP213" s="39"/>
      <c r="FQ213" s="39"/>
      <c r="FR213" s="39"/>
      <c r="FS213" s="39"/>
      <c r="FT213" s="39"/>
      <c r="FU213" s="39"/>
      <c r="FV213" s="39"/>
      <c r="FW213" s="39"/>
      <c r="FX213" s="39"/>
      <c r="FY213" s="39"/>
      <c r="FZ213" s="39"/>
      <c r="GA213" s="39"/>
      <c r="GB213" s="39"/>
      <c r="GC213" s="39"/>
      <c r="GD213" s="39"/>
      <c r="GE213" s="39"/>
      <c r="GF213" s="39"/>
      <c r="GG213" s="39"/>
      <c r="GH213" s="39"/>
      <c r="GI213" s="39"/>
      <c r="GJ213" s="39"/>
      <c r="GK213" s="39"/>
      <c r="GL213" s="39"/>
      <c r="GM213" s="39"/>
      <c r="GN213" s="36"/>
    </row>
    <row r="214" spans="2:196" ht="15" customHeight="1" x14ac:dyDescent="0.2">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39"/>
      <c r="FL214" s="39"/>
      <c r="FM214" s="39"/>
      <c r="FN214" s="39"/>
      <c r="FO214" s="39"/>
      <c r="FP214" s="39"/>
      <c r="FQ214" s="39"/>
      <c r="FR214" s="39"/>
      <c r="FS214" s="39"/>
      <c r="FT214" s="39"/>
      <c r="FU214" s="39"/>
      <c r="FV214" s="39"/>
      <c r="FW214" s="39"/>
      <c r="FX214" s="39"/>
      <c r="FY214" s="39"/>
      <c r="FZ214" s="39"/>
      <c r="GA214" s="39"/>
      <c r="GB214" s="39"/>
      <c r="GC214" s="39"/>
      <c r="GD214" s="39"/>
      <c r="GE214" s="39"/>
      <c r="GF214" s="39"/>
      <c r="GG214" s="39"/>
      <c r="GH214" s="39"/>
      <c r="GI214" s="39"/>
      <c r="GJ214" s="39"/>
      <c r="GK214" s="39"/>
      <c r="GL214" s="39"/>
      <c r="GM214" s="39"/>
      <c r="GN214" s="36"/>
    </row>
    <row r="215" spans="2:196" ht="15" customHeight="1" x14ac:dyDescent="0.2">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c r="FS215" s="39"/>
      <c r="FT215" s="39"/>
      <c r="FU215" s="39"/>
      <c r="FV215" s="39"/>
      <c r="FW215" s="39"/>
      <c r="FX215" s="39"/>
      <c r="FY215" s="39"/>
      <c r="FZ215" s="39"/>
      <c r="GA215" s="39"/>
      <c r="GB215" s="39"/>
      <c r="GC215" s="39"/>
      <c r="GD215" s="39"/>
      <c r="GE215" s="39"/>
      <c r="GF215" s="39"/>
      <c r="GG215" s="39"/>
      <c r="GH215" s="39"/>
      <c r="GI215" s="39"/>
      <c r="GJ215" s="39"/>
      <c r="GK215" s="39"/>
      <c r="GL215" s="39"/>
      <c r="GM215" s="39"/>
      <c r="GN215" s="36"/>
    </row>
    <row r="216" spans="2:196" ht="15" customHeight="1" x14ac:dyDescent="0.2">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c r="EO216" s="39"/>
      <c r="EP216" s="39"/>
      <c r="EQ216" s="39"/>
      <c r="ER216" s="39"/>
      <c r="ES216" s="39"/>
      <c r="ET216" s="39"/>
      <c r="EU216" s="39"/>
      <c r="EV216" s="39"/>
      <c r="EW216" s="39"/>
      <c r="EX216" s="39"/>
      <c r="EY216" s="39"/>
      <c r="EZ216" s="39"/>
      <c r="FA216" s="39"/>
      <c r="FB216" s="39"/>
      <c r="FC216" s="39"/>
      <c r="FD216" s="39"/>
      <c r="FE216" s="39"/>
      <c r="FF216" s="39"/>
      <c r="FG216" s="39"/>
      <c r="FH216" s="39"/>
      <c r="FI216" s="39"/>
      <c r="FJ216" s="39"/>
      <c r="FK216" s="39"/>
      <c r="FL216" s="39"/>
      <c r="FM216" s="39"/>
      <c r="FN216" s="39"/>
      <c r="FO216" s="39"/>
      <c r="FP216" s="39"/>
      <c r="FQ216" s="39"/>
      <c r="FR216" s="39"/>
      <c r="FS216" s="39"/>
      <c r="FT216" s="39"/>
      <c r="FU216" s="39"/>
      <c r="FV216" s="39"/>
      <c r="FW216" s="39"/>
      <c r="FX216" s="39"/>
      <c r="FY216" s="39"/>
      <c r="FZ216" s="39"/>
      <c r="GA216" s="39"/>
      <c r="GB216" s="39"/>
      <c r="GC216" s="39"/>
      <c r="GD216" s="39"/>
      <c r="GE216" s="39"/>
      <c r="GF216" s="39"/>
      <c r="GG216" s="39"/>
      <c r="GH216" s="39"/>
      <c r="GI216" s="39"/>
      <c r="GJ216" s="39"/>
      <c r="GK216" s="39"/>
      <c r="GL216" s="39"/>
      <c r="GM216" s="39"/>
      <c r="GN216" s="36"/>
    </row>
    <row r="217" spans="2:196" ht="15" customHeight="1" x14ac:dyDescent="0.2">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c r="FS217" s="39"/>
      <c r="FT217" s="39"/>
      <c r="FU217" s="39"/>
      <c r="FV217" s="39"/>
      <c r="FW217" s="39"/>
      <c r="FX217" s="39"/>
      <c r="FY217" s="39"/>
      <c r="FZ217" s="39"/>
      <c r="GA217" s="39"/>
      <c r="GB217" s="39"/>
      <c r="GC217" s="39"/>
      <c r="GD217" s="39"/>
      <c r="GE217" s="39"/>
      <c r="GF217" s="39"/>
      <c r="GG217" s="39"/>
      <c r="GH217" s="39"/>
      <c r="GI217" s="39"/>
      <c r="GJ217" s="39"/>
      <c r="GK217" s="39"/>
      <c r="GL217" s="39"/>
      <c r="GM217" s="39"/>
      <c r="GN217" s="36"/>
    </row>
    <row r="218" spans="2:196" ht="15" customHeight="1" x14ac:dyDescent="0.2">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6"/>
    </row>
    <row r="219" spans="2:196" ht="15" customHeight="1" x14ac:dyDescent="0.2">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6"/>
    </row>
    <row r="220" spans="2:196" ht="15" customHeight="1" x14ac:dyDescent="0.2">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6"/>
    </row>
    <row r="221" spans="2:196" ht="15" customHeight="1" x14ac:dyDescent="0.2">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6"/>
    </row>
    <row r="222" spans="2:196" ht="15" customHeight="1" x14ac:dyDescent="0.2">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6"/>
    </row>
    <row r="223" spans="2:196" ht="15" customHeight="1" x14ac:dyDescent="0.2">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6"/>
    </row>
    <row r="224" spans="2:196" ht="15" customHeight="1" x14ac:dyDescent="0.2">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6"/>
    </row>
    <row r="225" spans="2:196" ht="15" customHeight="1" x14ac:dyDescent="0.2">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6"/>
    </row>
    <row r="226" spans="2:196" ht="15" customHeight="1" x14ac:dyDescent="0.2">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6"/>
    </row>
    <row r="227" spans="2:196" ht="15" customHeight="1" x14ac:dyDescent="0.2">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c r="EO227" s="39"/>
      <c r="EP227" s="39"/>
      <c r="EQ227" s="39"/>
      <c r="ER227" s="39"/>
      <c r="ES227" s="39"/>
      <c r="ET227" s="39"/>
      <c r="EU227" s="39"/>
      <c r="EV227" s="39"/>
      <c r="EW227" s="39"/>
      <c r="EX227" s="39"/>
      <c r="EY227" s="39"/>
      <c r="EZ227" s="39"/>
      <c r="FA227" s="39"/>
      <c r="FB227" s="39"/>
      <c r="FC227" s="39"/>
      <c r="FD227" s="39"/>
      <c r="FE227" s="39"/>
      <c r="FF227" s="39"/>
      <c r="FG227" s="39"/>
      <c r="FH227" s="39"/>
      <c r="FI227" s="39"/>
      <c r="FJ227" s="39"/>
      <c r="FK227" s="39"/>
      <c r="FL227" s="39"/>
      <c r="FM227" s="39"/>
      <c r="FN227" s="39"/>
      <c r="FO227" s="39"/>
      <c r="FP227" s="39"/>
      <c r="FQ227" s="39"/>
      <c r="FR227" s="39"/>
      <c r="FS227" s="39"/>
      <c r="FT227" s="39"/>
      <c r="FU227" s="39"/>
      <c r="FV227" s="39"/>
      <c r="FW227" s="39"/>
      <c r="FX227" s="39"/>
      <c r="FY227" s="39"/>
      <c r="FZ227" s="39"/>
      <c r="GA227" s="39"/>
      <c r="GB227" s="39"/>
      <c r="GC227" s="39"/>
      <c r="GD227" s="39"/>
      <c r="GE227" s="39"/>
      <c r="GF227" s="39"/>
      <c r="GG227" s="39"/>
      <c r="GH227" s="39"/>
      <c r="GI227" s="39"/>
      <c r="GJ227" s="39"/>
      <c r="GK227" s="39"/>
      <c r="GL227" s="39"/>
      <c r="GM227" s="39"/>
      <c r="GN227" s="36"/>
    </row>
    <row r="228" spans="2:196" ht="15" customHeight="1" x14ac:dyDescent="0.2">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c r="EO228" s="39"/>
      <c r="EP228" s="39"/>
      <c r="EQ228" s="39"/>
      <c r="ER228" s="39"/>
      <c r="ES228" s="39"/>
      <c r="ET228" s="39"/>
      <c r="EU228" s="39"/>
      <c r="EV228" s="39"/>
      <c r="EW228" s="39"/>
      <c r="EX228" s="39"/>
      <c r="EY228" s="39"/>
      <c r="EZ228" s="39"/>
      <c r="FA228" s="39"/>
      <c r="FB228" s="39"/>
      <c r="FC228" s="39"/>
      <c r="FD228" s="39"/>
      <c r="FE228" s="39"/>
      <c r="FF228" s="39"/>
      <c r="FG228" s="39"/>
      <c r="FH228" s="39"/>
      <c r="FI228" s="39"/>
      <c r="FJ228" s="39"/>
      <c r="FK228" s="39"/>
      <c r="FL228" s="39"/>
      <c r="FM228" s="39"/>
      <c r="FN228" s="39"/>
      <c r="FO228" s="39"/>
      <c r="FP228" s="39"/>
      <c r="FQ228" s="39"/>
      <c r="FR228" s="39"/>
      <c r="FS228" s="39"/>
      <c r="FT228" s="39"/>
      <c r="FU228" s="39"/>
      <c r="FV228" s="39"/>
      <c r="FW228" s="39"/>
      <c r="FX228" s="39"/>
      <c r="FY228" s="39"/>
      <c r="FZ228" s="39"/>
      <c r="GA228" s="39"/>
      <c r="GB228" s="39"/>
      <c r="GC228" s="39"/>
      <c r="GD228" s="39"/>
      <c r="GE228" s="39"/>
      <c r="GF228" s="39"/>
      <c r="GG228" s="39"/>
      <c r="GH228" s="39"/>
      <c r="GI228" s="39"/>
      <c r="GJ228" s="39"/>
      <c r="GK228" s="39"/>
      <c r="GL228" s="39"/>
      <c r="GM228" s="39"/>
      <c r="GN228" s="36"/>
    </row>
    <row r="229" spans="2:196" ht="15" customHeight="1" x14ac:dyDescent="0.2">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c r="EO229" s="39"/>
      <c r="EP229" s="39"/>
      <c r="EQ229" s="39"/>
      <c r="ER229" s="39"/>
      <c r="ES229" s="39"/>
      <c r="ET229" s="39"/>
      <c r="EU229" s="39"/>
      <c r="EV229" s="39"/>
      <c r="EW229" s="39"/>
      <c r="EX229" s="39"/>
      <c r="EY229" s="39"/>
      <c r="EZ229" s="39"/>
      <c r="FA229" s="39"/>
      <c r="FB229" s="39"/>
      <c r="FC229" s="39"/>
      <c r="FD229" s="39"/>
      <c r="FE229" s="39"/>
      <c r="FF229" s="39"/>
      <c r="FG229" s="39"/>
      <c r="FH229" s="39"/>
      <c r="FI229" s="39"/>
      <c r="FJ229" s="39"/>
      <c r="FK229" s="39"/>
      <c r="FL229" s="39"/>
      <c r="FM229" s="39"/>
      <c r="FN229" s="39"/>
      <c r="FO229" s="39"/>
      <c r="FP229" s="39"/>
      <c r="FQ229" s="39"/>
      <c r="FR229" s="39"/>
      <c r="FS229" s="39"/>
      <c r="FT229" s="39"/>
      <c r="FU229" s="39"/>
      <c r="FV229" s="39"/>
      <c r="FW229" s="39"/>
      <c r="FX229" s="39"/>
      <c r="FY229" s="39"/>
      <c r="FZ229" s="39"/>
      <c r="GA229" s="39"/>
      <c r="GB229" s="39"/>
      <c r="GC229" s="39"/>
      <c r="GD229" s="39"/>
      <c r="GE229" s="39"/>
      <c r="GF229" s="39"/>
      <c r="GG229" s="39"/>
      <c r="GH229" s="39"/>
      <c r="GI229" s="39"/>
      <c r="GJ229" s="39"/>
      <c r="GK229" s="39"/>
      <c r="GL229" s="39"/>
      <c r="GM229" s="39"/>
      <c r="GN229" s="36"/>
    </row>
    <row r="230" spans="2:196" ht="15" customHeight="1" x14ac:dyDescent="0.2">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c r="EO230" s="39"/>
      <c r="EP230" s="39"/>
      <c r="EQ230" s="39"/>
      <c r="ER230" s="39"/>
      <c r="ES230" s="39"/>
      <c r="ET230" s="39"/>
      <c r="EU230" s="39"/>
      <c r="EV230" s="39"/>
      <c r="EW230" s="39"/>
      <c r="EX230" s="39"/>
      <c r="EY230" s="39"/>
      <c r="EZ230" s="39"/>
      <c r="FA230" s="39"/>
      <c r="FB230" s="39"/>
      <c r="FC230" s="39"/>
      <c r="FD230" s="39"/>
      <c r="FE230" s="39"/>
      <c r="FF230" s="39"/>
      <c r="FG230" s="39"/>
      <c r="FH230" s="39"/>
      <c r="FI230" s="39"/>
      <c r="FJ230" s="39"/>
      <c r="FK230" s="39"/>
      <c r="FL230" s="39"/>
      <c r="FM230" s="39"/>
      <c r="FN230" s="39"/>
      <c r="FO230" s="39"/>
      <c r="FP230" s="39"/>
      <c r="FQ230" s="39"/>
      <c r="FR230" s="39"/>
      <c r="FS230" s="39"/>
      <c r="FT230" s="39"/>
      <c r="FU230" s="39"/>
      <c r="FV230" s="39"/>
      <c r="FW230" s="39"/>
      <c r="FX230" s="39"/>
      <c r="FY230" s="39"/>
      <c r="FZ230" s="39"/>
      <c r="GA230" s="39"/>
      <c r="GB230" s="39"/>
      <c r="GC230" s="39"/>
      <c r="GD230" s="39"/>
      <c r="GE230" s="39"/>
      <c r="GF230" s="39"/>
      <c r="GG230" s="39"/>
      <c r="GH230" s="39"/>
      <c r="GI230" s="39"/>
      <c r="GJ230" s="39"/>
      <c r="GK230" s="39"/>
      <c r="GL230" s="39"/>
      <c r="GM230" s="39"/>
      <c r="GN230" s="36"/>
    </row>
    <row r="231" spans="2:196" ht="15" customHeight="1" x14ac:dyDescent="0.2">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c r="EO231" s="39"/>
      <c r="EP231" s="39"/>
      <c r="EQ231" s="39"/>
      <c r="ER231" s="39"/>
      <c r="ES231" s="39"/>
      <c r="ET231" s="39"/>
      <c r="EU231" s="39"/>
      <c r="EV231" s="39"/>
      <c r="EW231" s="39"/>
      <c r="EX231" s="39"/>
      <c r="EY231" s="39"/>
      <c r="EZ231" s="39"/>
      <c r="FA231" s="39"/>
      <c r="FB231" s="39"/>
      <c r="FC231" s="39"/>
      <c r="FD231" s="39"/>
      <c r="FE231" s="39"/>
      <c r="FF231" s="39"/>
      <c r="FG231" s="39"/>
      <c r="FH231" s="39"/>
      <c r="FI231" s="39"/>
      <c r="FJ231" s="39"/>
      <c r="FK231" s="39"/>
      <c r="FL231" s="39"/>
      <c r="FM231" s="39"/>
      <c r="FN231" s="39"/>
      <c r="FO231" s="39"/>
      <c r="FP231" s="39"/>
      <c r="FQ231" s="39"/>
      <c r="FR231" s="39"/>
      <c r="FS231" s="39"/>
      <c r="FT231" s="39"/>
      <c r="FU231" s="39"/>
      <c r="FV231" s="39"/>
      <c r="FW231" s="39"/>
      <c r="FX231" s="39"/>
      <c r="FY231" s="39"/>
      <c r="FZ231" s="39"/>
      <c r="GA231" s="39"/>
      <c r="GB231" s="39"/>
      <c r="GC231" s="39"/>
      <c r="GD231" s="39"/>
      <c r="GE231" s="39"/>
      <c r="GF231" s="39"/>
      <c r="GG231" s="39"/>
      <c r="GH231" s="39"/>
      <c r="GI231" s="39"/>
      <c r="GJ231" s="39"/>
      <c r="GK231" s="39"/>
      <c r="GL231" s="39"/>
      <c r="GM231" s="39"/>
      <c r="GN231" s="36"/>
    </row>
    <row r="232" spans="2:196" ht="15" customHeight="1" x14ac:dyDescent="0.2">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c r="EO232" s="39"/>
      <c r="EP232" s="39"/>
      <c r="EQ232" s="39"/>
      <c r="ER232" s="39"/>
      <c r="ES232" s="39"/>
      <c r="ET232" s="39"/>
      <c r="EU232" s="39"/>
      <c r="EV232" s="39"/>
      <c r="EW232" s="39"/>
      <c r="EX232" s="39"/>
      <c r="EY232" s="39"/>
      <c r="EZ232" s="39"/>
      <c r="FA232" s="39"/>
      <c r="FB232" s="39"/>
      <c r="FC232" s="39"/>
      <c r="FD232" s="39"/>
      <c r="FE232" s="39"/>
      <c r="FF232" s="39"/>
      <c r="FG232" s="39"/>
      <c r="FH232" s="39"/>
      <c r="FI232" s="39"/>
      <c r="FJ232" s="39"/>
      <c r="FK232" s="39"/>
      <c r="FL232" s="39"/>
      <c r="FM232" s="39"/>
      <c r="FN232" s="39"/>
      <c r="FO232" s="39"/>
      <c r="FP232" s="39"/>
      <c r="FQ232" s="39"/>
      <c r="FR232" s="39"/>
      <c r="FS232" s="39"/>
      <c r="FT232" s="39"/>
      <c r="FU232" s="39"/>
      <c r="FV232" s="39"/>
      <c r="FW232" s="39"/>
      <c r="FX232" s="39"/>
      <c r="FY232" s="39"/>
      <c r="FZ232" s="39"/>
      <c r="GA232" s="39"/>
      <c r="GB232" s="39"/>
      <c r="GC232" s="39"/>
      <c r="GD232" s="39"/>
      <c r="GE232" s="39"/>
      <c r="GF232" s="39"/>
      <c r="GG232" s="39"/>
      <c r="GH232" s="39"/>
      <c r="GI232" s="39"/>
      <c r="GJ232" s="39"/>
      <c r="GK232" s="39"/>
      <c r="GL232" s="39"/>
      <c r="GM232" s="39"/>
      <c r="GN232" s="36"/>
    </row>
    <row r="233" spans="2:196" ht="15" customHeight="1" x14ac:dyDescent="0.2">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6"/>
    </row>
    <row r="234" spans="2:196" ht="15" customHeight="1" x14ac:dyDescent="0.2">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6"/>
    </row>
    <row r="235" spans="2:196" ht="15" customHeight="1" x14ac:dyDescent="0.2">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6"/>
    </row>
    <row r="236" spans="2:196" ht="15" customHeight="1" x14ac:dyDescent="0.2">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6"/>
    </row>
    <row r="237" spans="2:196" ht="15" customHeight="1" x14ac:dyDescent="0.2">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6"/>
    </row>
    <row r="238" spans="2:196" ht="15" customHeight="1" x14ac:dyDescent="0.2">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6"/>
    </row>
    <row r="239" spans="2:196" ht="15" customHeight="1" x14ac:dyDescent="0.2">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6"/>
    </row>
    <row r="240" spans="2:196" ht="15" customHeight="1" x14ac:dyDescent="0.2">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6"/>
    </row>
    <row r="241" spans="2:196" ht="15" customHeight="1" x14ac:dyDescent="0.2">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6"/>
    </row>
    <row r="242" spans="2:196" ht="15" customHeight="1" x14ac:dyDescent="0.2">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6"/>
    </row>
    <row r="243" spans="2:196" ht="15" customHeight="1" x14ac:dyDescent="0.2">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6"/>
    </row>
    <row r="244" spans="2:196" ht="15" customHeight="1" x14ac:dyDescent="0.2">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6"/>
    </row>
    <row r="245" spans="2:196" ht="15" customHeight="1" x14ac:dyDescent="0.2">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6"/>
    </row>
    <row r="246" spans="2:196" ht="15" customHeight="1" x14ac:dyDescent="0.2">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6"/>
    </row>
    <row r="247" spans="2:196" ht="15" customHeight="1" x14ac:dyDescent="0.2">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6"/>
    </row>
    <row r="248" spans="2:196" ht="15" customHeight="1" x14ac:dyDescent="0.2">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c r="EO248" s="39"/>
      <c r="EP248" s="39"/>
      <c r="EQ248" s="39"/>
      <c r="ER248" s="39"/>
      <c r="ES248" s="39"/>
      <c r="ET248" s="39"/>
      <c r="EU248" s="39"/>
      <c r="EV248" s="39"/>
      <c r="EW248" s="39"/>
      <c r="EX248" s="39"/>
      <c r="EY248" s="39"/>
      <c r="EZ248" s="39"/>
      <c r="FA248" s="39"/>
      <c r="FB248" s="39"/>
      <c r="FC248" s="39"/>
      <c r="FD248" s="39"/>
      <c r="FE248" s="39"/>
      <c r="FF248" s="39"/>
      <c r="FG248" s="39"/>
      <c r="FH248" s="39"/>
      <c r="FI248" s="39"/>
      <c r="FJ248" s="39"/>
      <c r="FK248" s="39"/>
      <c r="FL248" s="39"/>
      <c r="FM248" s="39"/>
      <c r="FN248" s="39"/>
      <c r="FO248" s="39"/>
      <c r="FP248" s="39"/>
      <c r="FQ248" s="39"/>
      <c r="FR248" s="39"/>
      <c r="FS248" s="39"/>
      <c r="FT248" s="39"/>
      <c r="FU248" s="39"/>
      <c r="FV248" s="39"/>
      <c r="FW248" s="39"/>
      <c r="FX248" s="39"/>
      <c r="FY248" s="39"/>
      <c r="FZ248" s="39"/>
      <c r="GA248" s="39"/>
      <c r="GB248" s="39"/>
      <c r="GC248" s="39"/>
      <c r="GD248" s="39"/>
      <c r="GE248" s="39"/>
      <c r="GF248" s="39"/>
      <c r="GG248" s="39"/>
      <c r="GH248" s="39"/>
      <c r="GI248" s="39"/>
      <c r="GJ248" s="39"/>
      <c r="GK248" s="39"/>
      <c r="GL248" s="39"/>
      <c r="GM248" s="39"/>
      <c r="GN248" s="36"/>
    </row>
    <row r="249" spans="2:196" ht="15" customHeight="1" x14ac:dyDescent="0.2">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39"/>
      <c r="FL249" s="39"/>
      <c r="FM249" s="39"/>
      <c r="FN249" s="39"/>
      <c r="FO249" s="39"/>
      <c r="FP249" s="39"/>
      <c r="FQ249" s="39"/>
      <c r="FR249" s="39"/>
      <c r="FS249" s="39"/>
      <c r="FT249" s="39"/>
      <c r="FU249" s="39"/>
      <c r="FV249" s="39"/>
      <c r="FW249" s="39"/>
      <c r="FX249" s="39"/>
      <c r="FY249" s="39"/>
      <c r="FZ249" s="39"/>
      <c r="GA249" s="39"/>
      <c r="GB249" s="39"/>
      <c r="GC249" s="39"/>
      <c r="GD249" s="39"/>
      <c r="GE249" s="39"/>
      <c r="GF249" s="39"/>
      <c r="GG249" s="39"/>
      <c r="GH249" s="39"/>
      <c r="GI249" s="39"/>
      <c r="GJ249" s="39"/>
      <c r="GK249" s="39"/>
      <c r="GL249" s="39"/>
      <c r="GM249" s="39"/>
      <c r="GN249" s="36"/>
    </row>
    <row r="250" spans="2:196" ht="15" customHeight="1" x14ac:dyDescent="0.2">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39"/>
      <c r="FL250" s="39"/>
      <c r="FM250" s="39"/>
      <c r="FN250" s="39"/>
      <c r="FO250" s="39"/>
      <c r="FP250" s="39"/>
      <c r="FQ250" s="39"/>
      <c r="FR250" s="39"/>
      <c r="FS250" s="39"/>
      <c r="FT250" s="39"/>
      <c r="FU250" s="39"/>
      <c r="FV250" s="39"/>
      <c r="FW250" s="39"/>
      <c r="FX250" s="39"/>
      <c r="FY250" s="39"/>
      <c r="FZ250" s="39"/>
      <c r="GA250" s="39"/>
      <c r="GB250" s="39"/>
      <c r="GC250" s="39"/>
      <c r="GD250" s="39"/>
      <c r="GE250" s="39"/>
      <c r="GF250" s="39"/>
      <c r="GG250" s="39"/>
      <c r="GH250" s="39"/>
      <c r="GI250" s="39"/>
      <c r="GJ250" s="39"/>
      <c r="GK250" s="39"/>
      <c r="GL250" s="39"/>
      <c r="GM250" s="39"/>
      <c r="GN250" s="36"/>
    </row>
    <row r="251" spans="2:196" ht="15" customHeight="1" x14ac:dyDescent="0.2">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c r="EO251" s="39"/>
      <c r="EP251" s="39"/>
      <c r="EQ251" s="39"/>
      <c r="ER251" s="39"/>
      <c r="ES251" s="39"/>
      <c r="ET251" s="39"/>
      <c r="EU251" s="39"/>
      <c r="EV251" s="39"/>
      <c r="EW251" s="39"/>
      <c r="EX251" s="39"/>
      <c r="EY251" s="39"/>
      <c r="EZ251" s="39"/>
      <c r="FA251" s="39"/>
      <c r="FB251" s="39"/>
      <c r="FC251" s="39"/>
      <c r="FD251" s="39"/>
      <c r="FE251" s="39"/>
      <c r="FF251" s="39"/>
      <c r="FG251" s="39"/>
      <c r="FH251" s="39"/>
      <c r="FI251" s="39"/>
      <c r="FJ251" s="39"/>
      <c r="FK251" s="39"/>
      <c r="FL251" s="39"/>
      <c r="FM251" s="39"/>
      <c r="FN251" s="39"/>
      <c r="FO251" s="39"/>
      <c r="FP251" s="39"/>
      <c r="FQ251" s="39"/>
      <c r="FR251" s="39"/>
      <c r="FS251" s="39"/>
      <c r="FT251" s="39"/>
      <c r="FU251" s="39"/>
      <c r="FV251" s="39"/>
      <c r="FW251" s="39"/>
      <c r="FX251" s="39"/>
      <c r="FY251" s="39"/>
      <c r="FZ251" s="39"/>
      <c r="GA251" s="39"/>
      <c r="GB251" s="39"/>
      <c r="GC251" s="39"/>
      <c r="GD251" s="39"/>
      <c r="GE251" s="39"/>
      <c r="GF251" s="39"/>
      <c r="GG251" s="39"/>
      <c r="GH251" s="39"/>
      <c r="GI251" s="39"/>
      <c r="GJ251" s="39"/>
      <c r="GK251" s="39"/>
      <c r="GL251" s="39"/>
      <c r="GM251" s="39"/>
      <c r="GN251" s="36"/>
    </row>
    <row r="252" spans="2:196" ht="15" customHeight="1" x14ac:dyDescent="0.2">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c r="EO252" s="39"/>
      <c r="EP252" s="39"/>
      <c r="EQ252" s="39"/>
      <c r="ER252" s="39"/>
      <c r="ES252" s="39"/>
      <c r="ET252" s="39"/>
      <c r="EU252" s="39"/>
      <c r="EV252" s="39"/>
      <c r="EW252" s="39"/>
      <c r="EX252" s="39"/>
      <c r="EY252" s="39"/>
      <c r="EZ252" s="39"/>
      <c r="FA252" s="39"/>
      <c r="FB252" s="39"/>
      <c r="FC252" s="39"/>
      <c r="FD252" s="39"/>
      <c r="FE252" s="39"/>
      <c r="FF252" s="39"/>
      <c r="FG252" s="39"/>
      <c r="FH252" s="39"/>
      <c r="FI252" s="39"/>
      <c r="FJ252" s="39"/>
      <c r="FK252" s="39"/>
      <c r="FL252" s="39"/>
      <c r="FM252" s="39"/>
      <c r="FN252" s="39"/>
      <c r="FO252" s="39"/>
      <c r="FP252" s="39"/>
      <c r="FQ252" s="39"/>
      <c r="FR252" s="39"/>
      <c r="FS252" s="39"/>
      <c r="FT252" s="39"/>
      <c r="FU252" s="39"/>
      <c r="FV252" s="39"/>
      <c r="FW252" s="39"/>
      <c r="FX252" s="39"/>
      <c r="FY252" s="39"/>
      <c r="FZ252" s="39"/>
      <c r="GA252" s="39"/>
      <c r="GB252" s="39"/>
      <c r="GC252" s="39"/>
      <c r="GD252" s="39"/>
      <c r="GE252" s="39"/>
      <c r="GF252" s="39"/>
      <c r="GG252" s="39"/>
      <c r="GH252" s="39"/>
      <c r="GI252" s="39"/>
      <c r="GJ252" s="39"/>
      <c r="GK252" s="39"/>
      <c r="GL252" s="39"/>
      <c r="GM252" s="39"/>
      <c r="GN252" s="36"/>
    </row>
    <row r="253" spans="2:196" ht="15" customHeight="1" x14ac:dyDescent="0.2">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c r="FS253" s="39"/>
      <c r="FT253" s="39"/>
      <c r="FU253" s="39"/>
      <c r="FV253" s="39"/>
      <c r="FW253" s="39"/>
      <c r="FX253" s="39"/>
      <c r="FY253" s="39"/>
      <c r="FZ253" s="39"/>
      <c r="GA253" s="39"/>
      <c r="GB253" s="39"/>
      <c r="GC253" s="39"/>
      <c r="GD253" s="39"/>
      <c r="GE253" s="39"/>
      <c r="GF253" s="39"/>
      <c r="GG253" s="39"/>
      <c r="GH253" s="39"/>
      <c r="GI253" s="39"/>
      <c r="GJ253" s="39"/>
      <c r="GK253" s="39"/>
      <c r="GL253" s="39"/>
      <c r="GM253" s="39"/>
      <c r="GN253" s="36"/>
    </row>
    <row r="254" spans="2:196" ht="15" customHeight="1" x14ac:dyDescent="0.2">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39"/>
      <c r="EU254" s="39"/>
      <c r="EV254" s="39"/>
      <c r="EW254" s="39"/>
      <c r="EX254" s="39"/>
      <c r="EY254" s="39"/>
      <c r="EZ254" s="39"/>
      <c r="FA254" s="39"/>
      <c r="FB254" s="39"/>
      <c r="FC254" s="39"/>
      <c r="FD254" s="39"/>
      <c r="FE254" s="39"/>
      <c r="FF254" s="39"/>
      <c r="FG254" s="39"/>
      <c r="FH254" s="39"/>
      <c r="FI254" s="39"/>
      <c r="FJ254" s="39"/>
      <c r="FK254" s="39"/>
      <c r="FL254" s="39"/>
      <c r="FM254" s="39"/>
      <c r="FN254" s="39"/>
      <c r="FO254" s="39"/>
      <c r="FP254" s="39"/>
      <c r="FQ254" s="39"/>
      <c r="FR254" s="39"/>
      <c r="FS254" s="39"/>
      <c r="FT254" s="39"/>
      <c r="FU254" s="39"/>
      <c r="FV254" s="39"/>
      <c r="FW254" s="39"/>
      <c r="FX254" s="39"/>
      <c r="FY254" s="39"/>
      <c r="FZ254" s="39"/>
      <c r="GA254" s="39"/>
      <c r="GB254" s="39"/>
      <c r="GC254" s="39"/>
      <c r="GD254" s="39"/>
      <c r="GE254" s="39"/>
      <c r="GF254" s="39"/>
      <c r="GG254" s="39"/>
      <c r="GH254" s="39"/>
      <c r="GI254" s="39"/>
      <c r="GJ254" s="39"/>
      <c r="GK254" s="39"/>
      <c r="GL254" s="39"/>
      <c r="GM254" s="39"/>
      <c r="GN254" s="36"/>
    </row>
    <row r="255" spans="2:196" ht="15" customHeight="1" x14ac:dyDescent="0.2">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c r="EO255" s="39"/>
      <c r="EP255" s="39"/>
      <c r="EQ255" s="39"/>
      <c r="ER255" s="39"/>
      <c r="ES255" s="39"/>
      <c r="ET255" s="39"/>
      <c r="EU255" s="39"/>
      <c r="EV255" s="39"/>
      <c r="EW255" s="39"/>
      <c r="EX255" s="39"/>
      <c r="EY255" s="39"/>
      <c r="EZ255" s="39"/>
      <c r="FA255" s="39"/>
      <c r="FB255" s="39"/>
      <c r="FC255" s="39"/>
      <c r="FD255" s="39"/>
      <c r="FE255" s="39"/>
      <c r="FF255" s="39"/>
      <c r="FG255" s="39"/>
      <c r="FH255" s="39"/>
      <c r="FI255" s="39"/>
      <c r="FJ255" s="39"/>
      <c r="FK255" s="39"/>
      <c r="FL255" s="39"/>
      <c r="FM255" s="39"/>
      <c r="FN255" s="39"/>
      <c r="FO255" s="39"/>
      <c r="FP255" s="39"/>
      <c r="FQ255" s="39"/>
      <c r="FR255" s="39"/>
      <c r="FS255" s="39"/>
      <c r="FT255" s="39"/>
      <c r="FU255" s="39"/>
      <c r="FV255" s="39"/>
      <c r="FW255" s="39"/>
      <c r="FX255" s="39"/>
      <c r="FY255" s="39"/>
      <c r="FZ255" s="39"/>
      <c r="GA255" s="39"/>
      <c r="GB255" s="39"/>
      <c r="GC255" s="39"/>
      <c r="GD255" s="39"/>
      <c r="GE255" s="39"/>
      <c r="GF255" s="39"/>
      <c r="GG255" s="39"/>
      <c r="GH255" s="39"/>
      <c r="GI255" s="39"/>
      <c r="GJ255" s="39"/>
      <c r="GK255" s="39"/>
      <c r="GL255" s="39"/>
      <c r="GM255" s="39"/>
      <c r="GN255" s="36"/>
    </row>
    <row r="256" spans="2:196" ht="15" customHeight="1" x14ac:dyDescent="0.2">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c r="EO256" s="39"/>
      <c r="EP256" s="39"/>
      <c r="EQ256" s="39"/>
      <c r="ER256" s="39"/>
      <c r="ES256" s="39"/>
      <c r="ET256" s="39"/>
      <c r="EU256" s="39"/>
      <c r="EV256" s="39"/>
      <c r="EW256" s="39"/>
      <c r="EX256" s="39"/>
      <c r="EY256" s="39"/>
      <c r="EZ256" s="39"/>
      <c r="FA256" s="39"/>
      <c r="FB256" s="39"/>
      <c r="FC256" s="39"/>
      <c r="FD256" s="39"/>
      <c r="FE256" s="39"/>
      <c r="FF256" s="39"/>
      <c r="FG256" s="39"/>
      <c r="FH256" s="39"/>
      <c r="FI256" s="39"/>
      <c r="FJ256" s="39"/>
      <c r="FK256" s="39"/>
      <c r="FL256" s="39"/>
      <c r="FM256" s="39"/>
      <c r="FN256" s="39"/>
      <c r="FO256" s="39"/>
      <c r="FP256" s="39"/>
      <c r="FQ256" s="39"/>
      <c r="FR256" s="39"/>
      <c r="FS256" s="39"/>
      <c r="FT256" s="39"/>
      <c r="FU256" s="39"/>
      <c r="FV256" s="39"/>
      <c r="FW256" s="39"/>
      <c r="FX256" s="39"/>
      <c r="FY256" s="39"/>
      <c r="FZ256" s="39"/>
      <c r="GA256" s="39"/>
      <c r="GB256" s="39"/>
      <c r="GC256" s="39"/>
      <c r="GD256" s="39"/>
      <c r="GE256" s="39"/>
      <c r="GF256" s="39"/>
      <c r="GG256" s="39"/>
      <c r="GH256" s="39"/>
      <c r="GI256" s="39"/>
      <c r="GJ256" s="39"/>
      <c r="GK256" s="39"/>
      <c r="GL256" s="39"/>
      <c r="GM256" s="39"/>
      <c r="GN256" s="36"/>
    </row>
    <row r="257" spans="2:196" ht="15" customHeight="1" x14ac:dyDescent="0.2">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6"/>
    </row>
    <row r="258" spans="2:196" ht="15" customHeight="1" x14ac:dyDescent="0.2">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6"/>
    </row>
    <row r="259" spans="2:196" ht="15" customHeight="1" x14ac:dyDescent="0.2">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6"/>
    </row>
    <row r="260" spans="2:196" ht="15" customHeight="1" x14ac:dyDescent="0.2">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6"/>
    </row>
    <row r="261" spans="2:196" ht="15" customHeight="1" x14ac:dyDescent="0.2">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6"/>
    </row>
    <row r="262" spans="2:196" ht="15" customHeight="1" x14ac:dyDescent="0.2">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6"/>
    </row>
    <row r="263" spans="2:196" ht="15" customHeight="1" x14ac:dyDescent="0.2">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6"/>
    </row>
    <row r="264" spans="2:196" ht="15" customHeight="1" x14ac:dyDescent="0.2">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6"/>
    </row>
    <row r="265" spans="2:196" ht="15" customHeight="1" x14ac:dyDescent="0.2">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6"/>
    </row>
    <row r="266" spans="2:196" ht="15" customHeight="1" x14ac:dyDescent="0.2">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6"/>
    </row>
    <row r="267" spans="2:196" ht="15" customHeight="1" x14ac:dyDescent="0.2">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6"/>
    </row>
    <row r="268" spans="2:196" ht="15" customHeight="1" x14ac:dyDescent="0.2">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6"/>
    </row>
    <row r="269" spans="2:196" ht="15" customHeight="1" x14ac:dyDescent="0.2">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6"/>
    </row>
    <row r="270" spans="2:196" ht="15" customHeight="1" x14ac:dyDescent="0.2">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6"/>
    </row>
    <row r="271" spans="2:196" ht="15" customHeight="1" x14ac:dyDescent="0.2">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6"/>
    </row>
    <row r="272" spans="2:196" ht="15" customHeight="1" x14ac:dyDescent="0.2">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6"/>
    </row>
    <row r="273" spans="2:196" ht="15" customHeight="1" x14ac:dyDescent="0.2">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6"/>
    </row>
    <row r="274" spans="2:196" ht="15" customHeight="1" x14ac:dyDescent="0.2">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6"/>
    </row>
    <row r="275" spans="2:196" ht="15" customHeight="1" x14ac:dyDescent="0.2">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6"/>
    </row>
    <row r="276" spans="2:196" ht="15" customHeight="1" x14ac:dyDescent="0.2">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c r="EX276" s="39"/>
      <c r="EY276" s="39"/>
      <c r="EZ276" s="39"/>
      <c r="FA276" s="39"/>
      <c r="FB276" s="39"/>
      <c r="FC276" s="39"/>
      <c r="FD276" s="39"/>
      <c r="FE276" s="39"/>
      <c r="FF276" s="39"/>
      <c r="FG276" s="39"/>
      <c r="FH276" s="39"/>
      <c r="FI276" s="39"/>
      <c r="FJ276" s="39"/>
      <c r="FK276" s="39"/>
      <c r="FL276" s="39"/>
      <c r="FM276" s="39"/>
      <c r="FN276" s="39"/>
      <c r="FO276" s="39"/>
      <c r="FP276" s="39"/>
      <c r="FQ276" s="39"/>
      <c r="FR276" s="39"/>
      <c r="FS276" s="39"/>
      <c r="FT276" s="39"/>
      <c r="FU276" s="39"/>
      <c r="FV276" s="39"/>
      <c r="FW276" s="39"/>
      <c r="FX276" s="39"/>
      <c r="FY276" s="39"/>
      <c r="FZ276" s="39"/>
      <c r="GA276" s="39"/>
      <c r="GB276" s="39"/>
      <c r="GC276" s="39"/>
      <c r="GD276" s="39"/>
      <c r="GE276" s="39"/>
      <c r="GF276" s="39"/>
      <c r="GG276" s="39"/>
      <c r="GH276" s="39"/>
      <c r="GI276" s="39"/>
      <c r="GJ276" s="39"/>
      <c r="GK276" s="39"/>
      <c r="GL276" s="39"/>
      <c r="GM276" s="39"/>
      <c r="GN276" s="36"/>
    </row>
    <row r="277" spans="2:196" ht="15" customHeight="1" x14ac:dyDescent="0.2">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c r="EX277" s="39"/>
      <c r="EY277" s="39"/>
      <c r="EZ277" s="39"/>
      <c r="FA277" s="39"/>
      <c r="FB277" s="39"/>
      <c r="FC277" s="39"/>
      <c r="FD277" s="39"/>
      <c r="FE277" s="39"/>
      <c r="FF277" s="39"/>
      <c r="FG277" s="39"/>
      <c r="FH277" s="39"/>
      <c r="FI277" s="39"/>
      <c r="FJ277" s="39"/>
      <c r="FK277" s="39"/>
      <c r="FL277" s="39"/>
      <c r="FM277" s="39"/>
      <c r="FN277" s="39"/>
      <c r="FO277" s="39"/>
      <c r="FP277" s="39"/>
      <c r="FQ277" s="39"/>
      <c r="FR277" s="39"/>
      <c r="FS277" s="39"/>
      <c r="FT277" s="39"/>
      <c r="FU277" s="39"/>
      <c r="FV277" s="39"/>
      <c r="FW277" s="39"/>
      <c r="FX277" s="39"/>
      <c r="FY277" s="39"/>
      <c r="FZ277" s="39"/>
      <c r="GA277" s="39"/>
      <c r="GB277" s="39"/>
      <c r="GC277" s="39"/>
      <c r="GD277" s="39"/>
      <c r="GE277" s="39"/>
      <c r="GF277" s="39"/>
      <c r="GG277" s="39"/>
      <c r="GH277" s="39"/>
      <c r="GI277" s="39"/>
      <c r="GJ277" s="39"/>
      <c r="GK277" s="39"/>
      <c r="GL277" s="39"/>
      <c r="GM277" s="39"/>
      <c r="GN277" s="36"/>
    </row>
    <row r="278" spans="2:196" ht="15" customHeight="1" x14ac:dyDescent="0.2">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c r="EX278" s="39"/>
      <c r="EY278" s="39"/>
      <c r="EZ278" s="39"/>
      <c r="FA278" s="39"/>
      <c r="FB278" s="39"/>
      <c r="FC278" s="39"/>
      <c r="FD278" s="39"/>
      <c r="FE278" s="39"/>
      <c r="FF278" s="39"/>
      <c r="FG278" s="39"/>
      <c r="FH278" s="39"/>
      <c r="FI278" s="39"/>
      <c r="FJ278" s="39"/>
      <c r="FK278" s="39"/>
      <c r="FL278" s="39"/>
      <c r="FM278" s="39"/>
      <c r="FN278" s="39"/>
      <c r="FO278" s="39"/>
      <c r="FP278" s="39"/>
      <c r="FQ278" s="39"/>
      <c r="FR278" s="39"/>
      <c r="FS278" s="39"/>
      <c r="FT278" s="39"/>
      <c r="FU278" s="39"/>
      <c r="FV278" s="39"/>
      <c r="FW278" s="39"/>
      <c r="FX278" s="39"/>
      <c r="FY278" s="39"/>
      <c r="FZ278" s="39"/>
      <c r="GA278" s="39"/>
      <c r="GB278" s="39"/>
      <c r="GC278" s="39"/>
      <c r="GD278" s="39"/>
      <c r="GE278" s="39"/>
      <c r="GF278" s="39"/>
      <c r="GG278" s="39"/>
      <c r="GH278" s="39"/>
      <c r="GI278" s="39"/>
      <c r="GJ278" s="39"/>
      <c r="GK278" s="39"/>
      <c r="GL278" s="39"/>
      <c r="GM278" s="39"/>
      <c r="GN278" s="36"/>
    </row>
    <row r="279" spans="2:196" ht="15" customHeight="1" x14ac:dyDescent="0.2">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6"/>
    </row>
    <row r="280" spans="2:196" ht="15" customHeight="1" x14ac:dyDescent="0.2">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c r="EX280" s="39"/>
      <c r="EY280" s="39"/>
      <c r="EZ280" s="39"/>
      <c r="FA280" s="39"/>
      <c r="FB280" s="39"/>
      <c r="FC280" s="39"/>
      <c r="FD280" s="39"/>
      <c r="FE280" s="39"/>
      <c r="FF280" s="39"/>
      <c r="FG280" s="39"/>
      <c r="FH280" s="39"/>
      <c r="FI280" s="39"/>
      <c r="FJ280" s="39"/>
      <c r="FK280" s="39"/>
      <c r="FL280" s="39"/>
      <c r="FM280" s="39"/>
      <c r="FN280" s="39"/>
      <c r="FO280" s="39"/>
      <c r="FP280" s="39"/>
      <c r="FQ280" s="39"/>
      <c r="FR280" s="39"/>
      <c r="FS280" s="39"/>
      <c r="FT280" s="39"/>
      <c r="FU280" s="39"/>
      <c r="FV280" s="39"/>
      <c r="FW280" s="39"/>
      <c r="FX280" s="39"/>
      <c r="FY280" s="39"/>
      <c r="FZ280" s="39"/>
      <c r="GA280" s="39"/>
      <c r="GB280" s="39"/>
      <c r="GC280" s="39"/>
      <c r="GD280" s="39"/>
      <c r="GE280" s="39"/>
      <c r="GF280" s="39"/>
      <c r="GG280" s="39"/>
      <c r="GH280" s="39"/>
      <c r="GI280" s="39"/>
      <c r="GJ280" s="39"/>
      <c r="GK280" s="39"/>
      <c r="GL280" s="39"/>
      <c r="GM280" s="39"/>
      <c r="GN280" s="36"/>
    </row>
    <row r="281" spans="2:196" ht="15" customHeight="1" x14ac:dyDescent="0.2">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9"/>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39"/>
      <c r="GL281" s="39"/>
      <c r="GM281" s="39"/>
      <c r="GN281" s="36"/>
    </row>
    <row r="282" spans="2:196" ht="15" customHeight="1" x14ac:dyDescent="0.2">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c r="EX282" s="39"/>
      <c r="EY282" s="39"/>
      <c r="EZ282" s="39"/>
      <c r="FA282" s="39"/>
      <c r="FB282" s="39"/>
      <c r="FC282" s="39"/>
      <c r="FD282" s="39"/>
      <c r="FE282" s="39"/>
      <c r="FF282" s="39"/>
      <c r="FG282" s="39"/>
      <c r="FH282" s="39"/>
      <c r="FI282" s="39"/>
      <c r="FJ282" s="39"/>
      <c r="FK282" s="39"/>
      <c r="FL282" s="39"/>
      <c r="FM282" s="39"/>
      <c r="FN282" s="39"/>
      <c r="FO282" s="39"/>
      <c r="FP282" s="39"/>
      <c r="FQ282" s="39"/>
      <c r="FR282" s="39"/>
      <c r="FS282" s="39"/>
      <c r="FT282" s="39"/>
      <c r="FU282" s="39"/>
      <c r="FV282" s="39"/>
      <c r="FW282" s="39"/>
      <c r="FX282" s="39"/>
      <c r="FY282" s="39"/>
      <c r="FZ282" s="39"/>
      <c r="GA282" s="39"/>
      <c r="GB282" s="39"/>
      <c r="GC282" s="39"/>
      <c r="GD282" s="39"/>
      <c r="GE282" s="39"/>
      <c r="GF282" s="39"/>
      <c r="GG282" s="39"/>
      <c r="GH282" s="39"/>
      <c r="GI282" s="39"/>
      <c r="GJ282" s="39"/>
      <c r="GK282" s="39"/>
      <c r="GL282" s="39"/>
      <c r="GM282" s="39"/>
      <c r="GN282" s="36"/>
    </row>
    <row r="283" spans="2:196" ht="15" customHeight="1" x14ac:dyDescent="0.2">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c r="EX283" s="39"/>
      <c r="EY283" s="39"/>
      <c r="EZ283" s="39"/>
      <c r="FA283" s="39"/>
      <c r="FB283" s="39"/>
      <c r="FC283" s="39"/>
      <c r="FD283" s="39"/>
      <c r="FE283" s="39"/>
      <c r="FF283" s="39"/>
      <c r="FG283" s="39"/>
      <c r="FH283" s="39"/>
      <c r="FI283" s="39"/>
      <c r="FJ283" s="39"/>
      <c r="FK283" s="39"/>
      <c r="FL283" s="39"/>
      <c r="FM283" s="39"/>
      <c r="FN283" s="39"/>
      <c r="FO283" s="39"/>
      <c r="FP283" s="39"/>
      <c r="FQ283" s="39"/>
      <c r="FR283" s="39"/>
      <c r="FS283" s="39"/>
      <c r="FT283" s="39"/>
      <c r="FU283" s="39"/>
      <c r="FV283" s="39"/>
      <c r="FW283" s="39"/>
      <c r="FX283" s="39"/>
      <c r="FY283" s="39"/>
      <c r="FZ283" s="39"/>
      <c r="GA283" s="39"/>
      <c r="GB283" s="39"/>
      <c r="GC283" s="39"/>
      <c r="GD283" s="39"/>
      <c r="GE283" s="39"/>
      <c r="GF283" s="39"/>
      <c r="GG283" s="39"/>
      <c r="GH283" s="39"/>
      <c r="GI283" s="39"/>
      <c r="GJ283" s="39"/>
      <c r="GK283" s="39"/>
      <c r="GL283" s="39"/>
      <c r="GM283" s="39"/>
      <c r="GN283" s="36"/>
    </row>
    <row r="284" spans="2:196" ht="15" customHeight="1" x14ac:dyDescent="0.2">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c r="EX284" s="39"/>
      <c r="EY284" s="39"/>
      <c r="EZ284" s="39"/>
      <c r="FA284" s="39"/>
      <c r="FB284" s="39"/>
      <c r="FC284" s="39"/>
      <c r="FD284" s="39"/>
      <c r="FE284" s="39"/>
      <c r="FF284" s="39"/>
      <c r="FG284" s="39"/>
      <c r="FH284" s="39"/>
      <c r="FI284" s="39"/>
      <c r="FJ284" s="39"/>
      <c r="FK284" s="39"/>
      <c r="FL284" s="39"/>
      <c r="FM284" s="39"/>
      <c r="FN284" s="39"/>
      <c r="FO284" s="39"/>
      <c r="FP284" s="39"/>
      <c r="FQ284" s="39"/>
      <c r="FR284" s="39"/>
      <c r="FS284" s="39"/>
      <c r="FT284" s="39"/>
      <c r="FU284" s="39"/>
      <c r="FV284" s="39"/>
      <c r="FW284" s="39"/>
      <c r="FX284" s="39"/>
      <c r="FY284" s="39"/>
      <c r="FZ284" s="39"/>
      <c r="GA284" s="39"/>
      <c r="GB284" s="39"/>
      <c r="GC284" s="39"/>
      <c r="GD284" s="39"/>
      <c r="GE284" s="39"/>
      <c r="GF284" s="39"/>
      <c r="GG284" s="39"/>
      <c r="GH284" s="39"/>
      <c r="GI284" s="39"/>
      <c r="GJ284" s="39"/>
      <c r="GK284" s="39"/>
      <c r="GL284" s="39"/>
      <c r="GM284" s="39"/>
      <c r="GN284" s="36"/>
    </row>
    <row r="285" spans="2:196" ht="15" customHeight="1" x14ac:dyDescent="0.2">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6"/>
    </row>
    <row r="286" spans="2:196" ht="15" customHeight="1" x14ac:dyDescent="0.2">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6"/>
    </row>
    <row r="287" spans="2:196" ht="15" customHeight="1" x14ac:dyDescent="0.2">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6"/>
    </row>
    <row r="288" spans="2:196" ht="15" customHeight="1" x14ac:dyDescent="0.2">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6"/>
    </row>
    <row r="289" spans="2:196" ht="15" customHeight="1" x14ac:dyDescent="0.2">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c r="EX289" s="39"/>
      <c r="EY289" s="39"/>
      <c r="EZ289" s="39"/>
      <c r="FA289" s="39"/>
      <c r="FB289" s="39"/>
      <c r="FC289" s="39"/>
      <c r="FD289" s="39"/>
      <c r="FE289" s="39"/>
      <c r="FF289" s="39"/>
      <c r="FG289" s="39"/>
      <c r="FH289" s="39"/>
      <c r="FI289" s="39"/>
      <c r="FJ289" s="39"/>
      <c r="FK289" s="39"/>
      <c r="FL289" s="39"/>
      <c r="FM289" s="39"/>
      <c r="FN289" s="39"/>
      <c r="FO289" s="39"/>
      <c r="FP289" s="39"/>
      <c r="FQ289" s="39"/>
      <c r="FR289" s="39"/>
      <c r="FS289" s="39"/>
      <c r="FT289" s="39"/>
      <c r="FU289" s="39"/>
      <c r="FV289" s="39"/>
      <c r="FW289" s="39"/>
      <c r="FX289" s="39"/>
      <c r="FY289" s="39"/>
      <c r="FZ289" s="39"/>
      <c r="GA289" s="39"/>
      <c r="GB289" s="39"/>
      <c r="GC289" s="39"/>
      <c r="GD289" s="39"/>
      <c r="GE289" s="39"/>
      <c r="GF289" s="39"/>
      <c r="GG289" s="39"/>
      <c r="GH289" s="39"/>
      <c r="GI289" s="39"/>
      <c r="GJ289" s="39"/>
      <c r="GK289" s="39"/>
      <c r="GL289" s="39"/>
      <c r="GM289" s="39"/>
      <c r="GN289" s="36"/>
    </row>
    <row r="290" spans="2:196" ht="15" customHeight="1" x14ac:dyDescent="0.2">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c r="EX290" s="39"/>
      <c r="EY290" s="39"/>
      <c r="EZ290" s="39"/>
      <c r="FA290" s="39"/>
      <c r="FB290" s="39"/>
      <c r="FC290" s="39"/>
      <c r="FD290" s="39"/>
      <c r="FE290" s="39"/>
      <c r="FF290" s="39"/>
      <c r="FG290" s="39"/>
      <c r="FH290" s="39"/>
      <c r="FI290" s="39"/>
      <c r="FJ290" s="39"/>
      <c r="FK290" s="39"/>
      <c r="FL290" s="39"/>
      <c r="FM290" s="39"/>
      <c r="FN290" s="39"/>
      <c r="FO290" s="39"/>
      <c r="FP290" s="39"/>
      <c r="FQ290" s="39"/>
      <c r="FR290" s="39"/>
      <c r="FS290" s="39"/>
      <c r="FT290" s="39"/>
      <c r="FU290" s="39"/>
      <c r="FV290" s="39"/>
      <c r="FW290" s="39"/>
      <c r="FX290" s="39"/>
      <c r="FY290" s="39"/>
      <c r="FZ290" s="39"/>
      <c r="GA290" s="39"/>
      <c r="GB290" s="39"/>
      <c r="GC290" s="39"/>
      <c r="GD290" s="39"/>
      <c r="GE290" s="39"/>
      <c r="GF290" s="39"/>
      <c r="GG290" s="39"/>
      <c r="GH290" s="39"/>
      <c r="GI290" s="39"/>
      <c r="GJ290" s="39"/>
      <c r="GK290" s="39"/>
      <c r="GL290" s="39"/>
      <c r="GM290" s="39"/>
      <c r="GN290" s="36"/>
    </row>
    <row r="291" spans="2:196" ht="15" customHeight="1" x14ac:dyDescent="0.2">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6"/>
    </row>
    <row r="292" spans="2:196" ht="15" customHeight="1" x14ac:dyDescent="0.2">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39"/>
      <c r="FL292" s="39"/>
      <c r="FM292" s="39"/>
      <c r="FN292" s="39"/>
      <c r="FO292" s="39"/>
      <c r="FP292" s="39"/>
      <c r="FQ292" s="39"/>
      <c r="FR292" s="39"/>
      <c r="FS292" s="39"/>
      <c r="FT292" s="39"/>
      <c r="FU292" s="39"/>
      <c r="FV292" s="39"/>
      <c r="FW292" s="39"/>
      <c r="FX292" s="39"/>
      <c r="FY292" s="39"/>
      <c r="FZ292" s="39"/>
      <c r="GA292" s="39"/>
      <c r="GB292" s="39"/>
      <c r="GC292" s="39"/>
      <c r="GD292" s="39"/>
      <c r="GE292" s="39"/>
      <c r="GF292" s="39"/>
      <c r="GG292" s="39"/>
      <c r="GH292" s="39"/>
      <c r="GI292" s="39"/>
      <c r="GJ292" s="39"/>
      <c r="GK292" s="39"/>
      <c r="GL292" s="39"/>
      <c r="GM292" s="39"/>
      <c r="GN292" s="36"/>
    </row>
    <row r="293" spans="2:196" ht="15" customHeight="1" x14ac:dyDescent="0.2">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6"/>
    </row>
    <row r="294" spans="2:196" ht="15" customHeight="1" x14ac:dyDescent="0.2">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c r="EX294" s="39"/>
      <c r="EY294" s="39"/>
      <c r="EZ294" s="39"/>
      <c r="FA294" s="39"/>
      <c r="FB294" s="39"/>
      <c r="FC294" s="39"/>
      <c r="FD294" s="39"/>
      <c r="FE294" s="39"/>
      <c r="FF294" s="39"/>
      <c r="FG294" s="39"/>
      <c r="FH294" s="39"/>
      <c r="FI294" s="39"/>
      <c r="FJ294" s="39"/>
      <c r="FK294" s="39"/>
      <c r="FL294" s="39"/>
      <c r="FM294" s="39"/>
      <c r="FN294" s="39"/>
      <c r="FO294" s="39"/>
      <c r="FP294" s="39"/>
      <c r="FQ294" s="39"/>
      <c r="FR294" s="39"/>
      <c r="FS294" s="39"/>
      <c r="FT294" s="39"/>
      <c r="FU294" s="39"/>
      <c r="FV294" s="39"/>
      <c r="FW294" s="39"/>
      <c r="FX294" s="39"/>
      <c r="FY294" s="39"/>
      <c r="FZ294" s="39"/>
      <c r="GA294" s="39"/>
      <c r="GB294" s="39"/>
      <c r="GC294" s="39"/>
      <c r="GD294" s="39"/>
      <c r="GE294" s="39"/>
      <c r="GF294" s="39"/>
      <c r="GG294" s="39"/>
      <c r="GH294" s="39"/>
      <c r="GI294" s="39"/>
      <c r="GJ294" s="39"/>
      <c r="GK294" s="39"/>
      <c r="GL294" s="39"/>
      <c r="GM294" s="39"/>
      <c r="GN294" s="36"/>
    </row>
    <row r="295" spans="2:196" ht="15" customHeight="1" x14ac:dyDescent="0.2">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39"/>
      <c r="FG295" s="39"/>
      <c r="FH295" s="39"/>
      <c r="FI295" s="39"/>
      <c r="FJ295" s="39"/>
      <c r="FK295" s="39"/>
      <c r="FL295" s="39"/>
      <c r="FM295" s="39"/>
      <c r="FN295" s="39"/>
      <c r="FO295" s="39"/>
      <c r="FP295" s="39"/>
      <c r="FQ295" s="39"/>
      <c r="FR295" s="39"/>
      <c r="FS295" s="39"/>
      <c r="FT295" s="39"/>
      <c r="FU295" s="39"/>
      <c r="FV295" s="39"/>
      <c r="FW295" s="39"/>
      <c r="FX295" s="39"/>
      <c r="FY295" s="39"/>
      <c r="FZ295" s="39"/>
      <c r="GA295" s="39"/>
      <c r="GB295" s="39"/>
      <c r="GC295" s="39"/>
      <c r="GD295" s="39"/>
      <c r="GE295" s="39"/>
      <c r="GF295" s="39"/>
      <c r="GG295" s="39"/>
      <c r="GH295" s="39"/>
      <c r="GI295" s="39"/>
      <c r="GJ295" s="39"/>
      <c r="GK295" s="39"/>
      <c r="GL295" s="39"/>
      <c r="GM295" s="39"/>
      <c r="GN295" s="36"/>
    </row>
    <row r="296" spans="2:196" ht="15" customHeight="1" x14ac:dyDescent="0.2">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6"/>
    </row>
    <row r="297" spans="2:196" ht="15" customHeight="1" x14ac:dyDescent="0.2">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6"/>
    </row>
    <row r="298" spans="2:196" ht="15" customHeight="1" x14ac:dyDescent="0.2">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6"/>
    </row>
    <row r="299" spans="2:196" ht="15" customHeight="1" x14ac:dyDescent="0.2">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6"/>
    </row>
    <row r="300" spans="2:196" ht="15" customHeight="1" x14ac:dyDescent="0.2">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39"/>
      <c r="FG300" s="39"/>
      <c r="FH300" s="39"/>
      <c r="FI300" s="39"/>
      <c r="FJ300" s="39"/>
      <c r="FK300" s="39"/>
      <c r="FL300" s="39"/>
      <c r="FM300" s="39"/>
      <c r="FN300" s="39"/>
      <c r="FO300" s="39"/>
      <c r="FP300" s="39"/>
      <c r="FQ300" s="39"/>
      <c r="FR300" s="39"/>
      <c r="FS300" s="39"/>
      <c r="FT300" s="39"/>
      <c r="FU300" s="39"/>
      <c r="FV300" s="39"/>
      <c r="FW300" s="39"/>
      <c r="FX300" s="39"/>
      <c r="FY300" s="39"/>
      <c r="FZ300" s="39"/>
      <c r="GA300" s="39"/>
      <c r="GB300" s="39"/>
      <c r="GC300" s="39"/>
      <c r="GD300" s="39"/>
      <c r="GE300" s="39"/>
      <c r="GF300" s="39"/>
      <c r="GG300" s="39"/>
      <c r="GH300" s="39"/>
      <c r="GI300" s="39"/>
      <c r="GJ300" s="39"/>
      <c r="GK300" s="39"/>
      <c r="GL300" s="39"/>
      <c r="GM300" s="39"/>
      <c r="GN300" s="36"/>
    </row>
    <row r="301" spans="2:196" ht="15" customHeight="1" x14ac:dyDescent="0.2">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39"/>
      <c r="FG301" s="39"/>
      <c r="FH301" s="39"/>
      <c r="FI301" s="39"/>
      <c r="FJ301" s="39"/>
      <c r="FK301" s="39"/>
      <c r="FL301" s="39"/>
      <c r="FM301" s="39"/>
      <c r="FN301" s="39"/>
      <c r="FO301" s="39"/>
      <c r="FP301" s="39"/>
      <c r="FQ301" s="39"/>
      <c r="FR301" s="39"/>
      <c r="FS301" s="39"/>
      <c r="FT301" s="39"/>
      <c r="FU301" s="39"/>
      <c r="FV301" s="39"/>
      <c r="FW301" s="39"/>
      <c r="FX301" s="39"/>
      <c r="FY301" s="39"/>
      <c r="FZ301" s="39"/>
      <c r="GA301" s="39"/>
      <c r="GB301" s="39"/>
      <c r="GC301" s="39"/>
      <c r="GD301" s="39"/>
      <c r="GE301" s="39"/>
      <c r="GF301" s="39"/>
      <c r="GG301" s="39"/>
      <c r="GH301" s="39"/>
      <c r="GI301" s="39"/>
      <c r="GJ301" s="39"/>
      <c r="GK301" s="39"/>
      <c r="GL301" s="39"/>
      <c r="GM301" s="39"/>
      <c r="GN301" s="36"/>
    </row>
    <row r="302" spans="2:196" ht="15" customHeight="1" x14ac:dyDescent="0.2">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6"/>
    </row>
    <row r="303" spans="2:196" ht="15" customHeight="1" x14ac:dyDescent="0.2">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6"/>
    </row>
    <row r="304" spans="2:196" ht="15" customHeight="1" x14ac:dyDescent="0.2">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39"/>
      <c r="FG304" s="39"/>
      <c r="FH304" s="39"/>
      <c r="FI304" s="39"/>
      <c r="FJ304" s="39"/>
      <c r="FK304" s="39"/>
      <c r="FL304" s="39"/>
      <c r="FM304" s="39"/>
      <c r="FN304" s="39"/>
      <c r="FO304" s="39"/>
      <c r="FP304" s="39"/>
      <c r="FQ304" s="39"/>
      <c r="FR304" s="39"/>
      <c r="FS304" s="39"/>
      <c r="FT304" s="39"/>
      <c r="FU304" s="39"/>
      <c r="FV304" s="39"/>
      <c r="FW304" s="39"/>
      <c r="FX304" s="39"/>
      <c r="FY304" s="39"/>
      <c r="FZ304" s="39"/>
      <c r="GA304" s="39"/>
      <c r="GB304" s="39"/>
      <c r="GC304" s="39"/>
      <c r="GD304" s="39"/>
      <c r="GE304" s="39"/>
      <c r="GF304" s="39"/>
      <c r="GG304" s="39"/>
      <c r="GH304" s="39"/>
      <c r="GI304" s="39"/>
      <c r="GJ304" s="39"/>
      <c r="GK304" s="39"/>
      <c r="GL304" s="39"/>
      <c r="GM304" s="39"/>
      <c r="GN304" s="36"/>
    </row>
    <row r="305" spans="2:196" ht="15" customHeight="1" x14ac:dyDescent="0.2">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6"/>
    </row>
    <row r="306" spans="2:196" ht="15" customHeight="1" x14ac:dyDescent="0.2">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6"/>
    </row>
    <row r="307" spans="2:196" ht="15" customHeight="1" x14ac:dyDescent="0.2">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6"/>
    </row>
    <row r="308" spans="2:196" ht="15" customHeight="1" x14ac:dyDescent="0.2">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6"/>
    </row>
    <row r="309" spans="2:196" ht="15" customHeight="1" x14ac:dyDescent="0.2">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6"/>
    </row>
    <row r="310" spans="2:196" ht="15" customHeight="1" x14ac:dyDescent="0.2">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6"/>
    </row>
    <row r="311" spans="2:196" ht="15" customHeight="1" x14ac:dyDescent="0.2">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6"/>
    </row>
    <row r="312" spans="2:196" ht="15" customHeight="1" x14ac:dyDescent="0.2">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6"/>
    </row>
    <row r="313" spans="2:196" ht="15" customHeight="1" x14ac:dyDescent="0.2">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6"/>
    </row>
    <row r="314" spans="2:196" ht="15" customHeight="1" x14ac:dyDescent="0.2">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6"/>
    </row>
    <row r="315" spans="2:196" ht="15" customHeight="1" x14ac:dyDescent="0.2">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6"/>
    </row>
    <row r="316" spans="2:196" ht="15" customHeight="1" x14ac:dyDescent="0.2">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6"/>
    </row>
    <row r="317" spans="2:196" ht="15" customHeight="1" x14ac:dyDescent="0.2">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6"/>
    </row>
    <row r="318" spans="2:196" ht="15" customHeight="1" x14ac:dyDescent="0.2">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6"/>
    </row>
    <row r="319" spans="2:196" ht="15" customHeight="1" x14ac:dyDescent="0.2">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6"/>
    </row>
    <row r="320" spans="2:196" ht="15" customHeight="1" x14ac:dyDescent="0.2">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6"/>
    </row>
    <row r="321" spans="2:196" ht="15" customHeight="1" x14ac:dyDescent="0.2">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6"/>
    </row>
    <row r="322" spans="2:196" ht="15" customHeight="1" x14ac:dyDescent="0.2">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6"/>
    </row>
    <row r="323" spans="2:196" ht="15" customHeight="1" x14ac:dyDescent="0.2">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6"/>
    </row>
    <row r="324" spans="2:196" ht="15" customHeight="1" x14ac:dyDescent="0.2">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6"/>
    </row>
    <row r="325" spans="2:196" ht="15" customHeight="1" x14ac:dyDescent="0.2">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6"/>
    </row>
    <row r="326" spans="2:196" ht="15" customHeight="1" x14ac:dyDescent="0.2">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6"/>
    </row>
    <row r="327" spans="2:196" ht="15" customHeight="1" x14ac:dyDescent="0.2">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6"/>
    </row>
    <row r="328" spans="2:196" ht="15" customHeight="1" x14ac:dyDescent="0.2">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6"/>
    </row>
    <row r="329" spans="2:196" ht="15" customHeight="1" x14ac:dyDescent="0.2">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6"/>
    </row>
    <row r="330" spans="2:196" ht="15" customHeight="1" x14ac:dyDescent="0.2">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6"/>
    </row>
    <row r="331" spans="2:196" ht="15" customHeight="1" x14ac:dyDescent="0.2">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6"/>
    </row>
    <row r="332" spans="2:196" ht="15" customHeight="1" x14ac:dyDescent="0.2">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6"/>
    </row>
    <row r="333" spans="2:196" ht="15" customHeight="1" x14ac:dyDescent="0.2">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6"/>
    </row>
    <row r="334" spans="2:196" ht="15" customHeight="1" x14ac:dyDescent="0.2">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6"/>
    </row>
    <row r="335" spans="2:196" ht="15" customHeight="1" x14ac:dyDescent="0.2">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6"/>
    </row>
    <row r="336" spans="2:196" ht="15" customHeight="1" x14ac:dyDescent="0.2">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6"/>
    </row>
    <row r="337" spans="2:196" ht="15" customHeight="1" x14ac:dyDescent="0.2">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6"/>
    </row>
    <row r="338" spans="2:196" ht="15" customHeight="1" x14ac:dyDescent="0.2">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c r="EK338" s="39"/>
      <c r="EL338" s="39"/>
      <c r="EM338" s="39"/>
      <c r="EN338" s="39"/>
      <c r="EO338" s="39"/>
      <c r="EP338" s="39"/>
      <c r="EQ338" s="39"/>
      <c r="ER338" s="39"/>
      <c r="ES338" s="39"/>
      <c r="ET338" s="39"/>
      <c r="EU338" s="39"/>
      <c r="EV338" s="39"/>
      <c r="EW338" s="39"/>
      <c r="EX338" s="39"/>
      <c r="EY338" s="39"/>
      <c r="EZ338" s="39"/>
      <c r="FA338" s="39"/>
      <c r="FB338" s="39"/>
      <c r="FC338" s="39"/>
      <c r="FD338" s="39"/>
      <c r="FE338" s="39"/>
      <c r="FF338" s="39"/>
      <c r="FG338" s="39"/>
      <c r="FH338" s="39"/>
      <c r="FI338" s="39"/>
      <c r="FJ338" s="39"/>
      <c r="FK338" s="39"/>
      <c r="FL338" s="39"/>
      <c r="FM338" s="39"/>
      <c r="FN338" s="39"/>
      <c r="FO338" s="39"/>
      <c r="FP338" s="39"/>
      <c r="FQ338" s="39"/>
      <c r="FR338" s="39"/>
      <c r="FS338" s="39"/>
      <c r="FT338" s="39"/>
      <c r="FU338" s="39"/>
      <c r="FV338" s="39"/>
      <c r="FW338" s="39"/>
      <c r="FX338" s="39"/>
      <c r="FY338" s="39"/>
      <c r="FZ338" s="39"/>
      <c r="GA338" s="39"/>
      <c r="GB338" s="39"/>
      <c r="GC338" s="39"/>
      <c r="GD338" s="39"/>
      <c r="GE338" s="39"/>
      <c r="GF338" s="39"/>
      <c r="GG338" s="39"/>
      <c r="GH338" s="39"/>
      <c r="GI338" s="39"/>
      <c r="GJ338" s="39"/>
      <c r="GK338" s="39"/>
      <c r="GL338" s="39"/>
      <c r="GM338" s="39"/>
      <c r="GN338" s="36"/>
    </row>
    <row r="339" spans="2:196" ht="15" customHeight="1" x14ac:dyDescent="0.2">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39"/>
      <c r="EL339" s="39"/>
      <c r="EM339" s="39"/>
      <c r="EN339" s="39"/>
      <c r="EO339" s="39"/>
      <c r="EP339" s="39"/>
      <c r="EQ339" s="39"/>
      <c r="ER339" s="39"/>
      <c r="ES339" s="39"/>
      <c r="ET339" s="39"/>
      <c r="EU339" s="39"/>
      <c r="EV339" s="39"/>
      <c r="EW339" s="39"/>
      <c r="EX339" s="39"/>
      <c r="EY339" s="39"/>
      <c r="EZ339" s="39"/>
      <c r="FA339" s="39"/>
      <c r="FB339" s="39"/>
      <c r="FC339" s="39"/>
      <c r="FD339" s="39"/>
      <c r="FE339" s="39"/>
      <c r="FF339" s="39"/>
      <c r="FG339" s="39"/>
      <c r="FH339" s="39"/>
      <c r="FI339" s="39"/>
      <c r="FJ339" s="39"/>
      <c r="FK339" s="39"/>
      <c r="FL339" s="39"/>
      <c r="FM339" s="39"/>
      <c r="FN339" s="39"/>
      <c r="FO339" s="39"/>
      <c r="FP339" s="39"/>
      <c r="FQ339" s="39"/>
      <c r="FR339" s="39"/>
      <c r="FS339" s="39"/>
      <c r="FT339" s="39"/>
      <c r="FU339" s="39"/>
      <c r="FV339" s="39"/>
      <c r="FW339" s="39"/>
      <c r="FX339" s="39"/>
      <c r="FY339" s="39"/>
      <c r="FZ339" s="39"/>
      <c r="GA339" s="39"/>
      <c r="GB339" s="39"/>
      <c r="GC339" s="39"/>
      <c r="GD339" s="39"/>
      <c r="GE339" s="39"/>
      <c r="GF339" s="39"/>
      <c r="GG339" s="39"/>
      <c r="GH339" s="39"/>
      <c r="GI339" s="39"/>
      <c r="GJ339" s="39"/>
      <c r="GK339" s="39"/>
      <c r="GL339" s="39"/>
      <c r="GM339" s="39"/>
      <c r="GN339" s="36"/>
    </row>
    <row r="340" spans="2:196" ht="15" customHeight="1" x14ac:dyDescent="0.2">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c r="EK340" s="39"/>
      <c r="EL340" s="39"/>
      <c r="EM340" s="39"/>
      <c r="EN340" s="39"/>
      <c r="EO340" s="39"/>
      <c r="EP340" s="39"/>
      <c r="EQ340" s="39"/>
      <c r="ER340" s="39"/>
      <c r="ES340" s="39"/>
      <c r="ET340" s="39"/>
      <c r="EU340" s="39"/>
      <c r="EV340" s="39"/>
      <c r="EW340" s="39"/>
      <c r="EX340" s="39"/>
      <c r="EY340" s="39"/>
      <c r="EZ340" s="39"/>
      <c r="FA340" s="39"/>
      <c r="FB340" s="39"/>
      <c r="FC340" s="39"/>
      <c r="FD340" s="39"/>
      <c r="FE340" s="39"/>
      <c r="FF340" s="39"/>
      <c r="FG340" s="39"/>
      <c r="FH340" s="39"/>
      <c r="FI340" s="39"/>
      <c r="FJ340" s="39"/>
      <c r="FK340" s="39"/>
      <c r="FL340" s="39"/>
      <c r="FM340" s="39"/>
      <c r="FN340" s="39"/>
      <c r="FO340" s="39"/>
      <c r="FP340" s="39"/>
      <c r="FQ340" s="39"/>
      <c r="FR340" s="39"/>
      <c r="FS340" s="39"/>
      <c r="FT340" s="39"/>
      <c r="FU340" s="39"/>
      <c r="FV340" s="39"/>
      <c r="FW340" s="39"/>
      <c r="FX340" s="39"/>
      <c r="FY340" s="39"/>
      <c r="FZ340" s="39"/>
      <c r="GA340" s="39"/>
      <c r="GB340" s="39"/>
      <c r="GC340" s="39"/>
      <c r="GD340" s="39"/>
      <c r="GE340" s="39"/>
      <c r="GF340" s="39"/>
      <c r="GG340" s="39"/>
      <c r="GH340" s="39"/>
      <c r="GI340" s="39"/>
      <c r="GJ340" s="39"/>
      <c r="GK340" s="39"/>
      <c r="GL340" s="39"/>
      <c r="GM340" s="39"/>
      <c r="GN340" s="36"/>
    </row>
    <row r="341" spans="2:196" ht="15" customHeight="1" x14ac:dyDescent="0.2">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6"/>
    </row>
    <row r="342" spans="2:196" ht="15" customHeight="1" x14ac:dyDescent="0.2">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39"/>
      <c r="EU342" s="39"/>
      <c r="EV342" s="39"/>
      <c r="EW342" s="39"/>
      <c r="EX342" s="39"/>
      <c r="EY342" s="39"/>
      <c r="EZ342" s="39"/>
      <c r="FA342" s="39"/>
      <c r="FB342" s="39"/>
      <c r="FC342" s="39"/>
      <c r="FD342" s="39"/>
      <c r="FE342" s="39"/>
      <c r="FF342" s="39"/>
      <c r="FG342" s="39"/>
      <c r="FH342" s="39"/>
      <c r="FI342" s="39"/>
      <c r="FJ342" s="39"/>
      <c r="FK342" s="39"/>
      <c r="FL342" s="39"/>
      <c r="FM342" s="39"/>
      <c r="FN342" s="39"/>
      <c r="FO342" s="39"/>
      <c r="FP342" s="39"/>
      <c r="FQ342" s="39"/>
      <c r="FR342" s="39"/>
      <c r="FS342" s="39"/>
      <c r="FT342" s="39"/>
      <c r="FU342" s="39"/>
      <c r="FV342" s="39"/>
      <c r="FW342" s="39"/>
      <c r="FX342" s="39"/>
      <c r="FY342" s="39"/>
      <c r="FZ342" s="39"/>
      <c r="GA342" s="39"/>
      <c r="GB342" s="39"/>
      <c r="GC342" s="39"/>
      <c r="GD342" s="39"/>
      <c r="GE342" s="39"/>
      <c r="GF342" s="39"/>
      <c r="GG342" s="39"/>
      <c r="GH342" s="39"/>
      <c r="GI342" s="39"/>
      <c r="GJ342" s="39"/>
      <c r="GK342" s="39"/>
      <c r="GL342" s="39"/>
      <c r="GM342" s="39"/>
      <c r="GN342" s="36"/>
    </row>
    <row r="343" spans="2:196" ht="15" customHeight="1" x14ac:dyDescent="0.2">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c r="EK343" s="39"/>
      <c r="EL343" s="39"/>
      <c r="EM343" s="39"/>
      <c r="EN343" s="39"/>
      <c r="EO343" s="39"/>
      <c r="EP343" s="39"/>
      <c r="EQ343" s="39"/>
      <c r="ER343" s="39"/>
      <c r="ES343" s="39"/>
      <c r="ET343" s="39"/>
      <c r="EU343" s="39"/>
      <c r="EV343" s="39"/>
      <c r="EW343" s="39"/>
      <c r="EX343" s="39"/>
      <c r="EY343" s="39"/>
      <c r="EZ343" s="39"/>
      <c r="FA343" s="39"/>
      <c r="FB343" s="39"/>
      <c r="FC343" s="39"/>
      <c r="FD343" s="39"/>
      <c r="FE343" s="39"/>
      <c r="FF343" s="39"/>
      <c r="FG343" s="39"/>
      <c r="FH343" s="39"/>
      <c r="FI343" s="39"/>
      <c r="FJ343" s="39"/>
      <c r="FK343" s="39"/>
      <c r="FL343" s="39"/>
      <c r="FM343" s="39"/>
      <c r="FN343" s="39"/>
      <c r="FO343" s="39"/>
      <c r="FP343" s="39"/>
      <c r="FQ343" s="39"/>
      <c r="FR343" s="39"/>
      <c r="FS343" s="39"/>
      <c r="FT343" s="39"/>
      <c r="FU343" s="39"/>
      <c r="FV343" s="39"/>
      <c r="FW343" s="39"/>
      <c r="FX343" s="39"/>
      <c r="FY343" s="39"/>
      <c r="FZ343" s="39"/>
      <c r="GA343" s="39"/>
      <c r="GB343" s="39"/>
      <c r="GC343" s="39"/>
      <c r="GD343" s="39"/>
      <c r="GE343" s="39"/>
      <c r="GF343" s="39"/>
      <c r="GG343" s="39"/>
      <c r="GH343" s="39"/>
      <c r="GI343" s="39"/>
      <c r="GJ343" s="39"/>
      <c r="GK343" s="39"/>
      <c r="GL343" s="39"/>
      <c r="GM343" s="39"/>
      <c r="GN343" s="36"/>
    </row>
    <row r="344" spans="2:196" ht="15" customHeight="1" x14ac:dyDescent="0.2">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c r="EK344" s="39"/>
      <c r="EL344" s="39"/>
      <c r="EM344" s="39"/>
      <c r="EN344" s="39"/>
      <c r="EO344" s="39"/>
      <c r="EP344" s="39"/>
      <c r="EQ344" s="39"/>
      <c r="ER344" s="39"/>
      <c r="ES344" s="39"/>
      <c r="ET344" s="39"/>
      <c r="EU344" s="39"/>
      <c r="EV344" s="39"/>
      <c r="EW344" s="39"/>
      <c r="EX344" s="39"/>
      <c r="EY344" s="39"/>
      <c r="EZ344" s="39"/>
      <c r="FA344" s="39"/>
      <c r="FB344" s="39"/>
      <c r="FC344" s="39"/>
      <c r="FD344" s="39"/>
      <c r="FE344" s="39"/>
      <c r="FF344" s="39"/>
      <c r="FG344" s="39"/>
      <c r="FH344" s="39"/>
      <c r="FI344" s="39"/>
      <c r="FJ344" s="39"/>
      <c r="FK344" s="39"/>
      <c r="FL344" s="39"/>
      <c r="FM344" s="39"/>
      <c r="FN344" s="39"/>
      <c r="FO344" s="39"/>
      <c r="FP344" s="39"/>
      <c r="FQ344" s="39"/>
      <c r="FR344" s="39"/>
      <c r="FS344" s="39"/>
      <c r="FT344" s="39"/>
      <c r="FU344" s="39"/>
      <c r="FV344" s="39"/>
      <c r="FW344" s="39"/>
      <c r="FX344" s="39"/>
      <c r="FY344" s="39"/>
      <c r="FZ344" s="39"/>
      <c r="GA344" s="39"/>
      <c r="GB344" s="39"/>
      <c r="GC344" s="39"/>
      <c r="GD344" s="39"/>
      <c r="GE344" s="39"/>
      <c r="GF344" s="39"/>
      <c r="GG344" s="39"/>
      <c r="GH344" s="39"/>
      <c r="GI344" s="39"/>
      <c r="GJ344" s="39"/>
      <c r="GK344" s="39"/>
      <c r="GL344" s="39"/>
      <c r="GM344" s="39"/>
      <c r="GN344" s="36"/>
    </row>
    <row r="345" spans="2:196" ht="15" customHeight="1" x14ac:dyDescent="0.2">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c r="EK345" s="39"/>
      <c r="EL345" s="39"/>
      <c r="EM345" s="39"/>
      <c r="EN345" s="39"/>
      <c r="EO345" s="39"/>
      <c r="EP345" s="39"/>
      <c r="EQ345" s="39"/>
      <c r="ER345" s="39"/>
      <c r="ES345" s="39"/>
      <c r="ET345" s="39"/>
      <c r="EU345" s="39"/>
      <c r="EV345" s="39"/>
      <c r="EW345" s="39"/>
      <c r="EX345" s="39"/>
      <c r="EY345" s="39"/>
      <c r="EZ345" s="39"/>
      <c r="FA345" s="39"/>
      <c r="FB345" s="39"/>
      <c r="FC345" s="39"/>
      <c r="FD345" s="39"/>
      <c r="FE345" s="39"/>
      <c r="FF345" s="39"/>
      <c r="FG345" s="39"/>
      <c r="FH345" s="39"/>
      <c r="FI345" s="39"/>
      <c r="FJ345" s="39"/>
      <c r="FK345" s="39"/>
      <c r="FL345" s="39"/>
      <c r="FM345" s="39"/>
      <c r="FN345" s="39"/>
      <c r="FO345" s="39"/>
      <c r="FP345" s="39"/>
      <c r="FQ345" s="39"/>
      <c r="FR345" s="39"/>
      <c r="FS345" s="39"/>
      <c r="FT345" s="39"/>
      <c r="FU345" s="39"/>
      <c r="FV345" s="39"/>
      <c r="FW345" s="39"/>
      <c r="FX345" s="39"/>
      <c r="FY345" s="39"/>
      <c r="FZ345" s="39"/>
      <c r="GA345" s="39"/>
      <c r="GB345" s="39"/>
      <c r="GC345" s="39"/>
      <c r="GD345" s="39"/>
      <c r="GE345" s="39"/>
      <c r="GF345" s="39"/>
      <c r="GG345" s="39"/>
      <c r="GH345" s="39"/>
      <c r="GI345" s="39"/>
      <c r="GJ345" s="39"/>
      <c r="GK345" s="39"/>
      <c r="GL345" s="39"/>
      <c r="GM345" s="39"/>
      <c r="GN345" s="36"/>
    </row>
    <row r="346" spans="2:196" ht="15" customHeight="1" x14ac:dyDescent="0.2">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c r="EK346" s="39"/>
      <c r="EL346" s="39"/>
      <c r="EM346" s="39"/>
      <c r="EN346" s="39"/>
      <c r="EO346" s="39"/>
      <c r="EP346" s="39"/>
      <c r="EQ346" s="39"/>
      <c r="ER346" s="39"/>
      <c r="ES346" s="39"/>
      <c r="ET346" s="39"/>
      <c r="EU346" s="39"/>
      <c r="EV346" s="39"/>
      <c r="EW346" s="39"/>
      <c r="EX346" s="39"/>
      <c r="EY346" s="39"/>
      <c r="EZ346" s="39"/>
      <c r="FA346" s="39"/>
      <c r="FB346" s="39"/>
      <c r="FC346" s="39"/>
      <c r="FD346" s="39"/>
      <c r="FE346" s="39"/>
      <c r="FF346" s="39"/>
      <c r="FG346" s="39"/>
      <c r="FH346" s="39"/>
      <c r="FI346" s="39"/>
      <c r="FJ346" s="39"/>
      <c r="FK346" s="39"/>
      <c r="FL346" s="39"/>
      <c r="FM346" s="39"/>
      <c r="FN346" s="39"/>
      <c r="FO346" s="39"/>
      <c r="FP346" s="39"/>
      <c r="FQ346" s="39"/>
      <c r="FR346" s="39"/>
      <c r="FS346" s="39"/>
      <c r="FT346" s="39"/>
      <c r="FU346" s="39"/>
      <c r="FV346" s="39"/>
      <c r="FW346" s="39"/>
      <c r="FX346" s="39"/>
      <c r="FY346" s="39"/>
      <c r="FZ346" s="39"/>
      <c r="GA346" s="39"/>
      <c r="GB346" s="39"/>
      <c r="GC346" s="39"/>
      <c r="GD346" s="39"/>
      <c r="GE346" s="39"/>
      <c r="GF346" s="39"/>
      <c r="GG346" s="39"/>
      <c r="GH346" s="39"/>
      <c r="GI346" s="39"/>
      <c r="GJ346" s="39"/>
      <c r="GK346" s="39"/>
      <c r="GL346" s="39"/>
      <c r="GM346" s="39"/>
      <c r="GN346" s="36"/>
    </row>
    <row r="347" spans="2:196" ht="15" customHeight="1" x14ac:dyDescent="0.2">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6"/>
    </row>
    <row r="348" spans="2:196" ht="15" customHeight="1" x14ac:dyDescent="0.2">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6"/>
    </row>
    <row r="349" spans="2:196" ht="15" customHeight="1" x14ac:dyDescent="0.2">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6"/>
    </row>
    <row r="350" spans="2:196" ht="15" customHeight="1" x14ac:dyDescent="0.2">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6"/>
    </row>
    <row r="351" spans="2:196" ht="15" customHeight="1" x14ac:dyDescent="0.2">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6"/>
    </row>
    <row r="352" spans="2:196" ht="15" customHeight="1" x14ac:dyDescent="0.2">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6"/>
    </row>
    <row r="353" spans="2:196" ht="15" customHeight="1" x14ac:dyDescent="0.2">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6"/>
    </row>
    <row r="354" spans="2:196" ht="15" customHeight="1" x14ac:dyDescent="0.2">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6"/>
    </row>
    <row r="355" spans="2:196" ht="15" customHeight="1" x14ac:dyDescent="0.2">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6"/>
    </row>
    <row r="356" spans="2:196" ht="15" customHeight="1" x14ac:dyDescent="0.2">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6"/>
    </row>
    <row r="357" spans="2:196" ht="15" customHeight="1" x14ac:dyDescent="0.2">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6"/>
    </row>
    <row r="358" spans="2:196" ht="15" customHeight="1" x14ac:dyDescent="0.2">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6"/>
    </row>
    <row r="359" spans="2:196" ht="15" customHeight="1" x14ac:dyDescent="0.2">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6"/>
    </row>
    <row r="360" spans="2:196" ht="15" customHeight="1" x14ac:dyDescent="0.2">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6"/>
    </row>
    <row r="361" spans="2:196" ht="15" customHeight="1" x14ac:dyDescent="0.2">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6"/>
    </row>
    <row r="362" spans="2:196" ht="15" customHeight="1" x14ac:dyDescent="0.2">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6"/>
    </row>
    <row r="363" spans="2:196" ht="15" customHeight="1" x14ac:dyDescent="0.2">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6"/>
    </row>
    <row r="364" spans="2:196" ht="15" customHeight="1" x14ac:dyDescent="0.2">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6"/>
    </row>
    <row r="365" spans="2:196" ht="15" customHeight="1" x14ac:dyDescent="0.2">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6"/>
    </row>
    <row r="366" spans="2:196" ht="15" customHeight="1" x14ac:dyDescent="0.2">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6"/>
    </row>
    <row r="367" spans="2:196" ht="15" customHeight="1" x14ac:dyDescent="0.2">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6"/>
    </row>
    <row r="368" spans="2:196" ht="15" customHeight="1" x14ac:dyDescent="0.2">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6"/>
    </row>
    <row r="369" spans="2:196" ht="15" customHeight="1" x14ac:dyDescent="0.2">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c r="EI369" s="39"/>
      <c r="EJ369" s="39"/>
      <c r="EK369" s="39"/>
      <c r="EL369" s="39"/>
      <c r="EM369" s="39"/>
      <c r="EN369" s="39"/>
      <c r="EO369" s="39"/>
      <c r="EP369" s="39"/>
      <c r="EQ369" s="39"/>
      <c r="ER369" s="39"/>
      <c r="ES369" s="39"/>
      <c r="ET369" s="39"/>
      <c r="EU369" s="39"/>
      <c r="EV369" s="39"/>
      <c r="EW369" s="39"/>
      <c r="EX369" s="39"/>
      <c r="EY369" s="39"/>
      <c r="EZ369" s="39"/>
      <c r="FA369" s="39"/>
      <c r="FB369" s="39"/>
      <c r="FC369" s="39"/>
      <c r="FD369" s="39"/>
      <c r="FE369" s="39"/>
      <c r="FF369" s="39"/>
      <c r="FG369" s="39"/>
      <c r="FH369" s="39"/>
      <c r="FI369" s="39"/>
      <c r="FJ369" s="39"/>
      <c r="FK369" s="39"/>
      <c r="FL369" s="39"/>
      <c r="FM369" s="39"/>
      <c r="FN369" s="39"/>
      <c r="FO369" s="39"/>
      <c r="FP369" s="39"/>
      <c r="FQ369" s="39"/>
      <c r="FR369" s="39"/>
      <c r="FS369" s="39"/>
      <c r="FT369" s="39"/>
      <c r="FU369" s="39"/>
      <c r="FV369" s="39"/>
      <c r="FW369" s="39"/>
      <c r="FX369" s="39"/>
      <c r="FY369" s="39"/>
      <c r="FZ369" s="39"/>
      <c r="GA369" s="39"/>
      <c r="GB369" s="39"/>
      <c r="GC369" s="39"/>
      <c r="GD369" s="39"/>
      <c r="GE369" s="39"/>
      <c r="GF369" s="39"/>
      <c r="GG369" s="39"/>
      <c r="GH369" s="39"/>
      <c r="GI369" s="39"/>
      <c r="GJ369" s="39"/>
      <c r="GK369" s="39"/>
      <c r="GL369" s="39"/>
      <c r="GM369" s="39"/>
      <c r="GN369" s="36"/>
    </row>
    <row r="370" spans="2:196" ht="15" customHeight="1" x14ac:dyDescent="0.2">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c r="EI370" s="39"/>
      <c r="EJ370" s="39"/>
      <c r="EK370" s="39"/>
      <c r="EL370" s="39"/>
      <c r="EM370" s="39"/>
      <c r="EN370" s="39"/>
      <c r="EO370" s="39"/>
      <c r="EP370" s="39"/>
      <c r="EQ370" s="39"/>
      <c r="ER370" s="39"/>
      <c r="ES370" s="39"/>
      <c r="ET370" s="39"/>
      <c r="EU370" s="39"/>
      <c r="EV370" s="39"/>
      <c r="EW370" s="39"/>
      <c r="EX370" s="39"/>
      <c r="EY370" s="39"/>
      <c r="EZ370" s="39"/>
      <c r="FA370" s="39"/>
      <c r="FB370" s="39"/>
      <c r="FC370" s="39"/>
      <c r="FD370" s="39"/>
      <c r="FE370" s="39"/>
      <c r="FF370" s="39"/>
      <c r="FG370" s="39"/>
      <c r="FH370" s="39"/>
      <c r="FI370" s="39"/>
      <c r="FJ370" s="39"/>
      <c r="FK370" s="39"/>
      <c r="FL370" s="39"/>
      <c r="FM370" s="39"/>
      <c r="FN370" s="39"/>
      <c r="FO370" s="39"/>
      <c r="FP370" s="39"/>
      <c r="FQ370" s="39"/>
      <c r="FR370" s="39"/>
      <c r="FS370" s="39"/>
      <c r="FT370" s="39"/>
      <c r="FU370" s="39"/>
      <c r="FV370" s="39"/>
      <c r="FW370" s="39"/>
      <c r="FX370" s="39"/>
      <c r="FY370" s="39"/>
      <c r="FZ370" s="39"/>
      <c r="GA370" s="39"/>
      <c r="GB370" s="39"/>
      <c r="GC370" s="39"/>
      <c r="GD370" s="39"/>
      <c r="GE370" s="39"/>
      <c r="GF370" s="39"/>
      <c r="GG370" s="39"/>
      <c r="GH370" s="39"/>
      <c r="GI370" s="39"/>
      <c r="GJ370" s="39"/>
      <c r="GK370" s="39"/>
      <c r="GL370" s="39"/>
      <c r="GM370" s="39"/>
      <c r="GN370" s="36"/>
    </row>
    <row r="371" spans="2:196" ht="15" customHeight="1" x14ac:dyDescent="0.2">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c r="EI371" s="39"/>
      <c r="EJ371" s="39"/>
      <c r="EK371" s="39"/>
      <c r="EL371" s="39"/>
      <c r="EM371" s="39"/>
      <c r="EN371" s="39"/>
      <c r="EO371" s="39"/>
      <c r="EP371" s="39"/>
      <c r="EQ371" s="39"/>
      <c r="ER371" s="39"/>
      <c r="ES371" s="39"/>
      <c r="ET371" s="39"/>
      <c r="EU371" s="39"/>
      <c r="EV371" s="39"/>
      <c r="EW371" s="39"/>
      <c r="EX371" s="39"/>
      <c r="EY371" s="39"/>
      <c r="EZ371" s="39"/>
      <c r="FA371" s="39"/>
      <c r="FB371" s="39"/>
      <c r="FC371" s="39"/>
      <c r="FD371" s="39"/>
      <c r="FE371" s="39"/>
      <c r="FF371" s="39"/>
      <c r="FG371" s="39"/>
      <c r="FH371" s="39"/>
      <c r="FI371" s="39"/>
      <c r="FJ371" s="39"/>
      <c r="FK371" s="39"/>
      <c r="FL371" s="39"/>
      <c r="FM371" s="39"/>
      <c r="FN371" s="39"/>
      <c r="FO371" s="39"/>
      <c r="FP371" s="39"/>
      <c r="FQ371" s="39"/>
      <c r="FR371" s="39"/>
      <c r="FS371" s="39"/>
      <c r="FT371" s="39"/>
      <c r="FU371" s="39"/>
      <c r="FV371" s="39"/>
      <c r="FW371" s="39"/>
      <c r="FX371" s="39"/>
      <c r="FY371" s="39"/>
      <c r="FZ371" s="39"/>
      <c r="GA371" s="39"/>
      <c r="GB371" s="39"/>
      <c r="GC371" s="39"/>
      <c r="GD371" s="39"/>
      <c r="GE371" s="39"/>
      <c r="GF371" s="39"/>
      <c r="GG371" s="39"/>
      <c r="GH371" s="39"/>
      <c r="GI371" s="39"/>
      <c r="GJ371" s="39"/>
      <c r="GK371" s="39"/>
      <c r="GL371" s="39"/>
      <c r="GM371" s="39"/>
      <c r="GN371" s="36"/>
    </row>
    <row r="372" spans="2:196" ht="15" customHeight="1" x14ac:dyDescent="0.2">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c r="EI372" s="39"/>
      <c r="EJ372" s="39"/>
      <c r="EK372" s="39"/>
      <c r="EL372" s="39"/>
      <c r="EM372" s="39"/>
      <c r="EN372" s="39"/>
      <c r="EO372" s="39"/>
      <c r="EP372" s="39"/>
      <c r="EQ372" s="39"/>
      <c r="ER372" s="39"/>
      <c r="ES372" s="39"/>
      <c r="ET372" s="39"/>
      <c r="EU372" s="39"/>
      <c r="EV372" s="39"/>
      <c r="EW372" s="39"/>
      <c r="EX372" s="39"/>
      <c r="EY372" s="39"/>
      <c r="EZ372" s="39"/>
      <c r="FA372" s="39"/>
      <c r="FB372" s="39"/>
      <c r="FC372" s="39"/>
      <c r="FD372" s="39"/>
      <c r="FE372" s="39"/>
      <c r="FF372" s="39"/>
      <c r="FG372" s="39"/>
      <c r="FH372" s="39"/>
      <c r="FI372" s="39"/>
      <c r="FJ372" s="39"/>
      <c r="FK372" s="39"/>
      <c r="FL372" s="39"/>
      <c r="FM372" s="39"/>
      <c r="FN372" s="39"/>
      <c r="FO372" s="39"/>
      <c r="FP372" s="39"/>
      <c r="FQ372" s="39"/>
      <c r="FR372" s="39"/>
      <c r="FS372" s="39"/>
      <c r="FT372" s="39"/>
      <c r="FU372" s="39"/>
      <c r="FV372" s="39"/>
      <c r="FW372" s="39"/>
      <c r="FX372" s="39"/>
      <c r="FY372" s="39"/>
      <c r="FZ372" s="39"/>
      <c r="GA372" s="39"/>
      <c r="GB372" s="39"/>
      <c r="GC372" s="39"/>
      <c r="GD372" s="39"/>
      <c r="GE372" s="39"/>
      <c r="GF372" s="39"/>
      <c r="GG372" s="39"/>
      <c r="GH372" s="39"/>
      <c r="GI372" s="39"/>
      <c r="GJ372" s="39"/>
      <c r="GK372" s="39"/>
      <c r="GL372" s="39"/>
      <c r="GM372" s="39"/>
      <c r="GN372" s="36"/>
    </row>
    <row r="373" spans="2:196" ht="15" customHeight="1" x14ac:dyDescent="0.2">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c r="EX373" s="39"/>
      <c r="EY373" s="39"/>
      <c r="EZ373" s="39"/>
      <c r="FA373" s="39"/>
      <c r="FB373" s="39"/>
      <c r="FC373" s="39"/>
      <c r="FD373" s="39"/>
      <c r="FE373" s="39"/>
      <c r="FF373" s="39"/>
      <c r="FG373" s="39"/>
      <c r="FH373" s="39"/>
      <c r="FI373" s="39"/>
      <c r="FJ373" s="39"/>
      <c r="FK373" s="39"/>
      <c r="FL373" s="39"/>
      <c r="FM373" s="39"/>
      <c r="FN373" s="39"/>
      <c r="FO373" s="39"/>
      <c r="FP373" s="39"/>
      <c r="FQ373" s="39"/>
      <c r="FR373" s="39"/>
      <c r="FS373" s="39"/>
      <c r="FT373" s="39"/>
      <c r="FU373" s="39"/>
      <c r="FV373" s="39"/>
      <c r="FW373" s="39"/>
      <c r="FX373" s="39"/>
      <c r="FY373" s="39"/>
      <c r="FZ373" s="39"/>
      <c r="GA373" s="39"/>
      <c r="GB373" s="39"/>
      <c r="GC373" s="39"/>
      <c r="GD373" s="39"/>
      <c r="GE373" s="39"/>
      <c r="GF373" s="39"/>
      <c r="GG373" s="39"/>
      <c r="GH373" s="39"/>
      <c r="GI373" s="39"/>
      <c r="GJ373" s="39"/>
      <c r="GK373" s="39"/>
      <c r="GL373" s="39"/>
      <c r="GM373" s="39"/>
      <c r="GN373" s="36"/>
    </row>
    <row r="374" spans="2:196" ht="15" customHeight="1" x14ac:dyDescent="0.2">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6"/>
    </row>
    <row r="375" spans="2:196" ht="15" customHeight="1" x14ac:dyDescent="0.2">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6"/>
    </row>
    <row r="376" spans="2:196" ht="15" customHeight="1" x14ac:dyDescent="0.2">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6"/>
    </row>
    <row r="377" spans="2:196" ht="15" customHeight="1" x14ac:dyDescent="0.2">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6"/>
    </row>
    <row r="378" spans="2:196" ht="15" customHeight="1" x14ac:dyDescent="0.2">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6"/>
    </row>
    <row r="379" spans="2:196" ht="15" customHeight="1" x14ac:dyDescent="0.2">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6"/>
    </row>
    <row r="380" spans="2:196" ht="15" customHeight="1" x14ac:dyDescent="0.2">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6"/>
    </row>
    <row r="381" spans="2:196" ht="15" customHeight="1" x14ac:dyDescent="0.2">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6"/>
    </row>
    <row r="382" spans="2:196" ht="15" customHeight="1" x14ac:dyDescent="0.2">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6"/>
    </row>
    <row r="383" spans="2:196" ht="15" customHeight="1" x14ac:dyDescent="0.2">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6"/>
    </row>
    <row r="384" spans="2:196" ht="15" customHeight="1" x14ac:dyDescent="0.2">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6"/>
    </row>
    <row r="385" spans="2:196" ht="15" customHeight="1" x14ac:dyDescent="0.2">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6"/>
    </row>
    <row r="386" spans="2:196" ht="15" customHeight="1" x14ac:dyDescent="0.2">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6"/>
    </row>
    <row r="387" spans="2:196" ht="15" customHeight="1" x14ac:dyDescent="0.2">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6"/>
    </row>
    <row r="388" spans="2:196" ht="15" customHeight="1" x14ac:dyDescent="0.2">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6"/>
    </row>
    <row r="389" spans="2:196" ht="15" customHeight="1" x14ac:dyDescent="0.2">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6"/>
    </row>
    <row r="390" spans="2:196" ht="15" customHeight="1" x14ac:dyDescent="0.2">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6"/>
    </row>
    <row r="391" spans="2:196" ht="15" customHeight="1" x14ac:dyDescent="0.2">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6"/>
    </row>
    <row r="392" spans="2:196" ht="15" customHeight="1" x14ac:dyDescent="0.2">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6"/>
    </row>
    <row r="393" spans="2:196" ht="15" customHeight="1" x14ac:dyDescent="0.2">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6"/>
    </row>
    <row r="394" spans="2:196" ht="15" customHeight="1" x14ac:dyDescent="0.2">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6"/>
    </row>
    <row r="395" spans="2:196" ht="15" customHeight="1" x14ac:dyDescent="0.2">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c r="FS395" s="39"/>
      <c r="FT395" s="39"/>
      <c r="FU395" s="39"/>
      <c r="FV395" s="39"/>
      <c r="FW395" s="39"/>
      <c r="FX395" s="39"/>
      <c r="FY395" s="39"/>
      <c r="FZ395" s="39"/>
      <c r="GA395" s="39"/>
      <c r="GB395" s="39"/>
      <c r="GC395" s="39"/>
      <c r="GD395" s="39"/>
      <c r="GE395" s="39"/>
      <c r="GF395" s="39"/>
      <c r="GG395" s="39"/>
      <c r="GH395" s="39"/>
      <c r="GI395" s="39"/>
      <c r="GJ395" s="39"/>
      <c r="GK395" s="39"/>
      <c r="GL395" s="39"/>
      <c r="GM395" s="39"/>
      <c r="GN395" s="36"/>
    </row>
    <row r="396" spans="2:196" ht="15" customHeight="1" x14ac:dyDescent="0.2">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c r="FS396" s="39"/>
      <c r="FT396" s="39"/>
      <c r="FU396" s="39"/>
      <c r="FV396" s="39"/>
      <c r="FW396" s="39"/>
      <c r="FX396" s="39"/>
      <c r="FY396" s="39"/>
      <c r="FZ396" s="39"/>
      <c r="GA396" s="39"/>
      <c r="GB396" s="39"/>
      <c r="GC396" s="39"/>
      <c r="GD396" s="39"/>
      <c r="GE396" s="39"/>
      <c r="GF396" s="39"/>
      <c r="GG396" s="39"/>
      <c r="GH396" s="39"/>
      <c r="GI396" s="39"/>
      <c r="GJ396" s="39"/>
      <c r="GK396" s="39"/>
      <c r="GL396" s="39"/>
      <c r="GM396" s="39"/>
      <c r="GN396" s="36"/>
    </row>
    <row r="397" spans="2:196" ht="15" customHeight="1" x14ac:dyDescent="0.2">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39"/>
      <c r="FL397" s="39"/>
      <c r="FM397" s="39"/>
      <c r="FN397" s="39"/>
      <c r="FO397" s="39"/>
      <c r="FP397" s="39"/>
      <c r="FQ397" s="39"/>
      <c r="FR397" s="39"/>
      <c r="FS397" s="39"/>
      <c r="FT397" s="39"/>
      <c r="FU397" s="39"/>
      <c r="FV397" s="39"/>
      <c r="FW397" s="39"/>
      <c r="FX397" s="39"/>
      <c r="FY397" s="39"/>
      <c r="FZ397" s="39"/>
      <c r="GA397" s="39"/>
      <c r="GB397" s="39"/>
      <c r="GC397" s="39"/>
      <c r="GD397" s="39"/>
      <c r="GE397" s="39"/>
      <c r="GF397" s="39"/>
      <c r="GG397" s="39"/>
      <c r="GH397" s="39"/>
      <c r="GI397" s="39"/>
      <c r="GJ397" s="39"/>
      <c r="GK397" s="39"/>
      <c r="GL397" s="39"/>
      <c r="GM397" s="39"/>
      <c r="GN397" s="36"/>
    </row>
    <row r="398" spans="2:196" ht="15" customHeight="1" x14ac:dyDescent="0.2">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c r="FS398" s="39"/>
      <c r="FT398" s="39"/>
      <c r="FU398" s="39"/>
      <c r="FV398" s="39"/>
      <c r="FW398" s="39"/>
      <c r="FX398" s="39"/>
      <c r="FY398" s="39"/>
      <c r="FZ398" s="39"/>
      <c r="GA398" s="39"/>
      <c r="GB398" s="39"/>
      <c r="GC398" s="39"/>
      <c r="GD398" s="39"/>
      <c r="GE398" s="39"/>
      <c r="GF398" s="39"/>
      <c r="GG398" s="39"/>
      <c r="GH398" s="39"/>
      <c r="GI398" s="39"/>
      <c r="GJ398" s="39"/>
      <c r="GK398" s="39"/>
      <c r="GL398" s="39"/>
      <c r="GM398" s="39"/>
      <c r="GN398" s="36"/>
    </row>
    <row r="399" spans="2:196" ht="15" customHeight="1" x14ac:dyDescent="0.2">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c r="EA399" s="39"/>
      <c r="EB399" s="39"/>
      <c r="EC399" s="39"/>
      <c r="ED399" s="39"/>
      <c r="EE399" s="39"/>
      <c r="EF399" s="39"/>
      <c r="EG399" s="39"/>
      <c r="EH399" s="39"/>
      <c r="EI399" s="39"/>
      <c r="EJ399" s="39"/>
      <c r="EK399" s="39"/>
      <c r="EL399" s="39"/>
      <c r="EM399" s="39"/>
      <c r="EN399" s="39"/>
      <c r="EO399" s="39"/>
      <c r="EP399" s="39"/>
      <c r="EQ399" s="39"/>
      <c r="ER399" s="39"/>
      <c r="ES399" s="39"/>
      <c r="ET399" s="39"/>
      <c r="EU399" s="39"/>
      <c r="EV399" s="39"/>
      <c r="EW399" s="39"/>
      <c r="EX399" s="39"/>
      <c r="EY399" s="39"/>
      <c r="EZ399" s="39"/>
      <c r="FA399" s="39"/>
      <c r="FB399" s="39"/>
      <c r="FC399" s="39"/>
      <c r="FD399" s="39"/>
      <c r="FE399" s="39"/>
      <c r="FF399" s="39"/>
      <c r="FG399" s="39"/>
      <c r="FH399" s="39"/>
      <c r="FI399" s="39"/>
      <c r="FJ399" s="39"/>
      <c r="FK399" s="39"/>
      <c r="FL399" s="39"/>
      <c r="FM399" s="39"/>
      <c r="FN399" s="39"/>
      <c r="FO399" s="39"/>
      <c r="FP399" s="39"/>
      <c r="FQ399" s="39"/>
      <c r="FR399" s="39"/>
      <c r="FS399" s="39"/>
      <c r="FT399" s="39"/>
      <c r="FU399" s="39"/>
      <c r="FV399" s="39"/>
      <c r="FW399" s="39"/>
      <c r="FX399" s="39"/>
      <c r="FY399" s="39"/>
      <c r="FZ399" s="39"/>
      <c r="GA399" s="39"/>
      <c r="GB399" s="39"/>
      <c r="GC399" s="39"/>
      <c r="GD399" s="39"/>
      <c r="GE399" s="39"/>
      <c r="GF399" s="39"/>
      <c r="GG399" s="39"/>
      <c r="GH399" s="39"/>
      <c r="GI399" s="39"/>
      <c r="GJ399" s="39"/>
      <c r="GK399" s="39"/>
      <c r="GL399" s="39"/>
      <c r="GM399" s="39"/>
      <c r="GN399" s="36"/>
    </row>
    <row r="400" spans="2:196" ht="15" customHeight="1" x14ac:dyDescent="0.2">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c r="EA400" s="39"/>
      <c r="EB400" s="39"/>
      <c r="EC400" s="39"/>
      <c r="ED400" s="39"/>
      <c r="EE400" s="39"/>
      <c r="EF400" s="39"/>
      <c r="EG400" s="39"/>
      <c r="EH400" s="39"/>
      <c r="EI400" s="39"/>
      <c r="EJ400" s="39"/>
      <c r="EK400" s="39"/>
      <c r="EL400" s="39"/>
      <c r="EM400" s="39"/>
      <c r="EN400" s="39"/>
      <c r="EO400" s="39"/>
      <c r="EP400" s="39"/>
      <c r="EQ400" s="39"/>
      <c r="ER400" s="39"/>
      <c r="ES400" s="39"/>
      <c r="ET400" s="39"/>
      <c r="EU400" s="39"/>
      <c r="EV400" s="39"/>
      <c r="EW400" s="39"/>
      <c r="EX400" s="39"/>
      <c r="EY400" s="39"/>
      <c r="EZ400" s="39"/>
      <c r="FA400" s="39"/>
      <c r="FB400" s="39"/>
      <c r="FC400" s="39"/>
      <c r="FD400" s="39"/>
      <c r="FE400" s="39"/>
      <c r="FF400" s="39"/>
      <c r="FG400" s="39"/>
      <c r="FH400" s="39"/>
      <c r="FI400" s="39"/>
      <c r="FJ400" s="39"/>
      <c r="FK400" s="39"/>
      <c r="FL400" s="39"/>
      <c r="FM400" s="39"/>
      <c r="FN400" s="39"/>
      <c r="FO400" s="39"/>
      <c r="FP400" s="39"/>
      <c r="FQ400" s="39"/>
      <c r="FR400" s="39"/>
      <c r="FS400" s="39"/>
      <c r="FT400" s="39"/>
      <c r="FU400" s="39"/>
      <c r="FV400" s="39"/>
      <c r="FW400" s="39"/>
      <c r="FX400" s="39"/>
      <c r="FY400" s="39"/>
      <c r="FZ400" s="39"/>
      <c r="GA400" s="39"/>
      <c r="GB400" s="39"/>
      <c r="GC400" s="39"/>
      <c r="GD400" s="39"/>
      <c r="GE400" s="39"/>
      <c r="GF400" s="39"/>
      <c r="GG400" s="39"/>
      <c r="GH400" s="39"/>
      <c r="GI400" s="39"/>
      <c r="GJ400" s="39"/>
      <c r="GK400" s="39"/>
      <c r="GL400" s="39"/>
      <c r="GM400" s="39"/>
      <c r="GN400" s="36"/>
    </row>
    <row r="401" spans="2:196" ht="15" customHeight="1" x14ac:dyDescent="0.2">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c r="EN401" s="39"/>
      <c r="EO401" s="39"/>
      <c r="EP401" s="39"/>
      <c r="EQ401" s="39"/>
      <c r="ER401" s="39"/>
      <c r="ES401" s="39"/>
      <c r="ET401" s="39"/>
      <c r="EU401" s="39"/>
      <c r="EV401" s="39"/>
      <c r="EW401" s="39"/>
      <c r="EX401" s="39"/>
      <c r="EY401" s="39"/>
      <c r="EZ401" s="39"/>
      <c r="FA401" s="39"/>
      <c r="FB401" s="39"/>
      <c r="FC401" s="39"/>
      <c r="FD401" s="39"/>
      <c r="FE401" s="39"/>
      <c r="FF401" s="39"/>
      <c r="FG401" s="39"/>
      <c r="FH401" s="39"/>
      <c r="FI401" s="39"/>
      <c r="FJ401" s="39"/>
      <c r="FK401" s="39"/>
      <c r="FL401" s="39"/>
      <c r="FM401" s="39"/>
      <c r="FN401" s="39"/>
      <c r="FO401" s="39"/>
      <c r="FP401" s="39"/>
      <c r="FQ401" s="39"/>
      <c r="FR401" s="39"/>
      <c r="FS401" s="39"/>
      <c r="FT401" s="39"/>
      <c r="FU401" s="39"/>
      <c r="FV401" s="39"/>
      <c r="FW401" s="39"/>
      <c r="FX401" s="39"/>
      <c r="FY401" s="39"/>
      <c r="FZ401" s="39"/>
      <c r="GA401" s="39"/>
      <c r="GB401" s="39"/>
      <c r="GC401" s="39"/>
      <c r="GD401" s="39"/>
      <c r="GE401" s="39"/>
      <c r="GF401" s="39"/>
      <c r="GG401" s="39"/>
      <c r="GH401" s="39"/>
      <c r="GI401" s="39"/>
      <c r="GJ401" s="39"/>
      <c r="GK401" s="39"/>
      <c r="GL401" s="39"/>
      <c r="GM401" s="39"/>
      <c r="GN401" s="36"/>
    </row>
    <row r="402" spans="2:196" ht="15" customHeight="1" x14ac:dyDescent="0.2">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c r="FS402" s="39"/>
      <c r="FT402" s="39"/>
      <c r="FU402" s="39"/>
      <c r="FV402" s="39"/>
      <c r="FW402" s="39"/>
      <c r="FX402" s="39"/>
      <c r="FY402" s="39"/>
      <c r="FZ402" s="39"/>
      <c r="GA402" s="39"/>
      <c r="GB402" s="39"/>
      <c r="GC402" s="39"/>
      <c r="GD402" s="39"/>
      <c r="GE402" s="39"/>
      <c r="GF402" s="39"/>
      <c r="GG402" s="39"/>
      <c r="GH402" s="39"/>
      <c r="GI402" s="39"/>
      <c r="GJ402" s="39"/>
      <c r="GK402" s="39"/>
      <c r="GL402" s="39"/>
      <c r="GM402" s="39"/>
      <c r="GN402" s="36"/>
    </row>
    <row r="403" spans="2:196" ht="15" customHeight="1" x14ac:dyDescent="0.2">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c r="FS403" s="39"/>
      <c r="FT403" s="39"/>
      <c r="FU403" s="39"/>
      <c r="FV403" s="39"/>
      <c r="FW403" s="39"/>
      <c r="FX403" s="39"/>
      <c r="FY403" s="39"/>
      <c r="FZ403" s="39"/>
      <c r="GA403" s="39"/>
      <c r="GB403" s="39"/>
      <c r="GC403" s="39"/>
      <c r="GD403" s="39"/>
      <c r="GE403" s="39"/>
      <c r="GF403" s="39"/>
      <c r="GG403" s="39"/>
      <c r="GH403" s="39"/>
      <c r="GI403" s="39"/>
      <c r="GJ403" s="39"/>
      <c r="GK403" s="39"/>
      <c r="GL403" s="39"/>
      <c r="GM403" s="39"/>
      <c r="GN403" s="36"/>
    </row>
    <row r="404" spans="2:196" ht="15" customHeight="1" x14ac:dyDescent="0.2">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c r="FS404" s="39"/>
      <c r="FT404" s="39"/>
      <c r="FU404" s="39"/>
      <c r="FV404" s="39"/>
      <c r="FW404" s="39"/>
      <c r="FX404" s="39"/>
      <c r="FY404" s="39"/>
      <c r="FZ404" s="39"/>
      <c r="GA404" s="39"/>
      <c r="GB404" s="39"/>
      <c r="GC404" s="39"/>
      <c r="GD404" s="39"/>
      <c r="GE404" s="39"/>
      <c r="GF404" s="39"/>
      <c r="GG404" s="39"/>
      <c r="GH404" s="39"/>
      <c r="GI404" s="39"/>
      <c r="GJ404" s="39"/>
      <c r="GK404" s="39"/>
      <c r="GL404" s="39"/>
      <c r="GM404" s="39"/>
      <c r="GN404" s="36"/>
    </row>
    <row r="405" spans="2:196" ht="15" customHeight="1" x14ac:dyDescent="0.2">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c r="EA405" s="39"/>
      <c r="EB405" s="39"/>
      <c r="EC405" s="39"/>
      <c r="ED405" s="39"/>
      <c r="EE405" s="39"/>
      <c r="EF405" s="39"/>
      <c r="EG405" s="39"/>
      <c r="EH405" s="39"/>
      <c r="EI405" s="39"/>
      <c r="EJ405" s="39"/>
      <c r="EK405" s="39"/>
      <c r="EL405" s="39"/>
      <c r="EM405" s="39"/>
      <c r="EN405" s="39"/>
      <c r="EO405" s="39"/>
      <c r="EP405" s="39"/>
      <c r="EQ405" s="39"/>
      <c r="ER405" s="39"/>
      <c r="ES405" s="39"/>
      <c r="ET405" s="39"/>
      <c r="EU405" s="39"/>
      <c r="EV405" s="39"/>
      <c r="EW405" s="39"/>
      <c r="EX405" s="39"/>
      <c r="EY405" s="39"/>
      <c r="EZ405" s="39"/>
      <c r="FA405" s="39"/>
      <c r="FB405" s="39"/>
      <c r="FC405" s="39"/>
      <c r="FD405" s="39"/>
      <c r="FE405" s="39"/>
      <c r="FF405" s="39"/>
      <c r="FG405" s="39"/>
      <c r="FH405" s="39"/>
      <c r="FI405" s="39"/>
      <c r="FJ405" s="39"/>
      <c r="FK405" s="39"/>
      <c r="FL405" s="39"/>
      <c r="FM405" s="39"/>
      <c r="FN405" s="39"/>
      <c r="FO405" s="39"/>
      <c r="FP405" s="39"/>
      <c r="FQ405" s="39"/>
      <c r="FR405" s="39"/>
      <c r="FS405" s="39"/>
      <c r="FT405" s="39"/>
      <c r="FU405" s="39"/>
      <c r="FV405" s="39"/>
      <c r="FW405" s="39"/>
      <c r="FX405" s="39"/>
      <c r="FY405" s="39"/>
      <c r="FZ405" s="39"/>
      <c r="GA405" s="39"/>
      <c r="GB405" s="39"/>
      <c r="GC405" s="39"/>
      <c r="GD405" s="39"/>
      <c r="GE405" s="39"/>
      <c r="GF405" s="39"/>
      <c r="GG405" s="39"/>
      <c r="GH405" s="39"/>
      <c r="GI405" s="39"/>
      <c r="GJ405" s="39"/>
      <c r="GK405" s="39"/>
      <c r="GL405" s="39"/>
      <c r="GM405" s="39"/>
      <c r="GN405" s="36"/>
    </row>
    <row r="406" spans="2:196" ht="15" customHeight="1" x14ac:dyDescent="0.2">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39"/>
      <c r="EU406" s="39"/>
      <c r="EV406" s="39"/>
      <c r="EW406" s="39"/>
      <c r="EX406" s="39"/>
      <c r="EY406" s="39"/>
      <c r="EZ406" s="39"/>
      <c r="FA406" s="39"/>
      <c r="FB406" s="39"/>
      <c r="FC406" s="39"/>
      <c r="FD406" s="39"/>
      <c r="FE406" s="39"/>
      <c r="FF406" s="39"/>
      <c r="FG406" s="39"/>
      <c r="FH406" s="39"/>
      <c r="FI406" s="39"/>
      <c r="FJ406" s="39"/>
      <c r="FK406" s="39"/>
      <c r="FL406" s="39"/>
      <c r="FM406" s="39"/>
      <c r="FN406" s="39"/>
      <c r="FO406" s="39"/>
      <c r="FP406" s="39"/>
      <c r="FQ406" s="39"/>
      <c r="FR406" s="39"/>
      <c r="FS406" s="39"/>
      <c r="FT406" s="39"/>
      <c r="FU406" s="39"/>
      <c r="FV406" s="39"/>
      <c r="FW406" s="39"/>
      <c r="FX406" s="39"/>
      <c r="FY406" s="39"/>
      <c r="FZ406" s="39"/>
      <c r="GA406" s="39"/>
      <c r="GB406" s="39"/>
      <c r="GC406" s="39"/>
      <c r="GD406" s="39"/>
      <c r="GE406" s="39"/>
      <c r="GF406" s="39"/>
      <c r="GG406" s="39"/>
      <c r="GH406" s="39"/>
      <c r="GI406" s="39"/>
      <c r="GJ406" s="39"/>
      <c r="GK406" s="39"/>
      <c r="GL406" s="39"/>
      <c r="GM406" s="39"/>
      <c r="GN406" s="36"/>
    </row>
    <row r="407" spans="2:196" ht="15" customHeight="1" x14ac:dyDescent="0.2">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6"/>
    </row>
    <row r="408" spans="2:196" ht="15" customHeight="1" x14ac:dyDescent="0.2">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6"/>
    </row>
    <row r="409" spans="2:196" ht="15" customHeight="1" x14ac:dyDescent="0.2">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6"/>
    </row>
    <row r="410" spans="2:196" ht="15" customHeight="1" x14ac:dyDescent="0.2">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6"/>
    </row>
    <row r="411" spans="2:196" ht="15" customHeight="1" x14ac:dyDescent="0.2">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6"/>
    </row>
    <row r="412" spans="2:196" ht="15" customHeight="1" x14ac:dyDescent="0.2">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6"/>
    </row>
    <row r="413" spans="2:196" ht="15" customHeight="1" x14ac:dyDescent="0.2">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6"/>
    </row>
    <row r="414" spans="2:196" ht="15" customHeight="1" x14ac:dyDescent="0.2">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6"/>
    </row>
    <row r="415" spans="2:196" ht="15" customHeight="1" x14ac:dyDescent="0.2">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6"/>
    </row>
    <row r="416" spans="2:196" ht="15" customHeight="1" x14ac:dyDescent="0.2">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6"/>
    </row>
    <row r="417" spans="2:196" ht="15" customHeight="1" x14ac:dyDescent="0.2">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6"/>
    </row>
    <row r="418" spans="2:196" ht="15" customHeight="1" x14ac:dyDescent="0.2">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6"/>
    </row>
    <row r="419" spans="2:196" ht="15" customHeight="1" x14ac:dyDescent="0.2">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6"/>
    </row>
    <row r="420" spans="2:196" ht="15" customHeight="1" x14ac:dyDescent="0.2">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6"/>
    </row>
    <row r="421" spans="2:196" ht="15" customHeight="1" x14ac:dyDescent="0.2">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6"/>
    </row>
    <row r="422" spans="2:196" ht="15" customHeight="1" x14ac:dyDescent="0.2">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6"/>
    </row>
    <row r="423" spans="2:196" ht="15" customHeight="1" x14ac:dyDescent="0.2">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6"/>
    </row>
    <row r="424" spans="2:196" ht="15" customHeight="1" x14ac:dyDescent="0.2">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c r="CR424" s="39"/>
      <c r="CS424" s="39"/>
      <c r="CT424" s="39"/>
      <c r="CU424" s="39"/>
      <c r="CV424" s="39"/>
      <c r="CW424" s="39"/>
      <c r="CX424" s="39"/>
      <c r="CY424" s="39"/>
      <c r="CZ424" s="39"/>
      <c r="DA424" s="39"/>
      <c r="DB424" s="39"/>
      <c r="DC424" s="39"/>
      <c r="DD424" s="39"/>
      <c r="DE424" s="39"/>
      <c r="DF424" s="39"/>
      <c r="DG424" s="39"/>
      <c r="DH424" s="39"/>
      <c r="DI424" s="39"/>
      <c r="DJ424" s="39"/>
      <c r="DK424" s="39"/>
      <c r="DL424" s="39"/>
      <c r="DM424" s="39"/>
      <c r="DN424" s="39"/>
      <c r="DO424" s="39"/>
      <c r="DP424" s="39"/>
      <c r="DQ424" s="39"/>
      <c r="DR424" s="39"/>
      <c r="DS424" s="39"/>
      <c r="DT424" s="39"/>
      <c r="DU424" s="39"/>
      <c r="DV424" s="39"/>
      <c r="DW424" s="39"/>
      <c r="DX424" s="39"/>
      <c r="DY424" s="39"/>
      <c r="DZ424" s="39"/>
      <c r="EA424" s="39"/>
      <c r="EB424" s="39"/>
      <c r="EC424" s="39"/>
      <c r="ED424" s="39"/>
      <c r="EE424" s="39"/>
      <c r="EF424" s="39"/>
      <c r="EG424" s="39"/>
      <c r="EH424" s="39"/>
      <c r="EI424" s="39"/>
      <c r="EJ424" s="39"/>
      <c r="EK424" s="39"/>
      <c r="EL424" s="39"/>
      <c r="EM424" s="39"/>
      <c r="EN424" s="39"/>
      <c r="EO424" s="39"/>
      <c r="EP424" s="39"/>
      <c r="EQ424" s="39"/>
      <c r="ER424" s="39"/>
      <c r="ES424" s="39"/>
      <c r="ET424" s="39"/>
      <c r="EU424" s="39"/>
      <c r="EV424" s="39"/>
      <c r="EW424" s="39"/>
      <c r="EX424" s="39"/>
      <c r="EY424" s="39"/>
      <c r="EZ424" s="39"/>
      <c r="FA424" s="39"/>
      <c r="FB424" s="39"/>
      <c r="FC424" s="39"/>
      <c r="FD424" s="39"/>
      <c r="FE424" s="39"/>
      <c r="FF424" s="39"/>
      <c r="FG424" s="39"/>
      <c r="FH424" s="39"/>
      <c r="FI424" s="39"/>
      <c r="FJ424" s="39"/>
      <c r="FK424" s="39"/>
      <c r="FL424" s="39"/>
      <c r="FM424" s="39"/>
      <c r="FN424" s="39"/>
      <c r="FO424" s="39"/>
      <c r="FP424" s="39"/>
      <c r="FQ424" s="39"/>
      <c r="FR424" s="39"/>
      <c r="FS424" s="39"/>
      <c r="FT424" s="39"/>
      <c r="FU424" s="39"/>
      <c r="FV424" s="39"/>
      <c r="FW424" s="39"/>
      <c r="FX424" s="39"/>
      <c r="FY424" s="39"/>
      <c r="FZ424" s="39"/>
      <c r="GA424" s="39"/>
      <c r="GB424" s="39"/>
      <c r="GC424" s="39"/>
      <c r="GD424" s="39"/>
      <c r="GE424" s="39"/>
      <c r="GF424" s="39"/>
      <c r="GG424" s="39"/>
      <c r="GH424" s="39"/>
      <c r="GI424" s="39"/>
      <c r="GJ424" s="39"/>
      <c r="GK424" s="39"/>
      <c r="GL424" s="39"/>
      <c r="GM424" s="39"/>
      <c r="GN424" s="36"/>
    </row>
    <row r="425" spans="2:196" ht="15" customHeight="1" x14ac:dyDescent="0.2">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c r="CR425" s="39"/>
      <c r="CS425" s="39"/>
      <c r="CT425" s="39"/>
      <c r="CU425" s="39"/>
      <c r="CV425" s="39"/>
      <c r="CW425" s="39"/>
      <c r="CX425" s="39"/>
      <c r="CY425" s="39"/>
      <c r="CZ425" s="39"/>
      <c r="DA425" s="39"/>
      <c r="DB425" s="39"/>
      <c r="DC425" s="39"/>
      <c r="DD425" s="39"/>
      <c r="DE425" s="39"/>
      <c r="DF425" s="39"/>
      <c r="DG425" s="39"/>
      <c r="DH425" s="39"/>
      <c r="DI425" s="39"/>
      <c r="DJ425" s="39"/>
      <c r="DK425" s="39"/>
      <c r="DL425" s="39"/>
      <c r="DM425" s="39"/>
      <c r="DN425" s="39"/>
      <c r="DO425" s="39"/>
      <c r="DP425" s="39"/>
      <c r="DQ425" s="39"/>
      <c r="DR425" s="39"/>
      <c r="DS425" s="39"/>
      <c r="DT425" s="39"/>
      <c r="DU425" s="39"/>
      <c r="DV425" s="39"/>
      <c r="DW425" s="39"/>
      <c r="DX425" s="39"/>
      <c r="DY425" s="39"/>
      <c r="DZ425" s="39"/>
      <c r="EA425" s="39"/>
      <c r="EB425" s="39"/>
      <c r="EC425" s="39"/>
      <c r="ED425" s="39"/>
      <c r="EE425" s="39"/>
      <c r="EF425" s="39"/>
      <c r="EG425" s="39"/>
      <c r="EH425" s="39"/>
      <c r="EI425" s="39"/>
      <c r="EJ425" s="39"/>
      <c r="EK425" s="39"/>
      <c r="EL425" s="39"/>
      <c r="EM425" s="39"/>
      <c r="EN425" s="39"/>
      <c r="EO425" s="39"/>
      <c r="EP425" s="39"/>
      <c r="EQ425" s="39"/>
      <c r="ER425" s="39"/>
      <c r="ES425" s="39"/>
      <c r="ET425" s="39"/>
      <c r="EU425" s="39"/>
      <c r="EV425" s="39"/>
      <c r="EW425" s="39"/>
      <c r="EX425" s="39"/>
      <c r="EY425" s="39"/>
      <c r="EZ425" s="39"/>
      <c r="FA425" s="39"/>
      <c r="FB425" s="39"/>
      <c r="FC425" s="39"/>
      <c r="FD425" s="39"/>
      <c r="FE425" s="39"/>
      <c r="FF425" s="39"/>
      <c r="FG425" s="39"/>
      <c r="FH425" s="39"/>
      <c r="FI425" s="39"/>
      <c r="FJ425" s="39"/>
      <c r="FK425" s="39"/>
      <c r="FL425" s="39"/>
      <c r="FM425" s="39"/>
      <c r="FN425" s="39"/>
      <c r="FO425" s="39"/>
      <c r="FP425" s="39"/>
      <c r="FQ425" s="39"/>
      <c r="FR425" s="39"/>
      <c r="FS425" s="39"/>
      <c r="FT425" s="39"/>
      <c r="FU425" s="39"/>
      <c r="FV425" s="39"/>
      <c r="FW425" s="39"/>
      <c r="FX425" s="39"/>
      <c r="FY425" s="39"/>
      <c r="FZ425" s="39"/>
      <c r="GA425" s="39"/>
      <c r="GB425" s="39"/>
      <c r="GC425" s="39"/>
      <c r="GD425" s="39"/>
      <c r="GE425" s="39"/>
      <c r="GF425" s="39"/>
      <c r="GG425" s="39"/>
      <c r="GH425" s="39"/>
      <c r="GI425" s="39"/>
      <c r="GJ425" s="39"/>
      <c r="GK425" s="39"/>
      <c r="GL425" s="39"/>
      <c r="GM425" s="39"/>
      <c r="GN425" s="36"/>
    </row>
    <row r="426" spans="2:196" ht="15" customHeight="1" x14ac:dyDescent="0.2">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c r="FS426" s="39"/>
      <c r="FT426" s="39"/>
      <c r="FU426" s="39"/>
      <c r="FV426" s="39"/>
      <c r="FW426" s="39"/>
      <c r="FX426" s="39"/>
      <c r="FY426" s="39"/>
      <c r="FZ426" s="39"/>
      <c r="GA426" s="39"/>
      <c r="GB426" s="39"/>
      <c r="GC426" s="39"/>
      <c r="GD426" s="39"/>
      <c r="GE426" s="39"/>
      <c r="GF426" s="39"/>
      <c r="GG426" s="39"/>
      <c r="GH426" s="39"/>
      <c r="GI426" s="39"/>
      <c r="GJ426" s="39"/>
      <c r="GK426" s="39"/>
      <c r="GL426" s="39"/>
      <c r="GM426" s="39"/>
      <c r="GN426" s="36"/>
    </row>
    <row r="427" spans="2:196" ht="15" customHeight="1" x14ac:dyDescent="0.2">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c r="FS427" s="39"/>
      <c r="FT427" s="39"/>
      <c r="FU427" s="39"/>
      <c r="FV427" s="39"/>
      <c r="FW427" s="39"/>
      <c r="FX427" s="39"/>
      <c r="FY427" s="39"/>
      <c r="FZ427" s="39"/>
      <c r="GA427" s="39"/>
      <c r="GB427" s="39"/>
      <c r="GC427" s="39"/>
      <c r="GD427" s="39"/>
      <c r="GE427" s="39"/>
      <c r="GF427" s="39"/>
      <c r="GG427" s="39"/>
      <c r="GH427" s="39"/>
      <c r="GI427" s="39"/>
      <c r="GJ427" s="39"/>
      <c r="GK427" s="39"/>
      <c r="GL427" s="39"/>
      <c r="GM427" s="39"/>
      <c r="GN427" s="36"/>
    </row>
    <row r="428" spans="2:196" ht="15" customHeight="1" x14ac:dyDescent="0.2">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c r="FS428" s="39"/>
      <c r="FT428" s="39"/>
      <c r="FU428" s="39"/>
      <c r="FV428" s="39"/>
      <c r="FW428" s="39"/>
      <c r="FX428" s="39"/>
      <c r="FY428" s="39"/>
      <c r="FZ428" s="39"/>
      <c r="GA428" s="39"/>
      <c r="GB428" s="39"/>
      <c r="GC428" s="39"/>
      <c r="GD428" s="39"/>
      <c r="GE428" s="39"/>
      <c r="GF428" s="39"/>
      <c r="GG428" s="39"/>
      <c r="GH428" s="39"/>
      <c r="GI428" s="39"/>
      <c r="GJ428" s="39"/>
      <c r="GK428" s="39"/>
      <c r="GL428" s="39"/>
      <c r="GM428" s="39"/>
      <c r="GN428" s="36"/>
    </row>
    <row r="429" spans="2:196" ht="15" customHeight="1" x14ac:dyDescent="0.2">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c r="CR429" s="39"/>
      <c r="CS429" s="39"/>
      <c r="CT429" s="39"/>
      <c r="CU429" s="39"/>
      <c r="CV429" s="39"/>
      <c r="CW429" s="39"/>
      <c r="CX429" s="39"/>
      <c r="CY429" s="39"/>
      <c r="CZ429" s="39"/>
      <c r="DA429" s="39"/>
      <c r="DB429" s="39"/>
      <c r="DC429" s="39"/>
      <c r="DD429" s="39"/>
      <c r="DE429" s="39"/>
      <c r="DF429" s="39"/>
      <c r="DG429" s="39"/>
      <c r="DH429" s="39"/>
      <c r="DI429" s="39"/>
      <c r="DJ429" s="39"/>
      <c r="DK429" s="39"/>
      <c r="DL429" s="39"/>
      <c r="DM429" s="39"/>
      <c r="DN429" s="39"/>
      <c r="DO429" s="39"/>
      <c r="DP429" s="39"/>
      <c r="DQ429" s="39"/>
      <c r="DR429" s="39"/>
      <c r="DS429" s="39"/>
      <c r="DT429" s="39"/>
      <c r="DU429" s="39"/>
      <c r="DV429" s="39"/>
      <c r="DW429" s="39"/>
      <c r="DX429" s="39"/>
      <c r="DY429" s="39"/>
      <c r="DZ429" s="39"/>
      <c r="EA429" s="39"/>
      <c r="EB429" s="39"/>
      <c r="EC429" s="39"/>
      <c r="ED429" s="39"/>
      <c r="EE429" s="39"/>
      <c r="EF429" s="39"/>
      <c r="EG429" s="39"/>
      <c r="EH429" s="39"/>
      <c r="EI429" s="39"/>
      <c r="EJ429" s="39"/>
      <c r="EK429" s="39"/>
      <c r="EL429" s="39"/>
      <c r="EM429" s="39"/>
      <c r="EN429" s="39"/>
      <c r="EO429" s="39"/>
      <c r="EP429" s="39"/>
      <c r="EQ429" s="39"/>
      <c r="ER429" s="39"/>
      <c r="ES429" s="39"/>
      <c r="ET429" s="39"/>
      <c r="EU429" s="39"/>
      <c r="EV429" s="39"/>
      <c r="EW429" s="39"/>
      <c r="EX429" s="39"/>
      <c r="EY429" s="39"/>
      <c r="EZ429" s="39"/>
      <c r="FA429" s="39"/>
      <c r="FB429" s="39"/>
      <c r="FC429" s="39"/>
      <c r="FD429" s="39"/>
      <c r="FE429" s="39"/>
      <c r="FF429" s="39"/>
      <c r="FG429" s="39"/>
      <c r="FH429" s="39"/>
      <c r="FI429" s="39"/>
      <c r="FJ429" s="39"/>
      <c r="FK429" s="39"/>
      <c r="FL429" s="39"/>
      <c r="FM429" s="39"/>
      <c r="FN429" s="39"/>
      <c r="FO429" s="39"/>
      <c r="FP429" s="39"/>
      <c r="FQ429" s="39"/>
      <c r="FR429" s="39"/>
      <c r="FS429" s="39"/>
      <c r="FT429" s="39"/>
      <c r="FU429" s="39"/>
      <c r="FV429" s="39"/>
      <c r="FW429" s="39"/>
      <c r="FX429" s="39"/>
      <c r="FY429" s="39"/>
      <c r="FZ429" s="39"/>
      <c r="GA429" s="39"/>
      <c r="GB429" s="39"/>
      <c r="GC429" s="39"/>
      <c r="GD429" s="39"/>
      <c r="GE429" s="39"/>
      <c r="GF429" s="39"/>
      <c r="GG429" s="39"/>
      <c r="GH429" s="39"/>
      <c r="GI429" s="39"/>
      <c r="GJ429" s="39"/>
      <c r="GK429" s="39"/>
      <c r="GL429" s="39"/>
      <c r="GM429" s="39"/>
      <c r="GN429" s="36"/>
    </row>
    <row r="430" spans="2:196" ht="15" customHeight="1" x14ac:dyDescent="0.2">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6"/>
    </row>
    <row r="431" spans="2:196" ht="15" customHeight="1" x14ac:dyDescent="0.2">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9"/>
      <c r="CZ431" s="39"/>
      <c r="DA431" s="39"/>
      <c r="DB431" s="39"/>
      <c r="DC431" s="39"/>
      <c r="DD431" s="39"/>
      <c r="DE431" s="39"/>
      <c r="DF431" s="39"/>
      <c r="DG431" s="39"/>
      <c r="DH431" s="39"/>
      <c r="DI431" s="39"/>
      <c r="DJ431" s="39"/>
      <c r="DK431" s="39"/>
      <c r="DL431" s="39"/>
      <c r="DM431" s="39"/>
      <c r="DN431" s="39"/>
      <c r="DO431" s="39"/>
      <c r="DP431" s="39"/>
      <c r="DQ431" s="39"/>
      <c r="DR431" s="39"/>
      <c r="DS431" s="39"/>
      <c r="DT431" s="39"/>
      <c r="DU431" s="39"/>
      <c r="DV431" s="39"/>
      <c r="DW431" s="39"/>
      <c r="DX431" s="39"/>
      <c r="DY431" s="39"/>
      <c r="DZ431" s="39"/>
      <c r="EA431" s="39"/>
      <c r="EB431" s="39"/>
      <c r="EC431" s="39"/>
      <c r="ED431" s="39"/>
      <c r="EE431" s="39"/>
      <c r="EF431" s="39"/>
      <c r="EG431" s="39"/>
      <c r="EH431" s="39"/>
      <c r="EI431" s="39"/>
      <c r="EJ431" s="39"/>
      <c r="EK431" s="39"/>
      <c r="EL431" s="39"/>
      <c r="EM431" s="39"/>
      <c r="EN431" s="39"/>
      <c r="EO431" s="39"/>
      <c r="EP431" s="39"/>
      <c r="EQ431" s="39"/>
      <c r="ER431" s="39"/>
      <c r="ES431" s="39"/>
      <c r="ET431" s="39"/>
      <c r="EU431" s="39"/>
      <c r="EV431" s="39"/>
      <c r="EW431" s="39"/>
      <c r="EX431" s="39"/>
      <c r="EY431" s="39"/>
      <c r="EZ431" s="39"/>
      <c r="FA431" s="39"/>
      <c r="FB431" s="39"/>
      <c r="FC431" s="39"/>
      <c r="FD431" s="39"/>
      <c r="FE431" s="39"/>
      <c r="FF431" s="39"/>
      <c r="FG431" s="39"/>
      <c r="FH431" s="39"/>
      <c r="FI431" s="39"/>
      <c r="FJ431" s="39"/>
      <c r="FK431" s="39"/>
      <c r="FL431" s="39"/>
      <c r="FM431" s="39"/>
      <c r="FN431" s="39"/>
      <c r="FO431" s="39"/>
      <c r="FP431" s="39"/>
      <c r="FQ431" s="39"/>
      <c r="FR431" s="39"/>
      <c r="FS431" s="39"/>
      <c r="FT431" s="39"/>
      <c r="FU431" s="39"/>
      <c r="FV431" s="39"/>
      <c r="FW431" s="39"/>
      <c r="FX431" s="39"/>
      <c r="FY431" s="39"/>
      <c r="FZ431" s="39"/>
      <c r="GA431" s="39"/>
      <c r="GB431" s="39"/>
      <c r="GC431" s="39"/>
      <c r="GD431" s="39"/>
      <c r="GE431" s="39"/>
      <c r="GF431" s="39"/>
      <c r="GG431" s="39"/>
      <c r="GH431" s="39"/>
      <c r="GI431" s="39"/>
      <c r="GJ431" s="39"/>
      <c r="GK431" s="39"/>
      <c r="GL431" s="39"/>
      <c r="GM431" s="39"/>
      <c r="GN431" s="36"/>
    </row>
    <row r="432" spans="2:196" ht="15" customHeight="1" x14ac:dyDescent="0.2">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9"/>
      <c r="CZ432" s="39"/>
      <c r="DA432" s="39"/>
      <c r="DB432" s="39"/>
      <c r="DC432" s="39"/>
      <c r="DD432" s="39"/>
      <c r="DE432" s="39"/>
      <c r="DF432" s="39"/>
      <c r="DG432" s="39"/>
      <c r="DH432" s="39"/>
      <c r="DI432" s="39"/>
      <c r="DJ432" s="39"/>
      <c r="DK432" s="39"/>
      <c r="DL432" s="39"/>
      <c r="DM432" s="39"/>
      <c r="DN432" s="39"/>
      <c r="DO432" s="39"/>
      <c r="DP432" s="39"/>
      <c r="DQ432" s="39"/>
      <c r="DR432" s="39"/>
      <c r="DS432" s="39"/>
      <c r="DT432" s="39"/>
      <c r="DU432" s="39"/>
      <c r="DV432" s="39"/>
      <c r="DW432" s="39"/>
      <c r="DX432" s="39"/>
      <c r="DY432" s="39"/>
      <c r="DZ432" s="39"/>
      <c r="EA432" s="39"/>
      <c r="EB432" s="39"/>
      <c r="EC432" s="39"/>
      <c r="ED432" s="39"/>
      <c r="EE432" s="39"/>
      <c r="EF432" s="39"/>
      <c r="EG432" s="39"/>
      <c r="EH432" s="39"/>
      <c r="EI432" s="39"/>
      <c r="EJ432" s="39"/>
      <c r="EK432" s="39"/>
      <c r="EL432" s="39"/>
      <c r="EM432" s="39"/>
      <c r="EN432" s="39"/>
      <c r="EO432" s="39"/>
      <c r="EP432" s="39"/>
      <c r="EQ432" s="39"/>
      <c r="ER432" s="39"/>
      <c r="ES432" s="39"/>
      <c r="ET432" s="39"/>
      <c r="EU432" s="39"/>
      <c r="EV432" s="39"/>
      <c r="EW432" s="39"/>
      <c r="EX432" s="39"/>
      <c r="EY432" s="39"/>
      <c r="EZ432" s="39"/>
      <c r="FA432" s="39"/>
      <c r="FB432" s="39"/>
      <c r="FC432" s="39"/>
      <c r="FD432" s="39"/>
      <c r="FE432" s="39"/>
      <c r="FF432" s="39"/>
      <c r="FG432" s="39"/>
      <c r="FH432" s="39"/>
      <c r="FI432" s="39"/>
      <c r="FJ432" s="39"/>
      <c r="FK432" s="39"/>
      <c r="FL432" s="39"/>
      <c r="FM432" s="39"/>
      <c r="FN432" s="39"/>
      <c r="FO432" s="39"/>
      <c r="FP432" s="39"/>
      <c r="FQ432" s="39"/>
      <c r="FR432" s="39"/>
      <c r="FS432" s="39"/>
      <c r="FT432" s="39"/>
      <c r="FU432" s="39"/>
      <c r="FV432" s="39"/>
      <c r="FW432" s="39"/>
      <c r="FX432" s="39"/>
      <c r="FY432" s="39"/>
      <c r="FZ432" s="39"/>
      <c r="GA432" s="39"/>
      <c r="GB432" s="39"/>
      <c r="GC432" s="39"/>
      <c r="GD432" s="39"/>
      <c r="GE432" s="39"/>
      <c r="GF432" s="39"/>
      <c r="GG432" s="39"/>
      <c r="GH432" s="39"/>
      <c r="GI432" s="39"/>
      <c r="GJ432" s="39"/>
      <c r="GK432" s="39"/>
      <c r="GL432" s="39"/>
      <c r="GM432" s="39"/>
      <c r="GN432" s="36"/>
    </row>
    <row r="433" spans="2:196" ht="15" customHeight="1" x14ac:dyDescent="0.2">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39"/>
      <c r="FL433" s="39"/>
      <c r="FM433" s="39"/>
      <c r="FN433" s="39"/>
      <c r="FO433" s="39"/>
      <c r="FP433" s="39"/>
      <c r="FQ433" s="39"/>
      <c r="FR433" s="39"/>
      <c r="FS433" s="39"/>
      <c r="FT433" s="39"/>
      <c r="FU433" s="39"/>
      <c r="FV433" s="39"/>
      <c r="FW433" s="39"/>
      <c r="FX433" s="39"/>
      <c r="FY433" s="39"/>
      <c r="FZ433" s="39"/>
      <c r="GA433" s="39"/>
      <c r="GB433" s="39"/>
      <c r="GC433" s="39"/>
      <c r="GD433" s="39"/>
      <c r="GE433" s="39"/>
      <c r="GF433" s="39"/>
      <c r="GG433" s="39"/>
      <c r="GH433" s="39"/>
      <c r="GI433" s="39"/>
      <c r="GJ433" s="39"/>
      <c r="GK433" s="39"/>
      <c r="GL433" s="39"/>
      <c r="GM433" s="39"/>
      <c r="GN433" s="36"/>
    </row>
    <row r="434" spans="2:196" ht="15" customHeight="1" x14ac:dyDescent="0.2">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39"/>
      <c r="FL434" s="39"/>
      <c r="FM434" s="39"/>
      <c r="FN434" s="39"/>
      <c r="FO434" s="39"/>
      <c r="FP434" s="39"/>
      <c r="FQ434" s="39"/>
      <c r="FR434" s="39"/>
      <c r="FS434" s="39"/>
      <c r="FT434" s="39"/>
      <c r="FU434" s="39"/>
      <c r="FV434" s="39"/>
      <c r="FW434" s="39"/>
      <c r="FX434" s="39"/>
      <c r="FY434" s="39"/>
      <c r="FZ434" s="39"/>
      <c r="GA434" s="39"/>
      <c r="GB434" s="39"/>
      <c r="GC434" s="39"/>
      <c r="GD434" s="39"/>
      <c r="GE434" s="39"/>
      <c r="GF434" s="39"/>
      <c r="GG434" s="39"/>
      <c r="GH434" s="39"/>
      <c r="GI434" s="39"/>
      <c r="GJ434" s="39"/>
      <c r="GK434" s="39"/>
      <c r="GL434" s="39"/>
      <c r="GM434" s="39"/>
      <c r="GN434" s="36"/>
    </row>
    <row r="435" spans="2:196" ht="15" customHeight="1" x14ac:dyDescent="0.2">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c r="DZ435" s="39"/>
      <c r="EA435" s="39"/>
      <c r="EB435" s="39"/>
      <c r="EC435" s="39"/>
      <c r="ED435" s="39"/>
      <c r="EE435" s="39"/>
      <c r="EF435" s="39"/>
      <c r="EG435" s="39"/>
      <c r="EH435" s="39"/>
      <c r="EI435" s="39"/>
      <c r="EJ435" s="39"/>
      <c r="EK435" s="39"/>
      <c r="EL435" s="39"/>
      <c r="EM435" s="39"/>
      <c r="EN435" s="39"/>
      <c r="EO435" s="39"/>
      <c r="EP435" s="39"/>
      <c r="EQ435" s="39"/>
      <c r="ER435" s="39"/>
      <c r="ES435" s="39"/>
      <c r="ET435" s="39"/>
      <c r="EU435" s="39"/>
      <c r="EV435" s="39"/>
      <c r="EW435" s="39"/>
      <c r="EX435" s="39"/>
      <c r="EY435" s="39"/>
      <c r="EZ435" s="39"/>
      <c r="FA435" s="39"/>
      <c r="FB435" s="39"/>
      <c r="FC435" s="39"/>
      <c r="FD435" s="39"/>
      <c r="FE435" s="39"/>
      <c r="FF435" s="39"/>
      <c r="FG435" s="39"/>
      <c r="FH435" s="39"/>
      <c r="FI435" s="39"/>
      <c r="FJ435" s="39"/>
      <c r="FK435" s="39"/>
      <c r="FL435" s="39"/>
      <c r="FM435" s="39"/>
      <c r="FN435" s="39"/>
      <c r="FO435" s="39"/>
      <c r="FP435" s="39"/>
      <c r="FQ435" s="39"/>
      <c r="FR435" s="39"/>
      <c r="FS435" s="39"/>
      <c r="FT435" s="39"/>
      <c r="FU435" s="39"/>
      <c r="FV435" s="39"/>
      <c r="FW435" s="39"/>
      <c r="FX435" s="39"/>
      <c r="FY435" s="39"/>
      <c r="FZ435" s="39"/>
      <c r="GA435" s="39"/>
      <c r="GB435" s="39"/>
      <c r="GC435" s="39"/>
      <c r="GD435" s="39"/>
      <c r="GE435" s="39"/>
      <c r="GF435" s="39"/>
      <c r="GG435" s="39"/>
      <c r="GH435" s="39"/>
      <c r="GI435" s="39"/>
      <c r="GJ435" s="39"/>
      <c r="GK435" s="39"/>
      <c r="GL435" s="39"/>
      <c r="GM435" s="39"/>
      <c r="GN435" s="36"/>
    </row>
    <row r="436" spans="2:196" ht="15" customHeight="1" x14ac:dyDescent="0.2">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c r="CR436" s="39"/>
      <c r="CS436" s="39"/>
      <c r="CT436" s="39"/>
      <c r="CU436" s="39"/>
      <c r="CV436" s="39"/>
      <c r="CW436" s="39"/>
      <c r="CX436" s="39"/>
      <c r="CY436" s="39"/>
      <c r="CZ436" s="39"/>
      <c r="DA436" s="39"/>
      <c r="DB436" s="39"/>
      <c r="DC436" s="39"/>
      <c r="DD436" s="39"/>
      <c r="DE436" s="39"/>
      <c r="DF436" s="39"/>
      <c r="DG436" s="39"/>
      <c r="DH436" s="39"/>
      <c r="DI436" s="39"/>
      <c r="DJ436" s="39"/>
      <c r="DK436" s="39"/>
      <c r="DL436" s="39"/>
      <c r="DM436" s="39"/>
      <c r="DN436" s="39"/>
      <c r="DO436" s="39"/>
      <c r="DP436" s="39"/>
      <c r="DQ436" s="39"/>
      <c r="DR436" s="39"/>
      <c r="DS436" s="39"/>
      <c r="DT436" s="39"/>
      <c r="DU436" s="39"/>
      <c r="DV436" s="39"/>
      <c r="DW436" s="39"/>
      <c r="DX436" s="39"/>
      <c r="DY436" s="39"/>
      <c r="DZ436" s="39"/>
      <c r="EA436" s="39"/>
      <c r="EB436" s="39"/>
      <c r="EC436" s="39"/>
      <c r="ED436" s="39"/>
      <c r="EE436" s="39"/>
      <c r="EF436" s="39"/>
      <c r="EG436" s="39"/>
      <c r="EH436" s="39"/>
      <c r="EI436" s="39"/>
      <c r="EJ436" s="39"/>
      <c r="EK436" s="39"/>
      <c r="EL436" s="39"/>
      <c r="EM436" s="39"/>
      <c r="EN436" s="39"/>
      <c r="EO436" s="39"/>
      <c r="EP436" s="39"/>
      <c r="EQ436" s="39"/>
      <c r="ER436" s="39"/>
      <c r="ES436" s="39"/>
      <c r="ET436" s="39"/>
      <c r="EU436" s="39"/>
      <c r="EV436" s="39"/>
      <c r="EW436" s="39"/>
      <c r="EX436" s="39"/>
      <c r="EY436" s="39"/>
      <c r="EZ436" s="39"/>
      <c r="FA436" s="39"/>
      <c r="FB436" s="39"/>
      <c r="FC436" s="39"/>
      <c r="FD436" s="39"/>
      <c r="FE436" s="39"/>
      <c r="FF436" s="39"/>
      <c r="FG436" s="39"/>
      <c r="FH436" s="39"/>
      <c r="FI436" s="39"/>
      <c r="FJ436" s="39"/>
      <c r="FK436" s="39"/>
      <c r="FL436" s="39"/>
      <c r="FM436" s="39"/>
      <c r="FN436" s="39"/>
      <c r="FO436" s="39"/>
      <c r="FP436" s="39"/>
      <c r="FQ436" s="39"/>
      <c r="FR436" s="39"/>
      <c r="FS436" s="39"/>
      <c r="FT436" s="39"/>
      <c r="FU436" s="39"/>
      <c r="FV436" s="39"/>
      <c r="FW436" s="39"/>
      <c r="FX436" s="39"/>
      <c r="FY436" s="39"/>
      <c r="FZ436" s="39"/>
      <c r="GA436" s="39"/>
      <c r="GB436" s="39"/>
      <c r="GC436" s="39"/>
      <c r="GD436" s="39"/>
      <c r="GE436" s="39"/>
      <c r="GF436" s="39"/>
      <c r="GG436" s="39"/>
      <c r="GH436" s="39"/>
      <c r="GI436" s="39"/>
      <c r="GJ436" s="39"/>
      <c r="GK436" s="39"/>
      <c r="GL436" s="39"/>
      <c r="GM436" s="39"/>
      <c r="GN436" s="36"/>
    </row>
    <row r="437" spans="2:196" ht="15" customHeight="1" x14ac:dyDescent="0.2">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c r="CR437" s="39"/>
      <c r="CS437" s="39"/>
      <c r="CT437" s="39"/>
      <c r="CU437" s="39"/>
      <c r="CV437" s="39"/>
      <c r="CW437" s="39"/>
      <c r="CX437" s="39"/>
      <c r="CY437" s="39"/>
      <c r="CZ437" s="39"/>
      <c r="DA437" s="39"/>
      <c r="DB437" s="39"/>
      <c r="DC437" s="39"/>
      <c r="DD437" s="39"/>
      <c r="DE437" s="39"/>
      <c r="DF437" s="39"/>
      <c r="DG437" s="39"/>
      <c r="DH437" s="39"/>
      <c r="DI437" s="39"/>
      <c r="DJ437" s="39"/>
      <c r="DK437" s="39"/>
      <c r="DL437" s="39"/>
      <c r="DM437" s="39"/>
      <c r="DN437" s="39"/>
      <c r="DO437" s="39"/>
      <c r="DP437" s="39"/>
      <c r="DQ437" s="39"/>
      <c r="DR437" s="39"/>
      <c r="DS437" s="39"/>
      <c r="DT437" s="39"/>
      <c r="DU437" s="39"/>
      <c r="DV437" s="39"/>
      <c r="DW437" s="39"/>
      <c r="DX437" s="39"/>
      <c r="DY437" s="39"/>
      <c r="DZ437" s="39"/>
      <c r="EA437" s="39"/>
      <c r="EB437" s="39"/>
      <c r="EC437" s="39"/>
      <c r="ED437" s="39"/>
      <c r="EE437" s="39"/>
      <c r="EF437" s="39"/>
      <c r="EG437" s="39"/>
      <c r="EH437" s="39"/>
      <c r="EI437" s="39"/>
      <c r="EJ437" s="39"/>
      <c r="EK437" s="39"/>
      <c r="EL437" s="39"/>
      <c r="EM437" s="39"/>
      <c r="EN437" s="39"/>
      <c r="EO437" s="39"/>
      <c r="EP437" s="39"/>
      <c r="EQ437" s="39"/>
      <c r="ER437" s="39"/>
      <c r="ES437" s="39"/>
      <c r="ET437" s="39"/>
      <c r="EU437" s="39"/>
      <c r="EV437" s="39"/>
      <c r="EW437" s="39"/>
      <c r="EX437" s="39"/>
      <c r="EY437" s="39"/>
      <c r="EZ437" s="39"/>
      <c r="FA437" s="39"/>
      <c r="FB437" s="39"/>
      <c r="FC437" s="39"/>
      <c r="FD437" s="39"/>
      <c r="FE437" s="39"/>
      <c r="FF437" s="39"/>
      <c r="FG437" s="39"/>
      <c r="FH437" s="39"/>
      <c r="FI437" s="39"/>
      <c r="FJ437" s="39"/>
      <c r="FK437" s="39"/>
      <c r="FL437" s="39"/>
      <c r="FM437" s="39"/>
      <c r="FN437" s="39"/>
      <c r="FO437" s="39"/>
      <c r="FP437" s="39"/>
      <c r="FQ437" s="39"/>
      <c r="FR437" s="39"/>
      <c r="FS437" s="39"/>
      <c r="FT437" s="39"/>
      <c r="FU437" s="39"/>
      <c r="FV437" s="39"/>
      <c r="FW437" s="39"/>
      <c r="FX437" s="39"/>
      <c r="FY437" s="39"/>
      <c r="FZ437" s="39"/>
      <c r="GA437" s="39"/>
      <c r="GB437" s="39"/>
      <c r="GC437" s="39"/>
      <c r="GD437" s="39"/>
      <c r="GE437" s="39"/>
      <c r="GF437" s="39"/>
      <c r="GG437" s="39"/>
      <c r="GH437" s="39"/>
      <c r="GI437" s="39"/>
      <c r="GJ437" s="39"/>
      <c r="GK437" s="39"/>
      <c r="GL437" s="39"/>
      <c r="GM437" s="39"/>
      <c r="GN437" s="36"/>
    </row>
    <row r="438" spans="2:196" ht="15" customHeight="1" x14ac:dyDescent="0.2">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39"/>
      <c r="EU438" s="39"/>
      <c r="EV438" s="39"/>
      <c r="EW438" s="39"/>
      <c r="EX438" s="39"/>
      <c r="EY438" s="39"/>
      <c r="EZ438" s="39"/>
      <c r="FA438" s="39"/>
      <c r="FB438" s="39"/>
      <c r="FC438" s="39"/>
      <c r="FD438" s="39"/>
      <c r="FE438" s="39"/>
      <c r="FF438" s="39"/>
      <c r="FG438" s="39"/>
      <c r="FH438" s="39"/>
      <c r="FI438" s="39"/>
      <c r="FJ438" s="39"/>
      <c r="FK438" s="39"/>
      <c r="FL438" s="39"/>
      <c r="FM438" s="39"/>
      <c r="FN438" s="39"/>
      <c r="FO438" s="39"/>
      <c r="FP438" s="39"/>
      <c r="FQ438" s="39"/>
      <c r="FR438" s="39"/>
      <c r="FS438" s="39"/>
      <c r="FT438" s="39"/>
      <c r="FU438" s="39"/>
      <c r="FV438" s="39"/>
      <c r="FW438" s="39"/>
      <c r="FX438" s="39"/>
      <c r="FY438" s="39"/>
      <c r="FZ438" s="39"/>
      <c r="GA438" s="39"/>
      <c r="GB438" s="39"/>
      <c r="GC438" s="39"/>
      <c r="GD438" s="39"/>
      <c r="GE438" s="39"/>
      <c r="GF438" s="39"/>
      <c r="GG438" s="39"/>
      <c r="GH438" s="39"/>
      <c r="GI438" s="39"/>
      <c r="GJ438" s="39"/>
      <c r="GK438" s="39"/>
      <c r="GL438" s="39"/>
      <c r="GM438" s="39"/>
      <c r="GN438" s="36"/>
    </row>
    <row r="439" spans="2:196" ht="15" customHeight="1" x14ac:dyDescent="0.2">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c r="DO439" s="39"/>
      <c r="DP439" s="39"/>
      <c r="DQ439" s="39"/>
      <c r="DR439" s="39"/>
      <c r="DS439" s="39"/>
      <c r="DT439" s="39"/>
      <c r="DU439" s="39"/>
      <c r="DV439" s="39"/>
      <c r="DW439" s="39"/>
      <c r="DX439" s="39"/>
      <c r="DY439" s="39"/>
      <c r="DZ439" s="39"/>
      <c r="EA439" s="39"/>
      <c r="EB439" s="39"/>
      <c r="EC439" s="39"/>
      <c r="ED439" s="39"/>
      <c r="EE439" s="39"/>
      <c r="EF439" s="39"/>
      <c r="EG439" s="39"/>
      <c r="EH439" s="39"/>
      <c r="EI439" s="39"/>
      <c r="EJ439" s="39"/>
      <c r="EK439" s="39"/>
      <c r="EL439" s="39"/>
      <c r="EM439" s="39"/>
      <c r="EN439" s="39"/>
      <c r="EO439" s="39"/>
      <c r="EP439" s="39"/>
      <c r="EQ439" s="39"/>
      <c r="ER439" s="39"/>
      <c r="ES439" s="39"/>
      <c r="ET439" s="39"/>
      <c r="EU439" s="39"/>
      <c r="EV439" s="39"/>
      <c r="EW439" s="39"/>
      <c r="EX439" s="39"/>
      <c r="EY439" s="39"/>
      <c r="EZ439" s="39"/>
      <c r="FA439" s="39"/>
      <c r="FB439" s="39"/>
      <c r="FC439" s="39"/>
      <c r="FD439" s="39"/>
      <c r="FE439" s="39"/>
      <c r="FF439" s="39"/>
      <c r="FG439" s="39"/>
      <c r="FH439" s="39"/>
      <c r="FI439" s="39"/>
      <c r="FJ439" s="39"/>
      <c r="FK439" s="39"/>
      <c r="FL439" s="39"/>
      <c r="FM439" s="39"/>
      <c r="FN439" s="39"/>
      <c r="FO439" s="39"/>
      <c r="FP439" s="39"/>
      <c r="FQ439" s="39"/>
      <c r="FR439" s="39"/>
      <c r="FS439" s="39"/>
      <c r="FT439" s="39"/>
      <c r="FU439" s="39"/>
      <c r="FV439" s="39"/>
      <c r="FW439" s="39"/>
      <c r="FX439" s="39"/>
      <c r="FY439" s="39"/>
      <c r="FZ439" s="39"/>
      <c r="GA439" s="39"/>
      <c r="GB439" s="39"/>
      <c r="GC439" s="39"/>
      <c r="GD439" s="39"/>
      <c r="GE439" s="39"/>
      <c r="GF439" s="39"/>
      <c r="GG439" s="39"/>
      <c r="GH439" s="39"/>
      <c r="GI439" s="39"/>
      <c r="GJ439" s="39"/>
      <c r="GK439" s="39"/>
      <c r="GL439" s="39"/>
      <c r="GM439" s="39"/>
      <c r="GN439" s="36"/>
    </row>
    <row r="440" spans="2:196" ht="15" customHeight="1" x14ac:dyDescent="0.2">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39"/>
      <c r="DF440" s="39"/>
      <c r="DG440" s="39"/>
      <c r="DH440" s="39"/>
      <c r="DI440" s="39"/>
      <c r="DJ440" s="39"/>
      <c r="DK440" s="39"/>
      <c r="DL440" s="39"/>
      <c r="DM440" s="39"/>
      <c r="DN440" s="39"/>
      <c r="DO440" s="39"/>
      <c r="DP440" s="39"/>
      <c r="DQ440" s="39"/>
      <c r="DR440" s="39"/>
      <c r="DS440" s="39"/>
      <c r="DT440" s="39"/>
      <c r="DU440" s="39"/>
      <c r="DV440" s="39"/>
      <c r="DW440" s="39"/>
      <c r="DX440" s="39"/>
      <c r="DY440" s="39"/>
      <c r="DZ440" s="39"/>
      <c r="EA440" s="39"/>
      <c r="EB440" s="39"/>
      <c r="EC440" s="39"/>
      <c r="ED440" s="39"/>
      <c r="EE440" s="39"/>
      <c r="EF440" s="39"/>
      <c r="EG440" s="39"/>
      <c r="EH440" s="39"/>
      <c r="EI440" s="39"/>
      <c r="EJ440" s="39"/>
      <c r="EK440" s="39"/>
      <c r="EL440" s="39"/>
      <c r="EM440" s="39"/>
      <c r="EN440" s="39"/>
      <c r="EO440" s="39"/>
      <c r="EP440" s="39"/>
      <c r="EQ440" s="39"/>
      <c r="ER440" s="39"/>
      <c r="ES440" s="39"/>
      <c r="ET440" s="39"/>
      <c r="EU440" s="39"/>
      <c r="EV440" s="39"/>
      <c r="EW440" s="39"/>
      <c r="EX440" s="39"/>
      <c r="EY440" s="39"/>
      <c r="EZ440" s="39"/>
      <c r="FA440" s="39"/>
      <c r="FB440" s="39"/>
      <c r="FC440" s="39"/>
      <c r="FD440" s="39"/>
      <c r="FE440" s="39"/>
      <c r="FF440" s="39"/>
      <c r="FG440" s="39"/>
      <c r="FH440" s="39"/>
      <c r="FI440" s="39"/>
      <c r="FJ440" s="39"/>
      <c r="FK440" s="39"/>
      <c r="FL440" s="39"/>
      <c r="FM440" s="39"/>
      <c r="FN440" s="39"/>
      <c r="FO440" s="39"/>
      <c r="FP440" s="39"/>
      <c r="FQ440" s="39"/>
      <c r="FR440" s="39"/>
      <c r="FS440" s="39"/>
      <c r="FT440" s="39"/>
      <c r="FU440" s="39"/>
      <c r="FV440" s="39"/>
      <c r="FW440" s="39"/>
      <c r="FX440" s="39"/>
      <c r="FY440" s="39"/>
      <c r="FZ440" s="39"/>
      <c r="GA440" s="39"/>
      <c r="GB440" s="39"/>
      <c r="GC440" s="39"/>
      <c r="GD440" s="39"/>
      <c r="GE440" s="39"/>
      <c r="GF440" s="39"/>
      <c r="GG440" s="39"/>
      <c r="GH440" s="39"/>
      <c r="GI440" s="39"/>
      <c r="GJ440" s="39"/>
      <c r="GK440" s="39"/>
      <c r="GL440" s="39"/>
      <c r="GM440" s="39"/>
      <c r="GN440" s="36"/>
    </row>
    <row r="441" spans="2:196" ht="15" customHeight="1" x14ac:dyDescent="0.2">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c r="EN441" s="39"/>
      <c r="EO441" s="39"/>
      <c r="EP441" s="39"/>
      <c r="EQ441" s="39"/>
      <c r="ER441" s="39"/>
      <c r="ES441" s="39"/>
      <c r="ET441" s="39"/>
      <c r="EU441" s="39"/>
      <c r="EV441" s="39"/>
      <c r="EW441" s="39"/>
      <c r="EX441" s="39"/>
      <c r="EY441" s="39"/>
      <c r="EZ441" s="39"/>
      <c r="FA441" s="39"/>
      <c r="FB441" s="39"/>
      <c r="FC441" s="39"/>
      <c r="FD441" s="39"/>
      <c r="FE441" s="39"/>
      <c r="FF441" s="39"/>
      <c r="FG441" s="39"/>
      <c r="FH441" s="39"/>
      <c r="FI441" s="39"/>
      <c r="FJ441" s="39"/>
      <c r="FK441" s="39"/>
      <c r="FL441" s="39"/>
      <c r="FM441" s="39"/>
      <c r="FN441" s="39"/>
      <c r="FO441" s="39"/>
      <c r="FP441" s="39"/>
      <c r="FQ441" s="39"/>
      <c r="FR441" s="39"/>
      <c r="FS441" s="39"/>
      <c r="FT441" s="39"/>
      <c r="FU441" s="39"/>
      <c r="FV441" s="39"/>
      <c r="FW441" s="39"/>
      <c r="FX441" s="39"/>
      <c r="FY441" s="39"/>
      <c r="FZ441" s="39"/>
      <c r="GA441" s="39"/>
      <c r="GB441" s="39"/>
      <c r="GC441" s="39"/>
      <c r="GD441" s="39"/>
      <c r="GE441" s="39"/>
      <c r="GF441" s="39"/>
      <c r="GG441" s="39"/>
      <c r="GH441" s="39"/>
      <c r="GI441" s="39"/>
      <c r="GJ441" s="39"/>
      <c r="GK441" s="39"/>
      <c r="GL441" s="39"/>
      <c r="GM441" s="39"/>
      <c r="GN441" s="36"/>
    </row>
    <row r="442" spans="2:196" ht="15" customHeight="1" x14ac:dyDescent="0.2">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c r="CR442" s="39"/>
      <c r="CS442" s="39"/>
      <c r="CT442" s="39"/>
      <c r="CU442" s="39"/>
      <c r="CV442" s="39"/>
      <c r="CW442" s="39"/>
      <c r="CX442" s="39"/>
      <c r="CY442" s="39"/>
      <c r="CZ442" s="39"/>
      <c r="DA442" s="39"/>
      <c r="DB442" s="39"/>
      <c r="DC442" s="39"/>
      <c r="DD442" s="39"/>
      <c r="DE442" s="39"/>
      <c r="DF442" s="39"/>
      <c r="DG442" s="39"/>
      <c r="DH442" s="39"/>
      <c r="DI442" s="39"/>
      <c r="DJ442" s="39"/>
      <c r="DK442" s="39"/>
      <c r="DL442" s="39"/>
      <c r="DM442" s="39"/>
      <c r="DN442" s="39"/>
      <c r="DO442" s="39"/>
      <c r="DP442" s="39"/>
      <c r="DQ442" s="39"/>
      <c r="DR442" s="39"/>
      <c r="DS442" s="39"/>
      <c r="DT442" s="39"/>
      <c r="DU442" s="39"/>
      <c r="DV442" s="39"/>
      <c r="DW442" s="39"/>
      <c r="DX442" s="39"/>
      <c r="DY442" s="39"/>
      <c r="DZ442" s="39"/>
      <c r="EA442" s="39"/>
      <c r="EB442" s="39"/>
      <c r="EC442" s="39"/>
      <c r="ED442" s="39"/>
      <c r="EE442" s="39"/>
      <c r="EF442" s="39"/>
      <c r="EG442" s="39"/>
      <c r="EH442" s="39"/>
      <c r="EI442" s="39"/>
      <c r="EJ442" s="39"/>
      <c r="EK442" s="39"/>
      <c r="EL442" s="39"/>
      <c r="EM442" s="39"/>
      <c r="EN442" s="39"/>
      <c r="EO442" s="39"/>
      <c r="EP442" s="39"/>
      <c r="EQ442" s="39"/>
      <c r="ER442" s="39"/>
      <c r="ES442" s="39"/>
      <c r="ET442" s="39"/>
      <c r="EU442" s="39"/>
      <c r="EV442" s="39"/>
      <c r="EW442" s="39"/>
      <c r="EX442" s="39"/>
      <c r="EY442" s="39"/>
      <c r="EZ442" s="39"/>
      <c r="FA442" s="39"/>
      <c r="FB442" s="39"/>
      <c r="FC442" s="39"/>
      <c r="FD442" s="39"/>
      <c r="FE442" s="39"/>
      <c r="FF442" s="39"/>
      <c r="FG442" s="39"/>
      <c r="FH442" s="39"/>
      <c r="FI442" s="39"/>
      <c r="FJ442" s="39"/>
      <c r="FK442" s="39"/>
      <c r="FL442" s="39"/>
      <c r="FM442" s="39"/>
      <c r="FN442" s="39"/>
      <c r="FO442" s="39"/>
      <c r="FP442" s="39"/>
      <c r="FQ442" s="39"/>
      <c r="FR442" s="39"/>
      <c r="FS442" s="39"/>
      <c r="FT442" s="39"/>
      <c r="FU442" s="39"/>
      <c r="FV442" s="39"/>
      <c r="FW442" s="39"/>
      <c r="FX442" s="39"/>
      <c r="FY442" s="39"/>
      <c r="FZ442" s="39"/>
      <c r="GA442" s="39"/>
      <c r="GB442" s="39"/>
      <c r="GC442" s="39"/>
      <c r="GD442" s="39"/>
      <c r="GE442" s="39"/>
      <c r="GF442" s="39"/>
      <c r="GG442" s="39"/>
      <c r="GH442" s="39"/>
      <c r="GI442" s="39"/>
      <c r="GJ442" s="39"/>
      <c r="GK442" s="39"/>
      <c r="GL442" s="39"/>
      <c r="GM442" s="39"/>
      <c r="GN442" s="36"/>
    </row>
    <row r="443" spans="2:196" ht="15" customHeight="1" x14ac:dyDescent="0.2">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6"/>
    </row>
    <row r="444" spans="2:196" ht="15" customHeight="1" x14ac:dyDescent="0.2">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6"/>
    </row>
    <row r="445" spans="2:196" ht="15" customHeight="1" x14ac:dyDescent="0.2">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6"/>
    </row>
    <row r="446" spans="2:196" ht="15" customHeight="1" x14ac:dyDescent="0.2">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6"/>
    </row>
    <row r="447" spans="2:196" ht="15" customHeight="1" x14ac:dyDescent="0.2">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6"/>
    </row>
    <row r="448" spans="2:196" ht="15" customHeight="1" x14ac:dyDescent="0.2">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6"/>
    </row>
    <row r="449" spans="2:196" ht="15" customHeight="1" x14ac:dyDescent="0.2">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6"/>
    </row>
    <row r="450" spans="2:196" ht="15" customHeight="1" x14ac:dyDescent="0.2">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6"/>
    </row>
    <row r="451" spans="2:196" ht="15" customHeight="1" x14ac:dyDescent="0.2">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6"/>
    </row>
    <row r="452" spans="2:196" ht="15" customHeight="1" x14ac:dyDescent="0.2">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6"/>
    </row>
    <row r="453" spans="2:196" ht="15" customHeight="1" x14ac:dyDescent="0.2">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c r="CR453" s="39"/>
      <c r="CS453" s="39"/>
      <c r="CT453" s="39"/>
      <c r="CU453" s="39"/>
      <c r="CV453" s="39"/>
      <c r="CW453" s="39"/>
      <c r="CX453" s="39"/>
      <c r="CY453" s="39"/>
      <c r="CZ453" s="39"/>
      <c r="DA453" s="39"/>
      <c r="DB453" s="39"/>
      <c r="DC453" s="39"/>
      <c r="DD453" s="39"/>
      <c r="DE453" s="39"/>
      <c r="DF453" s="39"/>
      <c r="DG453" s="39"/>
      <c r="DH453" s="39"/>
      <c r="DI453" s="39"/>
      <c r="DJ453" s="39"/>
      <c r="DK453" s="39"/>
      <c r="DL453" s="39"/>
      <c r="DM453" s="39"/>
      <c r="DN453" s="39"/>
      <c r="DO453" s="39"/>
      <c r="DP453" s="39"/>
      <c r="DQ453" s="39"/>
      <c r="DR453" s="39"/>
      <c r="DS453" s="39"/>
      <c r="DT453" s="39"/>
      <c r="DU453" s="39"/>
      <c r="DV453" s="39"/>
      <c r="DW453" s="39"/>
      <c r="DX453" s="39"/>
      <c r="DY453" s="39"/>
      <c r="DZ453" s="39"/>
      <c r="EA453" s="39"/>
      <c r="EB453" s="39"/>
      <c r="EC453" s="39"/>
      <c r="ED453" s="39"/>
      <c r="EE453" s="39"/>
      <c r="EF453" s="39"/>
      <c r="EG453" s="39"/>
      <c r="EH453" s="39"/>
      <c r="EI453" s="39"/>
      <c r="EJ453" s="39"/>
      <c r="EK453" s="39"/>
      <c r="EL453" s="39"/>
      <c r="EM453" s="39"/>
      <c r="EN453" s="39"/>
      <c r="EO453" s="39"/>
      <c r="EP453" s="39"/>
      <c r="EQ453" s="39"/>
      <c r="ER453" s="39"/>
      <c r="ES453" s="39"/>
      <c r="ET453" s="39"/>
      <c r="EU453" s="39"/>
      <c r="EV453" s="39"/>
      <c r="EW453" s="39"/>
      <c r="EX453" s="39"/>
      <c r="EY453" s="39"/>
      <c r="EZ453" s="39"/>
      <c r="FA453" s="39"/>
      <c r="FB453" s="39"/>
      <c r="FC453" s="39"/>
      <c r="FD453" s="39"/>
      <c r="FE453" s="39"/>
      <c r="FF453" s="39"/>
      <c r="FG453" s="39"/>
      <c r="FH453" s="39"/>
      <c r="FI453" s="39"/>
      <c r="FJ453" s="39"/>
      <c r="FK453" s="39"/>
      <c r="FL453" s="39"/>
      <c r="FM453" s="39"/>
      <c r="FN453" s="39"/>
      <c r="FO453" s="39"/>
      <c r="FP453" s="39"/>
      <c r="FQ453" s="39"/>
      <c r="FR453" s="39"/>
      <c r="FS453" s="39"/>
      <c r="FT453" s="39"/>
      <c r="FU453" s="39"/>
      <c r="FV453" s="39"/>
      <c r="FW453" s="39"/>
      <c r="FX453" s="39"/>
      <c r="FY453" s="39"/>
      <c r="FZ453" s="39"/>
      <c r="GA453" s="39"/>
      <c r="GB453" s="39"/>
      <c r="GC453" s="39"/>
      <c r="GD453" s="39"/>
      <c r="GE453" s="39"/>
      <c r="GF453" s="39"/>
      <c r="GG453" s="39"/>
      <c r="GH453" s="39"/>
      <c r="GI453" s="39"/>
      <c r="GJ453" s="39"/>
      <c r="GK453" s="39"/>
      <c r="GL453" s="39"/>
      <c r="GM453" s="39"/>
      <c r="GN453" s="36"/>
    </row>
    <row r="454" spans="2:196" ht="15" customHeight="1" x14ac:dyDescent="0.2">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39"/>
      <c r="EU454" s="39"/>
      <c r="EV454" s="39"/>
      <c r="EW454" s="39"/>
      <c r="EX454" s="39"/>
      <c r="EY454" s="39"/>
      <c r="EZ454" s="39"/>
      <c r="FA454" s="39"/>
      <c r="FB454" s="39"/>
      <c r="FC454" s="39"/>
      <c r="FD454" s="39"/>
      <c r="FE454" s="39"/>
      <c r="FF454" s="39"/>
      <c r="FG454" s="39"/>
      <c r="FH454" s="39"/>
      <c r="FI454" s="39"/>
      <c r="FJ454" s="39"/>
      <c r="FK454" s="39"/>
      <c r="FL454" s="39"/>
      <c r="FM454" s="39"/>
      <c r="FN454" s="39"/>
      <c r="FO454" s="39"/>
      <c r="FP454" s="39"/>
      <c r="FQ454" s="39"/>
      <c r="FR454" s="39"/>
      <c r="FS454" s="39"/>
      <c r="FT454" s="39"/>
      <c r="FU454" s="39"/>
      <c r="FV454" s="39"/>
      <c r="FW454" s="39"/>
      <c r="FX454" s="39"/>
      <c r="FY454" s="39"/>
      <c r="FZ454" s="39"/>
      <c r="GA454" s="39"/>
      <c r="GB454" s="39"/>
      <c r="GC454" s="39"/>
      <c r="GD454" s="39"/>
      <c r="GE454" s="39"/>
      <c r="GF454" s="39"/>
      <c r="GG454" s="39"/>
      <c r="GH454" s="39"/>
      <c r="GI454" s="39"/>
      <c r="GJ454" s="39"/>
      <c r="GK454" s="39"/>
      <c r="GL454" s="39"/>
      <c r="GM454" s="39"/>
      <c r="GN454" s="36"/>
    </row>
    <row r="455" spans="2:196" ht="15" customHeight="1" x14ac:dyDescent="0.2">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c r="DJ455" s="39"/>
      <c r="DK455" s="39"/>
      <c r="DL455" s="39"/>
      <c r="DM455" s="39"/>
      <c r="DN455" s="39"/>
      <c r="DO455" s="39"/>
      <c r="DP455" s="39"/>
      <c r="DQ455" s="39"/>
      <c r="DR455" s="39"/>
      <c r="DS455" s="39"/>
      <c r="DT455" s="39"/>
      <c r="DU455" s="39"/>
      <c r="DV455" s="39"/>
      <c r="DW455" s="39"/>
      <c r="DX455" s="39"/>
      <c r="DY455" s="39"/>
      <c r="DZ455" s="39"/>
      <c r="EA455" s="39"/>
      <c r="EB455" s="39"/>
      <c r="EC455" s="39"/>
      <c r="ED455" s="39"/>
      <c r="EE455" s="39"/>
      <c r="EF455" s="39"/>
      <c r="EG455" s="39"/>
      <c r="EH455" s="39"/>
      <c r="EI455" s="39"/>
      <c r="EJ455" s="39"/>
      <c r="EK455" s="39"/>
      <c r="EL455" s="39"/>
      <c r="EM455" s="39"/>
      <c r="EN455" s="39"/>
      <c r="EO455" s="39"/>
      <c r="EP455" s="39"/>
      <c r="EQ455" s="39"/>
      <c r="ER455" s="39"/>
      <c r="ES455" s="39"/>
      <c r="ET455" s="39"/>
      <c r="EU455" s="39"/>
      <c r="EV455" s="39"/>
      <c r="EW455" s="39"/>
      <c r="EX455" s="39"/>
      <c r="EY455" s="39"/>
      <c r="EZ455" s="39"/>
      <c r="FA455" s="39"/>
      <c r="FB455" s="39"/>
      <c r="FC455" s="39"/>
      <c r="FD455" s="39"/>
      <c r="FE455" s="39"/>
      <c r="FF455" s="39"/>
      <c r="FG455" s="39"/>
      <c r="FH455" s="39"/>
      <c r="FI455" s="39"/>
      <c r="FJ455" s="39"/>
      <c r="FK455" s="39"/>
      <c r="FL455" s="39"/>
      <c r="FM455" s="39"/>
      <c r="FN455" s="39"/>
      <c r="FO455" s="39"/>
      <c r="FP455" s="39"/>
      <c r="FQ455" s="39"/>
      <c r="FR455" s="39"/>
      <c r="FS455" s="39"/>
      <c r="FT455" s="39"/>
      <c r="FU455" s="39"/>
      <c r="FV455" s="39"/>
      <c r="FW455" s="39"/>
      <c r="FX455" s="39"/>
      <c r="FY455" s="39"/>
      <c r="FZ455" s="39"/>
      <c r="GA455" s="39"/>
      <c r="GB455" s="39"/>
      <c r="GC455" s="39"/>
      <c r="GD455" s="39"/>
      <c r="GE455" s="39"/>
      <c r="GF455" s="39"/>
      <c r="GG455" s="39"/>
      <c r="GH455" s="39"/>
      <c r="GI455" s="39"/>
      <c r="GJ455" s="39"/>
      <c r="GK455" s="39"/>
      <c r="GL455" s="39"/>
      <c r="GM455" s="39"/>
      <c r="GN455" s="36"/>
    </row>
    <row r="456" spans="2:196" ht="15" customHeight="1" x14ac:dyDescent="0.2">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c r="EN456" s="39"/>
      <c r="EO456" s="39"/>
      <c r="EP456" s="39"/>
      <c r="EQ456" s="39"/>
      <c r="ER456" s="39"/>
      <c r="ES456" s="39"/>
      <c r="ET456" s="39"/>
      <c r="EU456" s="39"/>
      <c r="EV456" s="39"/>
      <c r="EW456" s="39"/>
      <c r="EX456" s="39"/>
      <c r="EY456" s="39"/>
      <c r="EZ456" s="39"/>
      <c r="FA456" s="39"/>
      <c r="FB456" s="39"/>
      <c r="FC456" s="39"/>
      <c r="FD456" s="39"/>
      <c r="FE456" s="39"/>
      <c r="FF456" s="39"/>
      <c r="FG456" s="39"/>
      <c r="FH456" s="39"/>
      <c r="FI456" s="39"/>
      <c r="FJ456" s="39"/>
      <c r="FK456" s="39"/>
      <c r="FL456" s="39"/>
      <c r="FM456" s="39"/>
      <c r="FN456" s="39"/>
      <c r="FO456" s="39"/>
      <c r="FP456" s="39"/>
      <c r="FQ456" s="39"/>
      <c r="FR456" s="39"/>
      <c r="FS456" s="39"/>
      <c r="FT456" s="39"/>
      <c r="FU456" s="39"/>
      <c r="FV456" s="39"/>
      <c r="FW456" s="39"/>
      <c r="FX456" s="39"/>
      <c r="FY456" s="39"/>
      <c r="FZ456" s="39"/>
      <c r="GA456" s="39"/>
      <c r="GB456" s="39"/>
      <c r="GC456" s="39"/>
      <c r="GD456" s="39"/>
      <c r="GE456" s="39"/>
      <c r="GF456" s="39"/>
      <c r="GG456" s="39"/>
      <c r="GH456" s="39"/>
      <c r="GI456" s="39"/>
      <c r="GJ456" s="39"/>
      <c r="GK456" s="39"/>
      <c r="GL456" s="39"/>
      <c r="GM456" s="39"/>
      <c r="GN456" s="36"/>
    </row>
    <row r="457" spans="2:196" ht="15" customHeight="1" x14ac:dyDescent="0.2">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c r="DJ457" s="39"/>
      <c r="DK457" s="39"/>
      <c r="DL457" s="39"/>
      <c r="DM457" s="39"/>
      <c r="DN457" s="39"/>
      <c r="DO457" s="39"/>
      <c r="DP457" s="39"/>
      <c r="DQ457" s="39"/>
      <c r="DR457" s="39"/>
      <c r="DS457" s="39"/>
      <c r="DT457" s="39"/>
      <c r="DU457" s="39"/>
      <c r="DV457" s="39"/>
      <c r="DW457" s="39"/>
      <c r="DX457" s="39"/>
      <c r="DY457" s="39"/>
      <c r="DZ457" s="39"/>
      <c r="EA457" s="39"/>
      <c r="EB457" s="39"/>
      <c r="EC457" s="39"/>
      <c r="ED457" s="39"/>
      <c r="EE457" s="39"/>
      <c r="EF457" s="39"/>
      <c r="EG457" s="39"/>
      <c r="EH457" s="39"/>
      <c r="EI457" s="39"/>
      <c r="EJ457" s="39"/>
      <c r="EK457" s="39"/>
      <c r="EL457" s="39"/>
      <c r="EM457" s="39"/>
      <c r="EN457" s="39"/>
      <c r="EO457" s="39"/>
      <c r="EP457" s="39"/>
      <c r="EQ457" s="39"/>
      <c r="ER457" s="39"/>
      <c r="ES457" s="39"/>
      <c r="ET457" s="39"/>
      <c r="EU457" s="39"/>
      <c r="EV457" s="39"/>
      <c r="EW457" s="39"/>
      <c r="EX457" s="39"/>
      <c r="EY457" s="39"/>
      <c r="EZ457" s="39"/>
      <c r="FA457" s="39"/>
      <c r="FB457" s="39"/>
      <c r="FC457" s="39"/>
      <c r="FD457" s="39"/>
      <c r="FE457" s="39"/>
      <c r="FF457" s="39"/>
      <c r="FG457" s="39"/>
      <c r="FH457" s="39"/>
      <c r="FI457" s="39"/>
      <c r="FJ457" s="39"/>
      <c r="FK457" s="39"/>
      <c r="FL457" s="39"/>
      <c r="FM457" s="39"/>
      <c r="FN457" s="39"/>
      <c r="FO457" s="39"/>
      <c r="FP457" s="39"/>
      <c r="FQ457" s="39"/>
      <c r="FR457" s="39"/>
      <c r="FS457" s="39"/>
      <c r="FT457" s="39"/>
      <c r="FU457" s="39"/>
      <c r="FV457" s="39"/>
      <c r="FW457" s="39"/>
      <c r="FX457" s="39"/>
      <c r="FY457" s="39"/>
      <c r="FZ457" s="39"/>
      <c r="GA457" s="39"/>
      <c r="GB457" s="39"/>
      <c r="GC457" s="39"/>
      <c r="GD457" s="39"/>
      <c r="GE457" s="39"/>
      <c r="GF457" s="39"/>
      <c r="GG457" s="39"/>
      <c r="GH457" s="39"/>
      <c r="GI457" s="39"/>
      <c r="GJ457" s="39"/>
      <c r="GK457" s="39"/>
      <c r="GL457" s="39"/>
      <c r="GM457" s="39"/>
      <c r="GN457" s="36"/>
    </row>
    <row r="458" spans="2:196" ht="15" customHeight="1" x14ac:dyDescent="0.2">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c r="DJ458" s="39"/>
      <c r="DK458" s="39"/>
      <c r="DL458" s="39"/>
      <c r="DM458" s="39"/>
      <c r="DN458" s="39"/>
      <c r="DO458" s="39"/>
      <c r="DP458" s="39"/>
      <c r="DQ458" s="39"/>
      <c r="DR458" s="39"/>
      <c r="DS458" s="39"/>
      <c r="DT458" s="39"/>
      <c r="DU458" s="39"/>
      <c r="DV458" s="39"/>
      <c r="DW458" s="39"/>
      <c r="DX458" s="39"/>
      <c r="DY458" s="39"/>
      <c r="DZ458" s="39"/>
      <c r="EA458" s="39"/>
      <c r="EB458" s="39"/>
      <c r="EC458" s="39"/>
      <c r="ED458" s="39"/>
      <c r="EE458" s="39"/>
      <c r="EF458" s="39"/>
      <c r="EG458" s="39"/>
      <c r="EH458" s="39"/>
      <c r="EI458" s="39"/>
      <c r="EJ458" s="39"/>
      <c r="EK458" s="39"/>
      <c r="EL458" s="39"/>
      <c r="EM458" s="39"/>
      <c r="EN458" s="39"/>
      <c r="EO458" s="39"/>
      <c r="EP458" s="39"/>
      <c r="EQ458" s="39"/>
      <c r="ER458" s="39"/>
      <c r="ES458" s="39"/>
      <c r="ET458" s="39"/>
      <c r="EU458" s="39"/>
      <c r="EV458" s="39"/>
      <c r="EW458" s="39"/>
      <c r="EX458" s="39"/>
      <c r="EY458" s="39"/>
      <c r="EZ458" s="39"/>
      <c r="FA458" s="39"/>
      <c r="FB458" s="39"/>
      <c r="FC458" s="39"/>
      <c r="FD458" s="39"/>
      <c r="FE458" s="39"/>
      <c r="FF458" s="39"/>
      <c r="FG458" s="39"/>
      <c r="FH458" s="39"/>
      <c r="FI458" s="39"/>
      <c r="FJ458" s="39"/>
      <c r="FK458" s="39"/>
      <c r="FL458" s="39"/>
      <c r="FM458" s="39"/>
      <c r="FN458" s="39"/>
      <c r="FO458" s="39"/>
      <c r="FP458" s="39"/>
      <c r="FQ458" s="39"/>
      <c r="FR458" s="39"/>
      <c r="FS458" s="39"/>
      <c r="FT458" s="39"/>
      <c r="FU458" s="39"/>
      <c r="FV458" s="39"/>
      <c r="FW458" s="39"/>
      <c r="FX458" s="39"/>
      <c r="FY458" s="39"/>
      <c r="FZ458" s="39"/>
      <c r="GA458" s="39"/>
      <c r="GB458" s="39"/>
      <c r="GC458" s="39"/>
      <c r="GD458" s="39"/>
      <c r="GE458" s="39"/>
      <c r="GF458" s="39"/>
      <c r="GG458" s="39"/>
      <c r="GH458" s="39"/>
      <c r="GI458" s="39"/>
      <c r="GJ458" s="39"/>
      <c r="GK458" s="39"/>
      <c r="GL458" s="39"/>
      <c r="GM458" s="39"/>
      <c r="GN458" s="36"/>
    </row>
    <row r="459" spans="2:196" ht="15" customHeight="1" x14ac:dyDescent="0.2">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c r="FS459" s="39"/>
      <c r="FT459" s="39"/>
      <c r="FU459" s="39"/>
      <c r="FV459" s="39"/>
      <c r="FW459" s="39"/>
      <c r="FX459" s="39"/>
      <c r="FY459" s="39"/>
      <c r="FZ459" s="39"/>
      <c r="GA459" s="39"/>
      <c r="GB459" s="39"/>
      <c r="GC459" s="39"/>
      <c r="GD459" s="39"/>
      <c r="GE459" s="39"/>
      <c r="GF459" s="39"/>
      <c r="GG459" s="39"/>
      <c r="GH459" s="39"/>
      <c r="GI459" s="39"/>
      <c r="GJ459" s="39"/>
      <c r="GK459" s="39"/>
      <c r="GL459" s="39"/>
      <c r="GM459" s="39"/>
      <c r="GN459" s="36"/>
    </row>
    <row r="460" spans="2:196" ht="15" customHeight="1" x14ac:dyDescent="0.2">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39"/>
      <c r="DS460" s="39"/>
      <c r="DT460" s="39"/>
      <c r="DU460" s="39"/>
      <c r="DV460" s="39"/>
      <c r="DW460" s="39"/>
      <c r="DX460" s="39"/>
      <c r="DY460" s="39"/>
      <c r="DZ460" s="39"/>
      <c r="EA460" s="39"/>
      <c r="EB460" s="39"/>
      <c r="EC460" s="39"/>
      <c r="ED460" s="39"/>
      <c r="EE460" s="39"/>
      <c r="EF460" s="39"/>
      <c r="EG460" s="39"/>
      <c r="EH460" s="39"/>
      <c r="EI460" s="39"/>
      <c r="EJ460" s="39"/>
      <c r="EK460" s="39"/>
      <c r="EL460" s="39"/>
      <c r="EM460" s="39"/>
      <c r="EN460" s="39"/>
      <c r="EO460" s="39"/>
      <c r="EP460" s="39"/>
      <c r="EQ460" s="39"/>
      <c r="ER460" s="39"/>
      <c r="ES460" s="39"/>
      <c r="ET460" s="39"/>
      <c r="EU460" s="39"/>
      <c r="EV460" s="39"/>
      <c r="EW460" s="39"/>
      <c r="EX460" s="39"/>
      <c r="EY460" s="39"/>
      <c r="EZ460" s="39"/>
      <c r="FA460" s="39"/>
      <c r="FB460" s="39"/>
      <c r="FC460" s="39"/>
      <c r="FD460" s="39"/>
      <c r="FE460" s="39"/>
      <c r="FF460" s="39"/>
      <c r="FG460" s="39"/>
      <c r="FH460" s="39"/>
      <c r="FI460" s="39"/>
      <c r="FJ460" s="39"/>
      <c r="FK460" s="39"/>
      <c r="FL460" s="39"/>
      <c r="FM460" s="39"/>
      <c r="FN460" s="39"/>
      <c r="FO460" s="39"/>
      <c r="FP460" s="39"/>
      <c r="FQ460" s="39"/>
      <c r="FR460" s="39"/>
      <c r="FS460" s="39"/>
      <c r="FT460" s="39"/>
      <c r="FU460" s="39"/>
      <c r="FV460" s="39"/>
      <c r="FW460" s="39"/>
      <c r="FX460" s="39"/>
      <c r="FY460" s="39"/>
      <c r="FZ460" s="39"/>
      <c r="GA460" s="39"/>
      <c r="GB460" s="39"/>
      <c r="GC460" s="39"/>
      <c r="GD460" s="39"/>
      <c r="GE460" s="39"/>
      <c r="GF460" s="39"/>
      <c r="GG460" s="39"/>
      <c r="GH460" s="39"/>
      <c r="GI460" s="39"/>
      <c r="GJ460" s="39"/>
      <c r="GK460" s="39"/>
      <c r="GL460" s="39"/>
      <c r="GM460" s="39"/>
      <c r="GN460" s="36"/>
    </row>
    <row r="461" spans="2:196" ht="15" customHeight="1" x14ac:dyDescent="0.2">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c r="DJ461" s="39"/>
      <c r="DK461" s="39"/>
      <c r="DL461" s="39"/>
      <c r="DM461" s="39"/>
      <c r="DN461" s="39"/>
      <c r="DO461" s="39"/>
      <c r="DP461" s="39"/>
      <c r="DQ461" s="39"/>
      <c r="DR461" s="39"/>
      <c r="DS461" s="39"/>
      <c r="DT461" s="39"/>
      <c r="DU461" s="39"/>
      <c r="DV461" s="39"/>
      <c r="DW461" s="39"/>
      <c r="DX461" s="39"/>
      <c r="DY461" s="39"/>
      <c r="DZ461" s="39"/>
      <c r="EA461" s="39"/>
      <c r="EB461" s="39"/>
      <c r="EC461" s="39"/>
      <c r="ED461" s="39"/>
      <c r="EE461" s="39"/>
      <c r="EF461" s="39"/>
      <c r="EG461" s="39"/>
      <c r="EH461" s="39"/>
      <c r="EI461" s="39"/>
      <c r="EJ461" s="39"/>
      <c r="EK461" s="39"/>
      <c r="EL461" s="39"/>
      <c r="EM461" s="39"/>
      <c r="EN461" s="39"/>
      <c r="EO461" s="39"/>
      <c r="EP461" s="39"/>
      <c r="EQ461" s="39"/>
      <c r="ER461" s="39"/>
      <c r="ES461" s="39"/>
      <c r="ET461" s="39"/>
      <c r="EU461" s="39"/>
      <c r="EV461" s="39"/>
      <c r="EW461" s="39"/>
      <c r="EX461" s="39"/>
      <c r="EY461" s="39"/>
      <c r="EZ461" s="39"/>
      <c r="FA461" s="39"/>
      <c r="FB461" s="39"/>
      <c r="FC461" s="39"/>
      <c r="FD461" s="39"/>
      <c r="FE461" s="39"/>
      <c r="FF461" s="39"/>
      <c r="FG461" s="39"/>
      <c r="FH461" s="39"/>
      <c r="FI461" s="39"/>
      <c r="FJ461" s="39"/>
      <c r="FK461" s="39"/>
      <c r="FL461" s="39"/>
      <c r="FM461" s="39"/>
      <c r="FN461" s="39"/>
      <c r="FO461" s="39"/>
      <c r="FP461" s="39"/>
      <c r="FQ461" s="39"/>
      <c r="FR461" s="39"/>
      <c r="FS461" s="39"/>
      <c r="FT461" s="39"/>
      <c r="FU461" s="39"/>
      <c r="FV461" s="39"/>
      <c r="FW461" s="39"/>
      <c r="FX461" s="39"/>
      <c r="FY461" s="39"/>
      <c r="FZ461" s="39"/>
      <c r="GA461" s="39"/>
      <c r="GB461" s="39"/>
      <c r="GC461" s="39"/>
      <c r="GD461" s="39"/>
      <c r="GE461" s="39"/>
      <c r="GF461" s="39"/>
      <c r="GG461" s="39"/>
      <c r="GH461" s="39"/>
      <c r="GI461" s="39"/>
      <c r="GJ461" s="39"/>
      <c r="GK461" s="39"/>
      <c r="GL461" s="39"/>
      <c r="GM461" s="39"/>
      <c r="GN461" s="36"/>
    </row>
    <row r="462" spans="2:196" ht="15" customHeight="1" x14ac:dyDescent="0.2">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39"/>
      <c r="EU462" s="39"/>
      <c r="EV462" s="39"/>
      <c r="EW462" s="39"/>
      <c r="EX462" s="39"/>
      <c r="EY462" s="39"/>
      <c r="EZ462" s="39"/>
      <c r="FA462" s="39"/>
      <c r="FB462" s="39"/>
      <c r="FC462" s="39"/>
      <c r="FD462" s="39"/>
      <c r="FE462" s="39"/>
      <c r="FF462" s="39"/>
      <c r="FG462" s="39"/>
      <c r="FH462" s="39"/>
      <c r="FI462" s="39"/>
      <c r="FJ462" s="39"/>
      <c r="FK462" s="39"/>
      <c r="FL462" s="39"/>
      <c r="FM462" s="39"/>
      <c r="FN462" s="39"/>
      <c r="FO462" s="39"/>
      <c r="FP462" s="39"/>
      <c r="FQ462" s="39"/>
      <c r="FR462" s="39"/>
      <c r="FS462" s="39"/>
      <c r="FT462" s="39"/>
      <c r="FU462" s="39"/>
      <c r="FV462" s="39"/>
      <c r="FW462" s="39"/>
      <c r="FX462" s="39"/>
      <c r="FY462" s="39"/>
      <c r="FZ462" s="39"/>
      <c r="GA462" s="39"/>
      <c r="GB462" s="39"/>
      <c r="GC462" s="39"/>
      <c r="GD462" s="39"/>
      <c r="GE462" s="39"/>
      <c r="GF462" s="39"/>
      <c r="GG462" s="39"/>
      <c r="GH462" s="39"/>
      <c r="GI462" s="39"/>
      <c r="GJ462" s="39"/>
      <c r="GK462" s="39"/>
      <c r="GL462" s="39"/>
      <c r="GM462" s="39"/>
      <c r="GN462" s="36"/>
    </row>
    <row r="463" spans="2:196" ht="15" customHeight="1" x14ac:dyDescent="0.2">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c r="DJ463" s="39"/>
      <c r="DK463" s="39"/>
      <c r="DL463" s="39"/>
      <c r="DM463" s="39"/>
      <c r="DN463" s="39"/>
      <c r="DO463" s="39"/>
      <c r="DP463" s="39"/>
      <c r="DQ463" s="39"/>
      <c r="DR463" s="39"/>
      <c r="DS463" s="39"/>
      <c r="DT463" s="39"/>
      <c r="DU463" s="39"/>
      <c r="DV463" s="39"/>
      <c r="DW463" s="39"/>
      <c r="DX463" s="39"/>
      <c r="DY463" s="39"/>
      <c r="DZ463" s="39"/>
      <c r="EA463" s="39"/>
      <c r="EB463" s="39"/>
      <c r="EC463" s="39"/>
      <c r="ED463" s="39"/>
      <c r="EE463" s="39"/>
      <c r="EF463" s="39"/>
      <c r="EG463" s="39"/>
      <c r="EH463" s="39"/>
      <c r="EI463" s="39"/>
      <c r="EJ463" s="39"/>
      <c r="EK463" s="39"/>
      <c r="EL463" s="39"/>
      <c r="EM463" s="39"/>
      <c r="EN463" s="39"/>
      <c r="EO463" s="39"/>
      <c r="EP463" s="39"/>
      <c r="EQ463" s="39"/>
      <c r="ER463" s="39"/>
      <c r="ES463" s="39"/>
      <c r="ET463" s="39"/>
      <c r="EU463" s="39"/>
      <c r="EV463" s="39"/>
      <c r="EW463" s="39"/>
      <c r="EX463" s="39"/>
      <c r="EY463" s="39"/>
      <c r="EZ463" s="39"/>
      <c r="FA463" s="39"/>
      <c r="FB463" s="39"/>
      <c r="FC463" s="39"/>
      <c r="FD463" s="39"/>
      <c r="FE463" s="39"/>
      <c r="FF463" s="39"/>
      <c r="FG463" s="39"/>
      <c r="FH463" s="39"/>
      <c r="FI463" s="39"/>
      <c r="FJ463" s="39"/>
      <c r="FK463" s="39"/>
      <c r="FL463" s="39"/>
      <c r="FM463" s="39"/>
      <c r="FN463" s="39"/>
      <c r="FO463" s="39"/>
      <c r="FP463" s="39"/>
      <c r="FQ463" s="39"/>
      <c r="FR463" s="39"/>
      <c r="FS463" s="39"/>
      <c r="FT463" s="39"/>
      <c r="FU463" s="39"/>
      <c r="FV463" s="39"/>
      <c r="FW463" s="39"/>
      <c r="FX463" s="39"/>
      <c r="FY463" s="39"/>
      <c r="FZ463" s="39"/>
      <c r="GA463" s="39"/>
      <c r="GB463" s="39"/>
      <c r="GC463" s="39"/>
      <c r="GD463" s="39"/>
      <c r="GE463" s="39"/>
      <c r="GF463" s="39"/>
      <c r="GG463" s="39"/>
      <c r="GH463" s="39"/>
      <c r="GI463" s="39"/>
      <c r="GJ463" s="39"/>
      <c r="GK463" s="39"/>
      <c r="GL463" s="39"/>
      <c r="GM463" s="39"/>
      <c r="GN463" s="36"/>
    </row>
    <row r="464" spans="2:196" ht="15" customHeight="1" x14ac:dyDescent="0.2">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c r="DO464" s="39"/>
      <c r="DP464" s="39"/>
      <c r="DQ464" s="39"/>
      <c r="DR464" s="39"/>
      <c r="DS464" s="39"/>
      <c r="DT464" s="39"/>
      <c r="DU464" s="39"/>
      <c r="DV464" s="39"/>
      <c r="DW464" s="39"/>
      <c r="DX464" s="39"/>
      <c r="DY464" s="39"/>
      <c r="DZ464" s="39"/>
      <c r="EA464" s="39"/>
      <c r="EB464" s="39"/>
      <c r="EC464" s="39"/>
      <c r="ED464" s="39"/>
      <c r="EE464" s="39"/>
      <c r="EF464" s="39"/>
      <c r="EG464" s="39"/>
      <c r="EH464" s="39"/>
      <c r="EI464" s="39"/>
      <c r="EJ464" s="39"/>
      <c r="EK464" s="39"/>
      <c r="EL464" s="39"/>
      <c r="EM464" s="39"/>
      <c r="EN464" s="39"/>
      <c r="EO464" s="39"/>
      <c r="EP464" s="39"/>
      <c r="EQ464" s="39"/>
      <c r="ER464" s="39"/>
      <c r="ES464" s="39"/>
      <c r="ET464" s="39"/>
      <c r="EU464" s="39"/>
      <c r="EV464" s="39"/>
      <c r="EW464" s="39"/>
      <c r="EX464" s="39"/>
      <c r="EY464" s="39"/>
      <c r="EZ464" s="39"/>
      <c r="FA464" s="39"/>
      <c r="FB464" s="39"/>
      <c r="FC464" s="39"/>
      <c r="FD464" s="39"/>
      <c r="FE464" s="39"/>
      <c r="FF464" s="39"/>
      <c r="FG464" s="39"/>
      <c r="FH464" s="39"/>
      <c r="FI464" s="39"/>
      <c r="FJ464" s="39"/>
      <c r="FK464" s="39"/>
      <c r="FL464" s="39"/>
      <c r="FM464" s="39"/>
      <c r="FN464" s="39"/>
      <c r="FO464" s="39"/>
      <c r="FP464" s="39"/>
      <c r="FQ464" s="39"/>
      <c r="FR464" s="39"/>
      <c r="FS464" s="39"/>
      <c r="FT464" s="39"/>
      <c r="FU464" s="39"/>
      <c r="FV464" s="39"/>
      <c r="FW464" s="39"/>
      <c r="FX464" s="39"/>
      <c r="FY464" s="39"/>
      <c r="FZ464" s="39"/>
      <c r="GA464" s="39"/>
      <c r="GB464" s="39"/>
      <c r="GC464" s="39"/>
      <c r="GD464" s="39"/>
      <c r="GE464" s="39"/>
      <c r="GF464" s="39"/>
      <c r="GG464" s="39"/>
      <c r="GH464" s="39"/>
      <c r="GI464" s="39"/>
      <c r="GJ464" s="39"/>
      <c r="GK464" s="39"/>
      <c r="GL464" s="39"/>
      <c r="GM464" s="39"/>
      <c r="GN464" s="36"/>
    </row>
    <row r="465" spans="2:196" ht="15" customHeight="1" x14ac:dyDescent="0.2">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c r="EN465" s="39"/>
      <c r="EO465" s="39"/>
      <c r="EP465" s="39"/>
      <c r="EQ465" s="39"/>
      <c r="ER465" s="39"/>
      <c r="ES465" s="39"/>
      <c r="ET465" s="39"/>
      <c r="EU465" s="39"/>
      <c r="EV465" s="39"/>
      <c r="EW465" s="39"/>
      <c r="EX465" s="39"/>
      <c r="EY465" s="39"/>
      <c r="EZ465" s="39"/>
      <c r="FA465" s="39"/>
      <c r="FB465" s="39"/>
      <c r="FC465" s="39"/>
      <c r="FD465" s="39"/>
      <c r="FE465" s="39"/>
      <c r="FF465" s="39"/>
      <c r="FG465" s="39"/>
      <c r="FH465" s="39"/>
      <c r="FI465" s="39"/>
      <c r="FJ465" s="39"/>
      <c r="FK465" s="39"/>
      <c r="FL465" s="39"/>
      <c r="FM465" s="39"/>
      <c r="FN465" s="39"/>
      <c r="FO465" s="39"/>
      <c r="FP465" s="39"/>
      <c r="FQ465" s="39"/>
      <c r="FR465" s="39"/>
      <c r="FS465" s="39"/>
      <c r="FT465" s="39"/>
      <c r="FU465" s="39"/>
      <c r="FV465" s="39"/>
      <c r="FW465" s="39"/>
      <c r="FX465" s="39"/>
      <c r="FY465" s="39"/>
      <c r="FZ465" s="39"/>
      <c r="GA465" s="39"/>
      <c r="GB465" s="39"/>
      <c r="GC465" s="39"/>
      <c r="GD465" s="39"/>
      <c r="GE465" s="39"/>
      <c r="GF465" s="39"/>
      <c r="GG465" s="39"/>
      <c r="GH465" s="39"/>
      <c r="GI465" s="39"/>
      <c r="GJ465" s="39"/>
      <c r="GK465" s="39"/>
      <c r="GL465" s="39"/>
      <c r="GM465" s="39"/>
      <c r="GN465" s="36"/>
    </row>
    <row r="466" spans="2:196" ht="15" customHeight="1" x14ac:dyDescent="0.2">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c r="CR466" s="39"/>
      <c r="CS466" s="39"/>
      <c r="CT466" s="39"/>
      <c r="CU466" s="39"/>
      <c r="CV466" s="39"/>
      <c r="CW466" s="39"/>
      <c r="CX466" s="39"/>
      <c r="CY466" s="39"/>
      <c r="CZ466" s="39"/>
      <c r="DA466" s="39"/>
      <c r="DB466" s="39"/>
      <c r="DC466" s="39"/>
      <c r="DD466" s="39"/>
      <c r="DE466" s="39"/>
      <c r="DF466" s="39"/>
      <c r="DG466" s="39"/>
      <c r="DH466" s="39"/>
      <c r="DI466" s="39"/>
      <c r="DJ466" s="39"/>
      <c r="DK466" s="39"/>
      <c r="DL466" s="39"/>
      <c r="DM466" s="39"/>
      <c r="DN466" s="39"/>
      <c r="DO466" s="39"/>
      <c r="DP466" s="39"/>
      <c r="DQ466" s="39"/>
      <c r="DR466" s="39"/>
      <c r="DS466" s="39"/>
      <c r="DT466" s="39"/>
      <c r="DU466" s="39"/>
      <c r="DV466" s="39"/>
      <c r="DW466" s="39"/>
      <c r="DX466" s="39"/>
      <c r="DY466" s="39"/>
      <c r="DZ466" s="39"/>
      <c r="EA466" s="39"/>
      <c r="EB466" s="39"/>
      <c r="EC466" s="39"/>
      <c r="ED466" s="39"/>
      <c r="EE466" s="39"/>
      <c r="EF466" s="39"/>
      <c r="EG466" s="39"/>
      <c r="EH466" s="39"/>
      <c r="EI466" s="39"/>
      <c r="EJ466" s="39"/>
      <c r="EK466" s="39"/>
      <c r="EL466" s="39"/>
      <c r="EM466" s="39"/>
      <c r="EN466" s="39"/>
      <c r="EO466" s="39"/>
      <c r="EP466" s="39"/>
      <c r="EQ466" s="39"/>
      <c r="ER466" s="39"/>
      <c r="ES466" s="39"/>
      <c r="ET466" s="39"/>
      <c r="EU466" s="39"/>
      <c r="EV466" s="39"/>
      <c r="EW466" s="39"/>
      <c r="EX466" s="39"/>
      <c r="EY466" s="39"/>
      <c r="EZ466" s="39"/>
      <c r="FA466" s="39"/>
      <c r="FB466" s="39"/>
      <c r="FC466" s="39"/>
      <c r="FD466" s="39"/>
      <c r="FE466" s="39"/>
      <c r="FF466" s="39"/>
      <c r="FG466" s="39"/>
      <c r="FH466" s="39"/>
      <c r="FI466" s="39"/>
      <c r="FJ466" s="39"/>
      <c r="FK466" s="39"/>
      <c r="FL466" s="39"/>
      <c r="FM466" s="39"/>
      <c r="FN466" s="39"/>
      <c r="FO466" s="39"/>
      <c r="FP466" s="39"/>
      <c r="FQ466" s="39"/>
      <c r="FR466" s="39"/>
      <c r="FS466" s="39"/>
      <c r="FT466" s="39"/>
      <c r="FU466" s="39"/>
      <c r="FV466" s="39"/>
      <c r="FW466" s="39"/>
      <c r="FX466" s="39"/>
      <c r="FY466" s="39"/>
      <c r="FZ466" s="39"/>
      <c r="GA466" s="39"/>
      <c r="GB466" s="39"/>
      <c r="GC466" s="39"/>
      <c r="GD466" s="39"/>
      <c r="GE466" s="39"/>
      <c r="GF466" s="39"/>
      <c r="GG466" s="39"/>
      <c r="GH466" s="39"/>
      <c r="GI466" s="39"/>
      <c r="GJ466" s="39"/>
      <c r="GK466" s="39"/>
      <c r="GL466" s="39"/>
      <c r="GM466" s="39"/>
      <c r="GN466" s="36"/>
    </row>
    <row r="467" spans="2:196" ht="15" customHeight="1" x14ac:dyDescent="0.2">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c r="DJ467" s="39"/>
      <c r="DK467" s="39"/>
      <c r="DL467" s="39"/>
      <c r="DM467" s="39"/>
      <c r="DN467" s="39"/>
      <c r="DO467" s="39"/>
      <c r="DP467" s="39"/>
      <c r="DQ467" s="39"/>
      <c r="DR467" s="39"/>
      <c r="DS467" s="39"/>
      <c r="DT467" s="39"/>
      <c r="DU467" s="39"/>
      <c r="DV467" s="39"/>
      <c r="DW467" s="39"/>
      <c r="DX467" s="39"/>
      <c r="DY467" s="39"/>
      <c r="DZ467" s="39"/>
      <c r="EA467" s="39"/>
      <c r="EB467" s="39"/>
      <c r="EC467" s="39"/>
      <c r="ED467" s="39"/>
      <c r="EE467" s="39"/>
      <c r="EF467" s="39"/>
      <c r="EG467" s="39"/>
      <c r="EH467" s="39"/>
      <c r="EI467" s="39"/>
      <c r="EJ467" s="39"/>
      <c r="EK467" s="39"/>
      <c r="EL467" s="39"/>
      <c r="EM467" s="39"/>
      <c r="EN467" s="39"/>
      <c r="EO467" s="39"/>
      <c r="EP467" s="39"/>
      <c r="EQ467" s="39"/>
      <c r="ER467" s="39"/>
      <c r="ES467" s="39"/>
      <c r="ET467" s="39"/>
      <c r="EU467" s="39"/>
      <c r="EV467" s="39"/>
      <c r="EW467" s="39"/>
      <c r="EX467" s="39"/>
      <c r="EY467" s="39"/>
      <c r="EZ467" s="39"/>
      <c r="FA467" s="39"/>
      <c r="FB467" s="39"/>
      <c r="FC467" s="39"/>
      <c r="FD467" s="39"/>
      <c r="FE467" s="39"/>
      <c r="FF467" s="39"/>
      <c r="FG467" s="39"/>
      <c r="FH467" s="39"/>
      <c r="FI467" s="39"/>
      <c r="FJ467" s="39"/>
      <c r="FK467" s="39"/>
      <c r="FL467" s="39"/>
      <c r="FM467" s="39"/>
      <c r="FN467" s="39"/>
      <c r="FO467" s="39"/>
      <c r="FP467" s="39"/>
      <c r="FQ467" s="39"/>
      <c r="FR467" s="39"/>
      <c r="FS467" s="39"/>
      <c r="FT467" s="39"/>
      <c r="FU467" s="39"/>
      <c r="FV467" s="39"/>
      <c r="FW467" s="39"/>
      <c r="FX467" s="39"/>
      <c r="FY467" s="39"/>
      <c r="FZ467" s="39"/>
      <c r="GA467" s="39"/>
      <c r="GB467" s="39"/>
      <c r="GC467" s="39"/>
      <c r="GD467" s="39"/>
      <c r="GE467" s="39"/>
      <c r="GF467" s="39"/>
      <c r="GG467" s="39"/>
      <c r="GH467" s="39"/>
      <c r="GI467" s="39"/>
      <c r="GJ467" s="39"/>
      <c r="GK467" s="39"/>
      <c r="GL467" s="39"/>
      <c r="GM467" s="39"/>
      <c r="GN467" s="36"/>
    </row>
    <row r="468" spans="2:196" ht="15" customHeight="1" x14ac:dyDescent="0.2">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c r="DJ468" s="39"/>
      <c r="DK468" s="39"/>
      <c r="DL468" s="39"/>
      <c r="DM468" s="39"/>
      <c r="DN468" s="39"/>
      <c r="DO468" s="39"/>
      <c r="DP468" s="39"/>
      <c r="DQ468" s="39"/>
      <c r="DR468" s="39"/>
      <c r="DS468" s="39"/>
      <c r="DT468" s="39"/>
      <c r="DU468" s="39"/>
      <c r="DV468" s="39"/>
      <c r="DW468" s="39"/>
      <c r="DX468" s="39"/>
      <c r="DY468" s="39"/>
      <c r="DZ468" s="39"/>
      <c r="EA468" s="39"/>
      <c r="EB468" s="39"/>
      <c r="EC468" s="39"/>
      <c r="ED468" s="39"/>
      <c r="EE468" s="39"/>
      <c r="EF468" s="39"/>
      <c r="EG468" s="39"/>
      <c r="EH468" s="39"/>
      <c r="EI468" s="39"/>
      <c r="EJ468" s="39"/>
      <c r="EK468" s="39"/>
      <c r="EL468" s="39"/>
      <c r="EM468" s="39"/>
      <c r="EN468" s="39"/>
      <c r="EO468" s="39"/>
      <c r="EP468" s="39"/>
      <c r="EQ468" s="39"/>
      <c r="ER468" s="39"/>
      <c r="ES468" s="39"/>
      <c r="ET468" s="39"/>
      <c r="EU468" s="39"/>
      <c r="EV468" s="39"/>
      <c r="EW468" s="39"/>
      <c r="EX468" s="39"/>
      <c r="EY468" s="39"/>
      <c r="EZ468" s="39"/>
      <c r="FA468" s="39"/>
      <c r="FB468" s="39"/>
      <c r="FC468" s="39"/>
      <c r="FD468" s="39"/>
      <c r="FE468" s="39"/>
      <c r="FF468" s="39"/>
      <c r="FG468" s="39"/>
      <c r="FH468" s="39"/>
      <c r="FI468" s="39"/>
      <c r="FJ468" s="39"/>
      <c r="FK468" s="39"/>
      <c r="FL468" s="39"/>
      <c r="FM468" s="39"/>
      <c r="FN468" s="39"/>
      <c r="FO468" s="39"/>
      <c r="FP468" s="39"/>
      <c r="FQ468" s="39"/>
      <c r="FR468" s="39"/>
      <c r="FS468" s="39"/>
      <c r="FT468" s="39"/>
      <c r="FU468" s="39"/>
      <c r="FV468" s="39"/>
      <c r="FW468" s="39"/>
      <c r="FX468" s="39"/>
      <c r="FY468" s="39"/>
      <c r="FZ468" s="39"/>
      <c r="GA468" s="39"/>
      <c r="GB468" s="39"/>
      <c r="GC468" s="39"/>
      <c r="GD468" s="39"/>
      <c r="GE468" s="39"/>
      <c r="GF468" s="39"/>
      <c r="GG468" s="39"/>
      <c r="GH468" s="39"/>
      <c r="GI468" s="39"/>
      <c r="GJ468" s="39"/>
      <c r="GK468" s="39"/>
      <c r="GL468" s="39"/>
      <c r="GM468" s="39"/>
      <c r="GN468" s="36"/>
    </row>
    <row r="469" spans="2:196" ht="15" customHeight="1" x14ac:dyDescent="0.2">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6"/>
    </row>
    <row r="470" spans="2:196" ht="15" customHeight="1" x14ac:dyDescent="0.2">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39"/>
      <c r="EU470" s="39"/>
      <c r="EV470" s="39"/>
      <c r="EW470" s="39"/>
      <c r="EX470" s="39"/>
      <c r="EY470" s="39"/>
      <c r="EZ470" s="39"/>
      <c r="FA470" s="39"/>
      <c r="FB470" s="39"/>
      <c r="FC470" s="39"/>
      <c r="FD470" s="39"/>
      <c r="FE470" s="39"/>
      <c r="FF470" s="39"/>
      <c r="FG470" s="39"/>
      <c r="FH470" s="39"/>
      <c r="FI470" s="39"/>
      <c r="FJ470" s="39"/>
      <c r="FK470" s="39"/>
      <c r="FL470" s="39"/>
      <c r="FM470" s="39"/>
      <c r="FN470" s="39"/>
      <c r="FO470" s="39"/>
      <c r="FP470" s="39"/>
      <c r="FQ470" s="39"/>
      <c r="FR470" s="39"/>
      <c r="FS470" s="39"/>
      <c r="FT470" s="39"/>
      <c r="FU470" s="39"/>
      <c r="FV470" s="39"/>
      <c r="FW470" s="39"/>
      <c r="FX470" s="39"/>
      <c r="FY470" s="39"/>
      <c r="FZ470" s="39"/>
      <c r="GA470" s="39"/>
      <c r="GB470" s="39"/>
      <c r="GC470" s="39"/>
      <c r="GD470" s="39"/>
      <c r="GE470" s="39"/>
      <c r="GF470" s="39"/>
      <c r="GG470" s="39"/>
      <c r="GH470" s="39"/>
      <c r="GI470" s="39"/>
      <c r="GJ470" s="39"/>
      <c r="GK470" s="39"/>
      <c r="GL470" s="39"/>
      <c r="GM470" s="39"/>
      <c r="GN470" s="36"/>
    </row>
    <row r="471" spans="2:196" ht="15" customHeight="1" x14ac:dyDescent="0.2">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6"/>
    </row>
    <row r="472" spans="2:196" ht="15" customHeight="1" x14ac:dyDescent="0.2">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c r="FS472" s="39"/>
      <c r="FT472" s="39"/>
      <c r="FU472" s="39"/>
      <c r="FV472" s="39"/>
      <c r="FW472" s="39"/>
      <c r="FX472" s="39"/>
      <c r="FY472" s="39"/>
      <c r="FZ472" s="39"/>
      <c r="GA472" s="39"/>
      <c r="GB472" s="39"/>
      <c r="GC472" s="39"/>
      <c r="GD472" s="39"/>
      <c r="GE472" s="39"/>
      <c r="GF472" s="39"/>
      <c r="GG472" s="39"/>
      <c r="GH472" s="39"/>
      <c r="GI472" s="39"/>
      <c r="GJ472" s="39"/>
      <c r="GK472" s="39"/>
      <c r="GL472" s="39"/>
      <c r="GM472" s="39"/>
      <c r="GN472" s="36"/>
    </row>
    <row r="473" spans="2:196" ht="15" customHeight="1" x14ac:dyDescent="0.2">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c r="DJ473" s="39"/>
      <c r="DK473" s="39"/>
      <c r="DL473" s="39"/>
      <c r="DM473" s="39"/>
      <c r="DN473" s="39"/>
      <c r="DO473" s="39"/>
      <c r="DP473" s="39"/>
      <c r="DQ473" s="39"/>
      <c r="DR473" s="39"/>
      <c r="DS473" s="39"/>
      <c r="DT473" s="39"/>
      <c r="DU473" s="39"/>
      <c r="DV473" s="39"/>
      <c r="DW473" s="39"/>
      <c r="DX473" s="39"/>
      <c r="DY473" s="39"/>
      <c r="DZ473" s="39"/>
      <c r="EA473" s="39"/>
      <c r="EB473" s="39"/>
      <c r="EC473" s="39"/>
      <c r="ED473" s="39"/>
      <c r="EE473" s="39"/>
      <c r="EF473" s="39"/>
      <c r="EG473" s="39"/>
      <c r="EH473" s="39"/>
      <c r="EI473" s="39"/>
      <c r="EJ473" s="39"/>
      <c r="EK473" s="39"/>
      <c r="EL473" s="39"/>
      <c r="EM473" s="39"/>
      <c r="EN473" s="39"/>
      <c r="EO473" s="39"/>
      <c r="EP473" s="39"/>
      <c r="EQ473" s="39"/>
      <c r="ER473" s="39"/>
      <c r="ES473" s="39"/>
      <c r="ET473" s="39"/>
      <c r="EU473" s="39"/>
      <c r="EV473" s="39"/>
      <c r="EW473" s="39"/>
      <c r="EX473" s="39"/>
      <c r="EY473" s="39"/>
      <c r="EZ473" s="39"/>
      <c r="FA473" s="39"/>
      <c r="FB473" s="39"/>
      <c r="FC473" s="39"/>
      <c r="FD473" s="39"/>
      <c r="FE473" s="39"/>
      <c r="FF473" s="39"/>
      <c r="FG473" s="39"/>
      <c r="FH473" s="39"/>
      <c r="FI473" s="39"/>
      <c r="FJ473" s="39"/>
      <c r="FK473" s="39"/>
      <c r="FL473" s="39"/>
      <c r="FM473" s="39"/>
      <c r="FN473" s="39"/>
      <c r="FO473" s="39"/>
      <c r="FP473" s="39"/>
      <c r="FQ473" s="39"/>
      <c r="FR473" s="39"/>
      <c r="FS473" s="39"/>
      <c r="FT473" s="39"/>
      <c r="FU473" s="39"/>
      <c r="FV473" s="39"/>
      <c r="FW473" s="39"/>
      <c r="FX473" s="39"/>
      <c r="FY473" s="39"/>
      <c r="FZ473" s="39"/>
      <c r="GA473" s="39"/>
      <c r="GB473" s="39"/>
      <c r="GC473" s="39"/>
      <c r="GD473" s="39"/>
      <c r="GE473" s="39"/>
      <c r="GF473" s="39"/>
      <c r="GG473" s="39"/>
      <c r="GH473" s="39"/>
      <c r="GI473" s="39"/>
      <c r="GJ473" s="39"/>
      <c r="GK473" s="39"/>
      <c r="GL473" s="39"/>
      <c r="GM473" s="39"/>
      <c r="GN473" s="36"/>
    </row>
    <row r="474" spans="2:196" ht="15" customHeight="1" x14ac:dyDescent="0.2">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c r="DJ474" s="39"/>
      <c r="DK474" s="39"/>
      <c r="DL474" s="39"/>
      <c r="DM474" s="39"/>
      <c r="DN474" s="39"/>
      <c r="DO474" s="39"/>
      <c r="DP474" s="39"/>
      <c r="DQ474" s="39"/>
      <c r="DR474" s="39"/>
      <c r="DS474" s="39"/>
      <c r="DT474" s="39"/>
      <c r="DU474" s="39"/>
      <c r="DV474" s="39"/>
      <c r="DW474" s="39"/>
      <c r="DX474" s="39"/>
      <c r="DY474" s="39"/>
      <c r="DZ474" s="39"/>
      <c r="EA474" s="39"/>
      <c r="EB474" s="39"/>
      <c r="EC474" s="39"/>
      <c r="ED474" s="39"/>
      <c r="EE474" s="39"/>
      <c r="EF474" s="39"/>
      <c r="EG474" s="39"/>
      <c r="EH474" s="39"/>
      <c r="EI474" s="39"/>
      <c r="EJ474" s="39"/>
      <c r="EK474" s="39"/>
      <c r="EL474" s="39"/>
      <c r="EM474" s="39"/>
      <c r="EN474" s="39"/>
      <c r="EO474" s="39"/>
      <c r="EP474" s="39"/>
      <c r="EQ474" s="39"/>
      <c r="ER474" s="39"/>
      <c r="ES474" s="39"/>
      <c r="ET474" s="39"/>
      <c r="EU474" s="39"/>
      <c r="EV474" s="39"/>
      <c r="EW474" s="39"/>
      <c r="EX474" s="39"/>
      <c r="EY474" s="39"/>
      <c r="EZ474" s="39"/>
      <c r="FA474" s="39"/>
      <c r="FB474" s="39"/>
      <c r="FC474" s="39"/>
      <c r="FD474" s="39"/>
      <c r="FE474" s="39"/>
      <c r="FF474" s="39"/>
      <c r="FG474" s="39"/>
      <c r="FH474" s="39"/>
      <c r="FI474" s="39"/>
      <c r="FJ474" s="39"/>
      <c r="FK474" s="39"/>
      <c r="FL474" s="39"/>
      <c r="FM474" s="39"/>
      <c r="FN474" s="39"/>
      <c r="FO474" s="39"/>
      <c r="FP474" s="39"/>
      <c r="FQ474" s="39"/>
      <c r="FR474" s="39"/>
      <c r="FS474" s="39"/>
      <c r="FT474" s="39"/>
      <c r="FU474" s="39"/>
      <c r="FV474" s="39"/>
      <c r="FW474" s="39"/>
      <c r="FX474" s="39"/>
      <c r="FY474" s="39"/>
      <c r="FZ474" s="39"/>
      <c r="GA474" s="39"/>
      <c r="GB474" s="39"/>
      <c r="GC474" s="39"/>
      <c r="GD474" s="39"/>
      <c r="GE474" s="39"/>
      <c r="GF474" s="39"/>
      <c r="GG474" s="39"/>
      <c r="GH474" s="39"/>
      <c r="GI474" s="39"/>
      <c r="GJ474" s="39"/>
      <c r="GK474" s="39"/>
      <c r="GL474" s="39"/>
      <c r="GM474" s="39"/>
      <c r="GN474" s="36"/>
    </row>
    <row r="475" spans="2:196" ht="15" customHeight="1" x14ac:dyDescent="0.2">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c r="EN475" s="39"/>
      <c r="EO475" s="39"/>
      <c r="EP475" s="39"/>
      <c r="EQ475" s="39"/>
      <c r="ER475" s="39"/>
      <c r="ES475" s="39"/>
      <c r="ET475" s="39"/>
      <c r="EU475" s="39"/>
      <c r="EV475" s="39"/>
      <c r="EW475" s="39"/>
      <c r="EX475" s="39"/>
      <c r="EY475" s="39"/>
      <c r="EZ475" s="39"/>
      <c r="FA475" s="39"/>
      <c r="FB475" s="39"/>
      <c r="FC475" s="39"/>
      <c r="FD475" s="39"/>
      <c r="FE475" s="39"/>
      <c r="FF475" s="39"/>
      <c r="FG475" s="39"/>
      <c r="FH475" s="39"/>
      <c r="FI475" s="39"/>
      <c r="FJ475" s="39"/>
      <c r="FK475" s="39"/>
      <c r="FL475" s="39"/>
      <c r="FM475" s="39"/>
      <c r="FN475" s="39"/>
      <c r="FO475" s="39"/>
      <c r="FP475" s="39"/>
      <c r="FQ475" s="39"/>
      <c r="FR475" s="39"/>
      <c r="FS475" s="39"/>
      <c r="FT475" s="39"/>
      <c r="FU475" s="39"/>
      <c r="FV475" s="39"/>
      <c r="FW475" s="39"/>
      <c r="FX475" s="39"/>
      <c r="FY475" s="39"/>
      <c r="FZ475" s="39"/>
      <c r="GA475" s="39"/>
      <c r="GB475" s="39"/>
      <c r="GC475" s="39"/>
      <c r="GD475" s="39"/>
      <c r="GE475" s="39"/>
      <c r="GF475" s="39"/>
      <c r="GG475" s="39"/>
      <c r="GH475" s="39"/>
      <c r="GI475" s="39"/>
      <c r="GJ475" s="39"/>
      <c r="GK475" s="39"/>
      <c r="GL475" s="39"/>
      <c r="GM475" s="39"/>
      <c r="GN475" s="36"/>
    </row>
    <row r="476" spans="2:196" ht="15" customHeight="1" x14ac:dyDescent="0.2">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c r="DJ476" s="39"/>
      <c r="DK476" s="39"/>
      <c r="DL476" s="39"/>
      <c r="DM476" s="39"/>
      <c r="DN476" s="39"/>
      <c r="DO476" s="39"/>
      <c r="DP476" s="39"/>
      <c r="DQ476" s="39"/>
      <c r="DR476" s="39"/>
      <c r="DS476" s="39"/>
      <c r="DT476" s="39"/>
      <c r="DU476" s="39"/>
      <c r="DV476" s="39"/>
      <c r="DW476" s="39"/>
      <c r="DX476" s="39"/>
      <c r="DY476" s="39"/>
      <c r="DZ476" s="39"/>
      <c r="EA476" s="39"/>
      <c r="EB476" s="39"/>
      <c r="EC476" s="39"/>
      <c r="ED476" s="39"/>
      <c r="EE476" s="39"/>
      <c r="EF476" s="39"/>
      <c r="EG476" s="39"/>
      <c r="EH476" s="39"/>
      <c r="EI476" s="39"/>
      <c r="EJ476" s="39"/>
      <c r="EK476" s="39"/>
      <c r="EL476" s="39"/>
      <c r="EM476" s="39"/>
      <c r="EN476" s="39"/>
      <c r="EO476" s="39"/>
      <c r="EP476" s="39"/>
      <c r="EQ476" s="39"/>
      <c r="ER476" s="39"/>
      <c r="ES476" s="39"/>
      <c r="ET476" s="39"/>
      <c r="EU476" s="39"/>
      <c r="EV476" s="39"/>
      <c r="EW476" s="39"/>
      <c r="EX476" s="39"/>
      <c r="EY476" s="39"/>
      <c r="EZ476" s="39"/>
      <c r="FA476" s="39"/>
      <c r="FB476" s="39"/>
      <c r="FC476" s="39"/>
      <c r="FD476" s="39"/>
      <c r="FE476" s="39"/>
      <c r="FF476" s="39"/>
      <c r="FG476" s="39"/>
      <c r="FH476" s="39"/>
      <c r="FI476" s="39"/>
      <c r="FJ476" s="39"/>
      <c r="FK476" s="39"/>
      <c r="FL476" s="39"/>
      <c r="FM476" s="39"/>
      <c r="FN476" s="39"/>
      <c r="FO476" s="39"/>
      <c r="FP476" s="39"/>
      <c r="FQ476" s="39"/>
      <c r="FR476" s="39"/>
      <c r="FS476" s="39"/>
      <c r="FT476" s="39"/>
      <c r="FU476" s="39"/>
      <c r="FV476" s="39"/>
      <c r="FW476" s="39"/>
      <c r="FX476" s="39"/>
      <c r="FY476" s="39"/>
      <c r="FZ476" s="39"/>
      <c r="GA476" s="39"/>
      <c r="GB476" s="39"/>
      <c r="GC476" s="39"/>
      <c r="GD476" s="39"/>
      <c r="GE476" s="39"/>
      <c r="GF476" s="39"/>
      <c r="GG476" s="39"/>
      <c r="GH476" s="39"/>
      <c r="GI476" s="39"/>
      <c r="GJ476" s="39"/>
      <c r="GK476" s="39"/>
      <c r="GL476" s="39"/>
      <c r="GM476" s="39"/>
      <c r="GN476" s="36"/>
    </row>
    <row r="477" spans="2:196" ht="15" customHeight="1" x14ac:dyDescent="0.2">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c r="FS477" s="39"/>
      <c r="FT477" s="39"/>
      <c r="FU477" s="39"/>
      <c r="FV477" s="39"/>
      <c r="FW477" s="39"/>
      <c r="FX477" s="39"/>
      <c r="FY477" s="39"/>
      <c r="FZ477" s="39"/>
      <c r="GA477" s="39"/>
      <c r="GB477" s="39"/>
      <c r="GC477" s="39"/>
      <c r="GD477" s="39"/>
      <c r="GE477" s="39"/>
      <c r="GF477" s="39"/>
      <c r="GG477" s="39"/>
      <c r="GH477" s="39"/>
      <c r="GI477" s="39"/>
      <c r="GJ477" s="39"/>
      <c r="GK477" s="39"/>
      <c r="GL477" s="39"/>
      <c r="GM477" s="39"/>
      <c r="GN477" s="36"/>
    </row>
    <row r="478" spans="2:196" ht="15" customHeight="1" x14ac:dyDescent="0.2">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39"/>
      <c r="EU478" s="39"/>
      <c r="EV478" s="39"/>
      <c r="EW478" s="39"/>
      <c r="EX478" s="39"/>
      <c r="EY478" s="39"/>
      <c r="EZ478" s="39"/>
      <c r="FA478" s="39"/>
      <c r="FB478" s="39"/>
      <c r="FC478" s="39"/>
      <c r="FD478" s="39"/>
      <c r="FE478" s="39"/>
      <c r="FF478" s="39"/>
      <c r="FG478" s="39"/>
      <c r="FH478" s="39"/>
      <c r="FI478" s="39"/>
      <c r="FJ478" s="39"/>
      <c r="FK478" s="39"/>
      <c r="FL478" s="39"/>
      <c r="FM478" s="39"/>
      <c r="FN478" s="39"/>
      <c r="FO478" s="39"/>
      <c r="FP478" s="39"/>
      <c r="FQ478" s="39"/>
      <c r="FR478" s="39"/>
      <c r="FS478" s="39"/>
      <c r="FT478" s="39"/>
      <c r="FU478" s="39"/>
      <c r="FV478" s="39"/>
      <c r="FW478" s="39"/>
      <c r="FX478" s="39"/>
      <c r="FY478" s="39"/>
      <c r="FZ478" s="39"/>
      <c r="GA478" s="39"/>
      <c r="GB478" s="39"/>
      <c r="GC478" s="39"/>
      <c r="GD478" s="39"/>
      <c r="GE478" s="39"/>
      <c r="GF478" s="39"/>
      <c r="GG478" s="39"/>
      <c r="GH478" s="39"/>
      <c r="GI478" s="39"/>
      <c r="GJ478" s="39"/>
      <c r="GK478" s="39"/>
      <c r="GL478" s="39"/>
      <c r="GM478" s="39"/>
      <c r="GN478" s="36"/>
    </row>
    <row r="479" spans="2:196" ht="15" customHeight="1" x14ac:dyDescent="0.2">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c r="DJ479" s="39"/>
      <c r="DK479" s="39"/>
      <c r="DL479" s="39"/>
      <c r="DM479" s="39"/>
      <c r="DN479" s="39"/>
      <c r="DO479" s="39"/>
      <c r="DP479" s="39"/>
      <c r="DQ479" s="39"/>
      <c r="DR479" s="39"/>
      <c r="DS479" s="39"/>
      <c r="DT479" s="39"/>
      <c r="DU479" s="39"/>
      <c r="DV479" s="39"/>
      <c r="DW479" s="39"/>
      <c r="DX479" s="39"/>
      <c r="DY479" s="39"/>
      <c r="DZ479" s="39"/>
      <c r="EA479" s="39"/>
      <c r="EB479" s="39"/>
      <c r="EC479" s="39"/>
      <c r="ED479" s="39"/>
      <c r="EE479" s="39"/>
      <c r="EF479" s="39"/>
      <c r="EG479" s="39"/>
      <c r="EH479" s="39"/>
      <c r="EI479" s="39"/>
      <c r="EJ479" s="39"/>
      <c r="EK479" s="39"/>
      <c r="EL479" s="39"/>
      <c r="EM479" s="39"/>
      <c r="EN479" s="39"/>
      <c r="EO479" s="39"/>
      <c r="EP479" s="39"/>
      <c r="EQ479" s="39"/>
      <c r="ER479" s="39"/>
      <c r="ES479" s="39"/>
      <c r="ET479" s="39"/>
      <c r="EU479" s="39"/>
      <c r="EV479" s="39"/>
      <c r="EW479" s="39"/>
      <c r="EX479" s="39"/>
      <c r="EY479" s="39"/>
      <c r="EZ479" s="39"/>
      <c r="FA479" s="39"/>
      <c r="FB479" s="39"/>
      <c r="FC479" s="39"/>
      <c r="FD479" s="39"/>
      <c r="FE479" s="39"/>
      <c r="FF479" s="39"/>
      <c r="FG479" s="39"/>
      <c r="FH479" s="39"/>
      <c r="FI479" s="39"/>
      <c r="FJ479" s="39"/>
      <c r="FK479" s="39"/>
      <c r="FL479" s="39"/>
      <c r="FM479" s="39"/>
      <c r="FN479" s="39"/>
      <c r="FO479" s="39"/>
      <c r="FP479" s="39"/>
      <c r="FQ479" s="39"/>
      <c r="FR479" s="39"/>
      <c r="FS479" s="39"/>
      <c r="FT479" s="39"/>
      <c r="FU479" s="39"/>
      <c r="FV479" s="39"/>
      <c r="FW479" s="39"/>
      <c r="FX479" s="39"/>
      <c r="FY479" s="39"/>
      <c r="FZ479" s="39"/>
      <c r="GA479" s="39"/>
      <c r="GB479" s="39"/>
      <c r="GC479" s="39"/>
      <c r="GD479" s="39"/>
      <c r="GE479" s="39"/>
      <c r="GF479" s="39"/>
      <c r="GG479" s="39"/>
      <c r="GH479" s="39"/>
      <c r="GI479" s="39"/>
      <c r="GJ479" s="39"/>
      <c r="GK479" s="39"/>
      <c r="GL479" s="39"/>
      <c r="GM479" s="39"/>
      <c r="GN479" s="36"/>
    </row>
    <row r="480" spans="2:196" ht="15" customHeight="1" x14ac:dyDescent="0.2">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c r="DJ480" s="39"/>
      <c r="DK480" s="39"/>
      <c r="DL480" s="39"/>
      <c r="DM480" s="39"/>
      <c r="DN480" s="39"/>
      <c r="DO480" s="39"/>
      <c r="DP480" s="39"/>
      <c r="DQ480" s="39"/>
      <c r="DR480" s="39"/>
      <c r="DS480" s="39"/>
      <c r="DT480" s="39"/>
      <c r="DU480" s="39"/>
      <c r="DV480" s="39"/>
      <c r="DW480" s="39"/>
      <c r="DX480" s="39"/>
      <c r="DY480" s="39"/>
      <c r="DZ480" s="39"/>
      <c r="EA480" s="39"/>
      <c r="EB480" s="39"/>
      <c r="EC480" s="39"/>
      <c r="ED480" s="39"/>
      <c r="EE480" s="39"/>
      <c r="EF480" s="39"/>
      <c r="EG480" s="39"/>
      <c r="EH480" s="39"/>
      <c r="EI480" s="39"/>
      <c r="EJ480" s="39"/>
      <c r="EK480" s="39"/>
      <c r="EL480" s="39"/>
      <c r="EM480" s="39"/>
      <c r="EN480" s="39"/>
      <c r="EO480" s="39"/>
      <c r="EP480" s="39"/>
      <c r="EQ480" s="39"/>
      <c r="ER480" s="39"/>
      <c r="ES480" s="39"/>
      <c r="ET480" s="39"/>
      <c r="EU480" s="39"/>
      <c r="EV480" s="39"/>
      <c r="EW480" s="39"/>
      <c r="EX480" s="39"/>
      <c r="EY480" s="39"/>
      <c r="EZ480" s="39"/>
      <c r="FA480" s="39"/>
      <c r="FB480" s="39"/>
      <c r="FC480" s="39"/>
      <c r="FD480" s="39"/>
      <c r="FE480" s="39"/>
      <c r="FF480" s="39"/>
      <c r="FG480" s="39"/>
      <c r="FH480" s="39"/>
      <c r="FI480" s="39"/>
      <c r="FJ480" s="39"/>
      <c r="FK480" s="39"/>
      <c r="FL480" s="39"/>
      <c r="FM480" s="39"/>
      <c r="FN480" s="39"/>
      <c r="FO480" s="39"/>
      <c r="FP480" s="39"/>
      <c r="FQ480" s="39"/>
      <c r="FR480" s="39"/>
      <c r="FS480" s="39"/>
      <c r="FT480" s="39"/>
      <c r="FU480" s="39"/>
      <c r="FV480" s="39"/>
      <c r="FW480" s="39"/>
      <c r="FX480" s="39"/>
      <c r="FY480" s="39"/>
      <c r="FZ480" s="39"/>
      <c r="GA480" s="39"/>
      <c r="GB480" s="39"/>
      <c r="GC480" s="39"/>
      <c r="GD480" s="39"/>
      <c r="GE480" s="39"/>
      <c r="GF480" s="39"/>
      <c r="GG480" s="39"/>
      <c r="GH480" s="39"/>
      <c r="GI480" s="39"/>
      <c r="GJ480" s="39"/>
      <c r="GK480" s="39"/>
      <c r="GL480" s="39"/>
      <c r="GM480" s="39"/>
      <c r="GN480" s="36"/>
    </row>
    <row r="481" spans="2:196" ht="15" customHeight="1" x14ac:dyDescent="0.2">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c r="DJ481" s="39"/>
      <c r="DK481" s="39"/>
      <c r="DL481" s="39"/>
      <c r="DM481" s="39"/>
      <c r="DN481" s="39"/>
      <c r="DO481" s="39"/>
      <c r="DP481" s="39"/>
      <c r="DQ481" s="39"/>
      <c r="DR481" s="39"/>
      <c r="DS481" s="39"/>
      <c r="DT481" s="39"/>
      <c r="DU481" s="39"/>
      <c r="DV481" s="39"/>
      <c r="DW481" s="39"/>
      <c r="DX481" s="39"/>
      <c r="DY481" s="39"/>
      <c r="DZ481" s="39"/>
      <c r="EA481" s="39"/>
      <c r="EB481" s="39"/>
      <c r="EC481" s="39"/>
      <c r="ED481" s="39"/>
      <c r="EE481" s="39"/>
      <c r="EF481" s="39"/>
      <c r="EG481" s="39"/>
      <c r="EH481" s="39"/>
      <c r="EI481" s="39"/>
      <c r="EJ481" s="39"/>
      <c r="EK481" s="39"/>
      <c r="EL481" s="39"/>
      <c r="EM481" s="39"/>
      <c r="EN481" s="39"/>
      <c r="EO481" s="39"/>
      <c r="EP481" s="39"/>
      <c r="EQ481" s="39"/>
      <c r="ER481" s="39"/>
      <c r="ES481" s="39"/>
      <c r="ET481" s="39"/>
      <c r="EU481" s="39"/>
      <c r="EV481" s="39"/>
      <c r="EW481" s="39"/>
      <c r="EX481" s="39"/>
      <c r="EY481" s="39"/>
      <c r="EZ481" s="39"/>
      <c r="FA481" s="39"/>
      <c r="FB481" s="39"/>
      <c r="FC481" s="39"/>
      <c r="FD481" s="39"/>
      <c r="FE481" s="39"/>
      <c r="FF481" s="39"/>
      <c r="FG481" s="39"/>
      <c r="FH481" s="39"/>
      <c r="FI481" s="39"/>
      <c r="FJ481" s="39"/>
      <c r="FK481" s="39"/>
      <c r="FL481" s="39"/>
      <c r="FM481" s="39"/>
      <c r="FN481" s="39"/>
      <c r="FO481" s="39"/>
      <c r="FP481" s="39"/>
      <c r="FQ481" s="39"/>
      <c r="FR481" s="39"/>
      <c r="FS481" s="39"/>
      <c r="FT481" s="39"/>
      <c r="FU481" s="39"/>
      <c r="FV481" s="39"/>
      <c r="FW481" s="39"/>
      <c r="FX481" s="39"/>
      <c r="FY481" s="39"/>
      <c r="FZ481" s="39"/>
      <c r="GA481" s="39"/>
      <c r="GB481" s="39"/>
      <c r="GC481" s="39"/>
      <c r="GD481" s="39"/>
      <c r="GE481" s="39"/>
      <c r="GF481" s="39"/>
      <c r="GG481" s="39"/>
      <c r="GH481" s="39"/>
      <c r="GI481" s="39"/>
      <c r="GJ481" s="39"/>
      <c r="GK481" s="39"/>
      <c r="GL481" s="39"/>
      <c r="GM481" s="39"/>
      <c r="GN481" s="36"/>
    </row>
    <row r="482" spans="2:196" ht="15" customHeight="1" x14ac:dyDescent="0.2">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c r="DJ482" s="39"/>
      <c r="DK482" s="39"/>
      <c r="DL482" s="39"/>
      <c r="DM482" s="39"/>
      <c r="DN482" s="39"/>
      <c r="DO482" s="39"/>
      <c r="DP482" s="39"/>
      <c r="DQ482" s="39"/>
      <c r="DR482" s="39"/>
      <c r="DS482" s="39"/>
      <c r="DT482" s="39"/>
      <c r="DU482" s="39"/>
      <c r="DV482" s="39"/>
      <c r="DW482" s="39"/>
      <c r="DX482" s="39"/>
      <c r="DY482" s="39"/>
      <c r="DZ482" s="39"/>
      <c r="EA482" s="39"/>
      <c r="EB482" s="39"/>
      <c r="EC482" s="39"/>
      <c r="ED482" s="39"/>
      <c r="EE482" s="39"/>
      <c r="EF482" s="39"/>
      <c r="EG482" s="39"/>
      <c r="EH482" s="39"/>
      <c r="EI482" s="39"/>
      <c r="EJ482" s="39"/>
      <c r="EK482" s="39"/>
      <c r="EL482" s="39"/>
      <c r="EM482" s="39"/>
      <c r="EN482" s="39"/>
      <c r="EO482" s="39"/>
      <c r="EP482" s="39"/>
      <c r="EQ482" s="39"/>
      <c r="ER482" s="39"/>
      <c r="ES482" s="39"/>
      <c r="ET482" s="39"/>
      <c r="EU482" s="39"/>
      <c r="EV482" s="39"/>
      <c r="EW482" s="39"/>
      <c r="EX482" s="39"/>
      <c r="EY482" s="39"/>
      <c r="EZ482" s="39"/>
      <c r="FA482" s="39"/>
      <c r="FB482" s="39"/>
      <c r="FC482" s="39"/>
      <c r="FD482" s="39"/>
      <c r="FE482" s="39"/>
      <c r="FF482" s="39"/>
      <c r="FG482" s="39"/>
      <c r="FH482" s="39"/>
      <c r="FI482" s="39"/>
      <c r="FJ482" s="39"/>
      <c r="FK482" s="39"/>
      <c r="FL482" s="39"/>
      <c r="FM482" s="39"/>
      <c r="FN482" s="39"/>
      <c r="FO482" s="39"/>
      <c r="FP482" s="39"/>
      <c r="FQ482" s="39"/>
      <c r="FR482" s="39"/>
      <c r="FS482" s="39"/>
      <c r="FT482" s="39"/>
      <c r="FU482" s="39"/>
      <c r="FV482" s="39"/>
      <c r="FW482" s="39"/>
      <c r="FX482" s="39"/>
      <c r="FY482" s="39"/>
      <c r="FZ482" s="39"/>
      <c r="GA482" s="39"/>
      <c r="GB482" s="39"/>
      <c r="GC482" s="39"/>
      <c r="GD482" s="39"/>
      <c r="GE482" s="39"/>
      <c r="GF482" s="39"/>
      <c r="GG482" s="39"/>
      <c r="GH482" s="39"/>
      <c r="GI482" s="39"/>
      <c r="GJ482" s="39"/>
      <c r="GK482" s="39"/>
      <c r="GL482" s="39"/>
      <c r="GM482" s="39"/>
      <c r="GN482" s="36"/>
    </row>
    <row r="483" spans="2:196" ht="15" customHeight="1" x14ac:dyDescent="0.2">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39"/>
      <c r="FL483" s="39"/>
      <c r="FM483" s="39"/>
      <c r="FN483" s="39"/>
      <c r="FO483" s="39"/>
      <c r="FP483" s="39"/>
      <c r="FQ483" s="39"/>
      <c r="FR483" s="39"/>
      <c r="FS483" s="39"/>
      <c r="FT483" s="39"/>
      <c r="FU483" s="39"/>
      <c r="FV483" s="39"/>
      <c r="FW483" s="39"/>
      <c r="FX483" s="39"/>
      <c r="FY483" s="39"/>
      <c r="FZ483" s="39"/>
      <c r="GA483" s="39"/>
      <c r="GB483" s="39"/>
      <c r="GC483" s="39"/>
      <c r="GD483" s="39"/>
      <c r="GE483" s="39"/>
      <c r="GF483" s="39"/>
      <c r="GG483" s="39"/>
      <c r="GH483" s="39"/>
      <c r="GI483" s="39"/>
      <c r="GJ483" s="39"/>
      <c r="GK483" s="39"/>
      <c r="GL483" s="39"/>
      <c r="GM483" s="39"/>
      <c r="GN483" s="36"/>
    </row>
    <row r="484" spans="2:196" ht="15" customHeight="1" x14ac:dyDescent="0.2">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39"/>
      <c r="FL484" s="39"/>
      <c r="FM484" s="39"/>
      <c r="FN484" s="39"/>
      <c r="FO484" s="39"/>
      <c r="FP484" s="39"/>
      <c r="FQ484" s="39"/>
      <c r="FR484" s="39"/>
      <c r="FS484" s="39"/>
      <c r="FT484" s="39"/>
      <c r="FU484" s="39"/>
      <c r="FV484" s="39"/>
      <c r="FW484" s="39"/>
      <c r="FX484" s="39"/>
      <c r="FY484" s="39"/>
      <c r="FZ484" s="39"/>
      <c r="GA484" s="39"/>
      <c r="GB484" s="39"/>
      <c r="GC484" s="39"/>
      <c r="GD484" s="39"/>
      <c r="GE484" s="39"/>
      <c r="GF484" s="39"/>
      <c r="GG484" s="39"/>
      <c r="GH484" s="39"/>
      <c r="GI484" s="39"/>
      <c r="GJ484" s="39"/>
      <c r="GK484" s="39"/>
      <c r="GL484" s="39"/>
      <c r="GM484" s="39"/>
      <c r="GN484" s="36"/>
    </row>
    <row r="485" spans="2:196" ht="15" customHeight="1" x14ac:dyDescent="0.2">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c r="DJ485" s="39"/>
      <c r="DK485" s="39"/>
      <c r="DL485" s="39"/>
      <c r="DM485" s="39"/>
      <c r="DN485" s="39"/>
      <c r="DO485" s="39"/>
      <c r="DP485" s="39"/>
      <c r="DQ485" s="39"/>
      <c r="DR485" s="39"/>
      <c r="DS485" s="39"/>
      <c r="DT485" s="39"/>
      <c r="DU485" s="39"/>
      <c r="DV485" s="39"/>
      <c r="DW485" s="39"/>
      <c r="DX485" s="39"/>
      <c r="DY485" s="39"/>
      <c r="DZ485" s="39"/>
      <c r="EA485" s="39"/>
      <c r="EB485" s="39"/>
      <c r="EC485" s="39"/>
      <c r="ED485" s="39"/>
      <c r="EE485" s="39"/>
      <c r="EF485" s="39"/>
      <c r="EG485" s="39"/>
      <c r="EH485" s="39"/>
      <c r="EI485" s="39"/>
      <c r="EJ485" s="39"/>
      <c r="EK485" s="39"/>
      <c r="EL485" s="39"/>
      <c r="EM485" s="39"/>
      <c r="EN485" s="39"/>
      <c r="EO485" s="39"/>
      <c r="EP485" s="39"/>
      <c r="EQ485" s="39"/>
      <c r="ER485" s="39"/>
      <c r="ES485" s="39"/>
      <c r="ET485" s="39"/>
      <c r="EU485" s="39"/>
      <c r="EV485" s="39"/>
      <c r="EW485" s="39"/>
      <c r="EX485" s="39"/>
      <c r="EY485" s="39"/>
      <c r="EZ485" s="39"/>
      <c r="FA485" s="39"/>
      <c r="FB485" s="39"/>
      <c r="FC485" s="39"/>
      <c r="FD485" s="39"/>
      <c r="FE485" s="39"/>
      <c r="FF485" s="39"/>
      <c r="FG485" s="39"/>
      <c r="FH485" s="39"/>
      <c r="FI485" s="39"/>
      <c r="FJ485" s="39"/>
      <c r="FK485" s="39"/>
      <c r="FL485" s="39"/>
      <c r="FM485" s="39"/>
      <c r="FN485" s="39"/>
      <c r="FO485" s="39"/>
      <c r="FP485" s="39"/>
      <c r="FQ485" s="39"/>
      <c r="FR485" s="39"/>
      <c r="FS485" s="39"/>
      <c r="FT485" s="39"/>
      <c r="FU485" s="39"/>
      <c r="FV485" s="39"/>
      <c r="FW485" s="39"/>
      <c r="FX485" s="39"/>
      <c r="FY485" s="39"/>
      <c r="FZ485" s="39"/>
      <c r="GA485" s="39"/>
      <c r="GB485" s="39"/>
      <c r="GC485" s="39"/>
      <c r="GD485" s="39"/>
      <c r="GE485" s="39"/>
      <c r="GF485" s="39"/>
      <c r="GG485" s="39"/>
      <c r="GH485" s="39"/>
      <c r="GI485" s="39"/>
      <c r="GJ485" s="39"/>
      <c r="GK485" s="39"/>
      <c r="GL485" s="39"/>
      <c r="GM485" s="39"/>
      <c r="GN485" s="36"/>
    </row>
    <row r="486" spans="2:196" ht="15" customHeight="1" x14ac:dyDescent="0.2">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c r="FS486" s="39"/>
      <c r="FT486" s="39"/>
      <c r="FU486" s="39"/>
      <c r="FV486" s="39"/>
      <c r="FW486" s="39"/>
      <c r="FX486" s="39"/>
      <c r="FY486" s="39"/>
      <c r="FZ486" s="39"/>
      <c r="GA486" s="39"/>
      <c r="GB486" s="39"/>
      <c r="GC486" s="39"/>
      <c r="GD486" s="39"/>
      <c r="GE486" s="39"/>
      <c r="GF486" s="39"/>
      <c r="GG486" s="39"/>
      <c r="GH486" s="39"/>
      <c r="GI486" s="39"/>
      <c r="GJ486" s="39"/>
      <c r="GK486" s="39"/>
      <c r="GL486" s="39"/>
      <c r="GM486" s="39"/>
      <c r="GN486" s="36"/>
    </row>
    <row r="487" spans="2:196" ht="15" customHeight="1" x14ac:dyDescent="0.2">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c r="FS487" s="39"/>
      <c r="FT487" s="39"/>
      <c r="FU487" s="39"/>
      <c r="FV487" s="39"/>
      <c r="FW487" s="39"/>
      <c r="FX487" s="39"/>
      <c r="FY487" s="39"/>
      <c r="FZ487" s="39"/>
      <c r="GA487" s="39"/>
      <c r="GB487" s="39"/>
      <c r="GC487" s="39"/>
      <c r="GD487" s="39"/>
      <c r="GE487" s="39"/>
      <c r="GF487" s="39"/>
      <c r="GG487" s="39"/>
      <c r="GH487" s="39"/>
      <c r="GI487" s="39"/>
      <c r="GJ487" s="39"/>
      <c r="GK487" s="39"/>
      <c r="GL487" s="39"/>
      <c r="GM487" s="39"/>
      <c r="GN487" s="36"/>
    </row>
    <row r="488" spans="2:196" ht="15" customHeight="1" x14ac:dyDescent="0.2">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c r="FS488" s="39"/>
      <c r="FT488" s="39"/>
      <c r="FU488" s="39"/>
      <c r="FV488" s="39"/>
      <c r="FW488" s="39"/>
      <c r="FX488" s="39"/>
      <c r="FY488" s="39"/>
      <c r="FZ488" s="39"/>
      <c r="GA488" s="39"/>
      <c r="GB488" s="39"/>
      <c r="GC488" s="39"/>
      <c r="GD488" s="39"/>
      <c r="GE488" s="39"/>
      <c r="GF488" s="39"/>
      <c r="GG488" s="39"/>
      <c r="GH488" s="39"/>
      <c r="GI488" s="39"/>
      <c r="GJ488" s="39"/>
      <c r="GK488" s="39"/>
      <c r="GL488" s="39"/>
      <c r="GM488" s="39"/>
      <c r="GN488" s="36"/>
    </row>
    <row r="489" spans="2:196" ht="15" customHeight="1" x14ac:dyDescent="0.2">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c r="DJ489" s="39"/>
      <c r="DK489" s="39"/>
      <c r="DL489" s="39"/>
      <c r="DM489" s="39"/>
      <c r="DN489" s="39"/>
      <c r="DO489" s="39"/>
      <c r="DP489" s="39"/>
      <c r="DQ489" s="39"/>
      <c r="DR489" s="39"/>
      <c r="DS489" s="39"/>
      <c r="DT489" s="39"/>
      <c r="DU489" s="39"/>
      <c r="DV489" s="39"/>
      <c r="DW489" s="39"/>
      <c r="DX489" s="39"/>
      <c r="DY489" s="39"/>
      <c r="DZ489" s="39"/>
      <c r="EA489" s="39"/>
      <c r="EB489" s="39"/>
      <c r="EC489" s="39"/>
      <c r="ED489" s="39"/>
      <c r="EE489" s="39"/>
      <c r="EF489" s="39"/>
      <c r="EG489" s="39"/>
      <c r="EH489" s="39"/>
      <c r="EI489" s="39"/>
      <c r="EJ489" s="39"/>
      <c r="EK489" s="39"/>
      <c r="EL489" s="39"/>
      <c r="EM489" s="39"/>
      <c r="EN489" s="39"/>
      <c r="EO489" s="39"/>
      <c r="EP489" s="39"/>
      <c r="EQ489" s="39"/>
      <c r="ER489" s="39"/>
      <c r="ES489" s="39"/>
      <c r="ET489" s="39"/>
      <c r="EU489" s="39"/>
      <c r="EV489" s="39"/>
      <c r="EW489" s="39"/>
      <c r="EX489" s="39"/>
      <c r="EY489" s="39"/>
      <c r="EZ489" s="39"/>
      <c r="FA489" s="39"/>
      <c r="FB489" s="39"/>
      <c r="FC489" s="39"/>
      <c r="FD489" s="39"/>
      <c r="FE489" s="39"/>
      <c r="FF489" s="39"/>
      <c r="FG489" s="39"/>
      <c r="FH489" s="39"/>
      <c r="FI489" s="39"/>
      <c r="FJ489" s="39"/>
      <c r="FK489" s="39"/>
      <c r="FL489" s="39"/>
      <c r="FM489" s="39"/>
      <c r="FN489" s="39"/>
      <c r="FO489" s="39"/>
      <c r="FP489" s="39"/>
      <c r="FQ489" s="39"/>
      <c r="FR489" s="39"/>
      <c r="FS489" s="39"/>
      <c r="FT489" s="39"/>
      <c r="FU489" s="39"/>
      <c r="FV489" s="39"/>
      <c r="FW489" s="39"/>
      <c r="FX489" s="39"/>
      <c r="FY489" s="39"/>
      <c r="FZ489" s="39"/>
      <c r="GA489" s="39"/>
      <c r="GB489" s="39"/>
      <c r="GC489" s="39"/>
      <c r="GD489" s="39"/>
      <c r="GE489" s="39"/>
      <c r="GF489" s="39"/>
      <c r="GG489" s="39"/>
      <c r="GH489" s="39"/>
      <c r="GI489" s="39"/>
      <c r="GJ489" s="39"/>
      <c r="GK489" s="39"/>
      <c r="GL489" s="39"/>
      <c r="GM489" s="39"/>
      <c r="GN489" s="36"/>
    </row>
    <row r="490" spans="2:196" ht="15" customHeight="1" x14ac:dyDescent="0.2">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6"/>
    </row>
    <row r="491" spans="2:196" ht="15" customHeight="1" x14ac:dyDescent="0.2">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6"/>
    </row>
    <row r="492" spans="2:196" ht="15" customHeight="1" x14ac:dyDescent="0.2">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6"/>
    </row>
    <row r="493" spans="2:196" ht="15" customHeight="1" x14ac:dyDescent="0.2">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6"/>
    </row>
    <row r="494" spans="2:196" ht="15" customHeight="1" x14ac:dyDescent="0.2">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6"/>
    </row>
    <row r="495" spans="2:196" ht="15" customHeight="1" x14ac:dyDescent="0.2">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6"/>
    </row>
    <row r="496" spans="2:196" ht="15" customHeight="1" x14ac:dyDescent="0.2">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6"/>
    </row>
    <row r="497" spans="2:196" ht="15" customHeight="1" x14ac:dyDescent="0.2">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6"/>
    </row>
    <row r="498" spans="2:196" ht="15" customHeight="1" x14ac:dyDescent="0.2">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6"/>
    </row>
    <row r="499" spans="2:196" ht="15" customHeight="1" x14ac:dyDescent="0.2">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c r="FS499" s="39"/>
      <c r="FT499" s="39"/>
      <c r="FU499" s="39"/>
      <c r="FV499" s="39"/>
      <c r="FW499" s="39"/>
      <c r="FX499" s="39"/>
      <c r="FY499" s="39"/>
      <c r="FZ499" s="39"/>
      <c r="GA499" s="39"/>
      <c r="GB499" s="39"/>
      <c r="GC499" s="39"/>
      <c r="GD499" s="39"/>
      <c r="GE499" s="39"/>
      <c r="GF499" s="39"/>
      <c r="GG499" s="39"/>
      <c r="GH499" s="39"/>
      <c r="GI499" s="39"/>
      <c r="GJ499" s="39"/>
      <c r="GK499" s="39"/>
      <c r="GL499" s="39"/>
      <c r="GM499" s="39"/>
      <c r="GN499" s="36"/>
    </row>
    <row r="500" spans="2:196" ht="15" customHeight="1" x14ac:dyDescent="0.2">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c r="FS500" s="39"/>
      <c r="FT500" s="39"/>
      <c r="FU500" s="39"/>
      <c r="FV500" s="39"/>
      <c r="FW500" s="39"/>
      <c r="FX500" s="39"/>
      <c r="FY500" s="39"/>
      <c r="FZ500" s="39"/>
      <c r="GA500" s="39"/>
      <c r="GB500" s="39"/>
      <c r="GC500" s="39"/>
      <c r="GD500" s="39"/>
      <c r="GE500" s="39"/>
      <c r="GF500" s="39"/>
      <c r="GG500" s="39"/>
      <c r="GH500" s="39"/>
      <c r="GI500" s="39"/>
      <c r="GJ500" s="39"/>
      <c r="GK500" s="39"/>
      <c r="GL500" s="39"/>
      <c r="GM500" s="39"/>
      <c r="GN500" s="36"/>
    </row>
    <row r="501" spans="2:196" ht="15" customHeight="1" x14ac:dyDescent="0.2">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6"/>
    </row>
    <row r="502" spans="2:196" ht="15" customHeight="1" x14ac:dyDescent="0.2">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6"/>
    </row>
    <row r="503" spans="2:196" ht="15" customHeight="1" x14ac:dyDescent="0.2">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c r="FS503" s="39"/>
      <c r="FT503" s="39"/>
      <c r="FU503" s="39"/>
      <c r="FV503" s="39"/>
      <c r="FW503" s="39"/>
      <c r="FX503" s="39"/>
      <c r="FY503" s="39"/>
      <c r="FZ503" s="39"/>
      <c r="GA503" s="39"/>
      <c r="GB503" s="39"/>
      <c r="GC503" s="39"/>
      <c r="GD503" s="39"/>
      <c r="GE503" s="39"/>
      <c r="GF503" s="39"/>
      <c r="GG503" s="39"/>
      <c r="GH503" s="39"/>
      <c r="GI503" s="39"/>
      <c r="GJ503" s="39"/>
      <c r="GK503" s="39"/>
      <c r="GL503" s="39"/>
      <c r="GM503" s="39"/>
      <c r="GN503" s="36"/>
    </row>
    <row r="504" spans="2:196" ht="15" customHeight="1" x14ac:dyDescent="0.2">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c r="FS504" s="39"/>
      <c r="FT504" s="39"/>
      <c r="FU504" s="39"/>
      <c r="FV504" s="39"/>
      <c r="FW504" s="39"/>
      <c r="FX504" s="39"/>
      <c r="FY504" s="39"/>
      <c r="FZ504" s="39"/>
      <c r="GA504" s="39"/>
      <c r="GB504" s="39"/>
      <c r="GC504" s="39"/>
      <c r="GD504" s="39"/>
      <c r="GE504" s="39"/>
      <c r="GF504" s="39"/>
      <c r="GG504" s="39"/>
      <c r="GH504" s="39"/>
      <c r="GI504" s="39"/>
      <c r="GJ504" s="39"/>
      <c r="GK504" s="39"/>
      <c r="GL504" s="39"/>
      <c r="GM504" s="39"/>
      <c r="GN504" s="36"/>
    </row>
    <row r="505" spans="2:196" ht="15" customHeight="1" x14ac:dyDescent="0.2">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c r="FS505" s="39"/>
      <c r="FT505" s="39"/>
      <c r="FU505" s="39"/>
      <c r="FV505" s="39"/>
      <c r="FW505" s="39"/>
      <c r="FX505" s="39"/>
      <c r="FY505" s="39"/>
      <c r="FZ505" s="39"/>
      <c r="GA505" s="39"/>
      <c r="GB505" s="39"/>
      <c r="GC505" s="39"/>
      <c r="GD505" s="39"/>
      <c r="GE505" s="39"/>
      <c r="GF505" s="39"/>
      <c r="GG505" s="39"/>
      <c r="GH505" s="39"/>
      <c r="GI505" s="39"/>
      <c r="GJ505" s="39"/>
      <c r="GK505" s="39"/>
      <c r="GL505" s="39"/>
      <c r="GM505" s="39"/>
      <c r="GN505" s="36"/>
    </row>
    <row r="506" spans="2:196" ht="15" customHeight="1" x14ac:dyDescent="0.2">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6"/>
    </row>
    <row r="507" spans="2:196" ht="15" customHeight="1" x14ac:dyDescent="0.2">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6"/>
    </row>
    <row r="508" spans="2:196" ht="15" customHeight="1" x14ac:dyDescent="0.2">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6"/>
    </row>
  </sheetData>
  <mergeCells count="217">
    <mergeCell ref="A3:A6"/>
    <mergeCell ref="B3:E3"/>
    <mergeCell ref="F3:O3"/>
    <mergeCell ref="P3:Q3"/>
    <mergeCell ref="R3:W3"/>
    <mergeCell ref="X3:AA3"/>
    <mergeCell ref="L4:M4"/>
    <mergeCell ref="N4:O4"/>
    <mergeCell ref="P4:Q4"/>
    <mergeCell ref="R4:S4"/>
    <mergeCell ref="B5:C5"/>
    <mergeCell ref="D5:E5"/>
    <mergeCell ref="F5:G5"/>
    <mergeCell ref="H5:I5"/>
    <mergeCell ref="J5:K5"/>
    <mergeCell ref="L5:M5"/>
    <mergeCell ref="N5:O5"/>
    <mergeCell ref="P5:Q5"/>
    <mergeCell ref="R5:S5"/>
    <mergeCell ref="T5:U5"/>
    <mergeCell ref="V5:W5"/>
    <mergeCell ref="X5:Y5"/>
    <mergeCell ref="Z5:AA5"/>
    <mergeCell ref="FP3:GC3"/>
    <mergeCell ref="GD3:GM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BH4:BI4"/>
    <mergeCell ref="BJ4:BK4"/>
    <mergeCell ref="BL4:BM4"/>
    <mergeCell ref="BN4:BO4"/>
    <mergeCell ref="CN4:CO4"/>
    <mergeCell ref="CP4:CQ4"/>
    <mergeCell ref="CR4:CS4"/>
    <mergeCell ref="CT4:CU4"/>
    <mergeCell ref="CV4:CW4"/>
    <mergeCell ref="CL4:CM4"/>
    <mergeCell ref="DP4:DQ4"/>
    <mergeCell ref="DR4:DS4"/>
    <mergeCell ref="CZ4:DA4"/>
    <mergeCell ref="DB4:DC4"/>
    <mergeCell ref="DD4:DE4"/>
    <mergeCell ref="DF4:DG4"/>
    <mergeCell ref="DH4:DI4"/>
    <mergeCell ref="DJ4:DK4"/>
    <mergeCell ref="GL4:GM4"/>
    <mergeCell ref="FT4:FU4"/>
    <mergeCell ref="FV4:FW4"/>
    <mergeCell ref="FX4:FY4"/>
    <mergeCell ref="FZ4:GA4"/>
    <mergeCell ref="GB4:GC4"/>
    <mergeCell ref="GD4:GE4"/>
    <mergeCell ref="FH4:FI4"/>
    <mergeCell ref="FJ4:FK4"/>
    <mergeCell ref="FL4:FM4"/>
    <mergeCell ref="FN4:FO4"/>
    <mergeCell ref="FP4:FQ4"/>
    <mergeCell ref="FR4:FS4"/>
    <mergeCell ref="GF4:GG4"/>
    <mergeCell ref="DX4:DY4"/>
    <mergeCell ref="DZ4:EA4"/>
    <mergeCell ref="EB4:EC4"/>
    <mergeCell ref="DL4:DM4"/>
    <mergeCell ref="DN4:DO4"/>
    <mergeCell ref="AL5:AM5"/>
    <mergeCell ref="AN5:AO5"/>
    <mergeCell ref="AP5:AQ5"/>
    <mergeCell ref="AR5:AS5"/>
    <mergeCell ref="AT5:AU5"/>
    <mergeCell ref="AV5:AW5"/>
    <mergeCell ref="CX4:CY4"/>
    <mergeCell ref="CB4:CC4"/>
    <mergeCell ref="CD4:CE4"/>
    <mergeCell ref="CF4:CG4"/>
    <mergeCell ref="CH4:CI4"/>
    <mergeCell ref="CJ4:CK4"/>
    <mergeCell ref="DT4:DU4"/>
    <mergeCell ref="DV4:DW4"/>
    <mergeCell ref="CP5:CQ5"/>
    <mergeCell ref="CR5:CS5"/>
    <mergeCell ref="BV5:BW5"/>
    <mergeCell ref="BX5:BY5"/>
    <mergeCell ref="BZ5:CA5"/>
    <mergeCell ref="CB5:CC5"/>
    <mergeCell ref="CD5:CE5"/>
    <mergeCell ref="GH4:GI4"/>
    <mergeCell ref="GJ4:GK4"/>
    <mergeCell ref="FF4:FG4"/>
    <mergeCell ref="EJ4:EK4"/>
    <mergeCell ref="EL4:EM4"/>
    <mergeCell ref="EN4:EO4"/>
    <mergeCell ref="EP4:EQ4"/>
    <mergeCell ref="ER4:ES4"/>
    <mergeCell ref="ET4:EU4"/>
    <mergeCell ref="FB4:FC4"/>
    <mergeCell ref="FD4:FE4"/>
    <mergeCell ref="EV4:EW4"/>
    <mergeCell ref="EX4:EY4"/>
    <mergeCell ref="EZ4:FA4"/>
    <mergeCell ref="ED4:EE4"/>
    <mergeCell ref="EF4:EG4"/>
    <mergeCell ref="EH4:EI4"/>
    <mergeCell ref="AB5:AC5"/>
    <mergeCell ref="AD5:AE5"/>
    <mergeCell ref="AF5:AG5"/>
    <mergeCell ref="AH5:AI5"/>
    <mergeCell ref="AJ5:AK5"/>
    <mergeCell ref="BJ5:BK5"/>
    <mergeCell ref="BL5:BM5"/>
    <mergeCell ref="BN5:BO5"/>
    <mergeCell ref="BP5:BQ5"/>
    <mergeCell ref="BR5:BS5"/>
    <mergeCell ref="BT5:BU5"/>
    <mergeCell ref="AX5:AY5"/>
    <mergeCell ref="AZ5:BA5"/>
    <mergeCell ref="BB5:BC5"/>
    <mergeCell ref="BD5:BE5"/>
    <mergeCell ref="BF5:BG5"/>
    <mergeCell ref="BH5:BI5"/>
    <mergeCell ref="CH5:CI5"/>
    <mergeCell ref="CJ5:CK5"/>
    <mergeCell ref="CL5:CM5"/>
    <mergeCell ref="CN5:CO5"/>
    <mergeCell ref="CF5:CG5"/>
    <mergeCell ref="DF5:DG5"/>
    <mergeCell ref="DH5:DI5"/>
    <mergeCell ref="DJ5:DK5"/>
    <mergeCell ref="DL5:DM5"/>
    <mergeCell ref="DN5:DO5"/>
    <mergeCell ref="DP5:DQ5"/>
    <mergeCell ref="CT5:CU5"/>
    <mergeCell ref="CV5:CW5"/>
    <mergeCell ref="CX5:CY5"/>
    <mergeCell ref="CZ5:DA5"/>
    <mergeCell ref="DB5:DC5"/>
    <mergeCell ref="DD5:DE5"/>
    <mergeCell ref="ED5:EE5"/>
    <mergeCell ref="EF5:EG5"/>
    <mergeCell ref="EH5:EI5"/>
    <mergeCell ref="EJ5:EK5"/>
    <mergeCell ref="EL5:EM5"/>
    <mergeCell ref="EN5:EO5"/>
    <mergeCell ref="DR5:DS5"/>
    <mergeCell ref="DT5:DU5"/>
    <mergeCell ref="DV5:DW5"/>
    <mergeCell ref="DX5:DY5"/>
    <mergeCell ref="DZ5:EA5"/>
    <mergeCell ref="EB5:EC5"/>
    <mergeCell ref="FB5:FC5"/>
    <mergeCell ref="FD5:FE5"/>
    <mergeCell ref="FF5:FG5"/>
    <mergeCell ref="FH5:FI5"/>
    <mergeCell ref="FJ5:FK5"/>
    <mergeCell ref="FL5:FM5"/>
    <mergeCell ref="EP5:EQ5"/>
    <mergeCell ref="ER5:ES5"/>
    <mergeCell ref="ET5:EU5"/>
    <mergeCell ref="EV5:EW5"/>
    <mergeCell ref="EX5:EY5"/>
    <mergeCell ref="EZ5:FA5"/>
    <mergeCell ref="GL5:GM5"/>
    <mergeCell ref="FZ5:GA5"/>
    <mergeCell ref="GB5:GC5"/>
    <mergeCell ref="GD5:GE5"/>
    <mergeCell ref="GF5:GG5"/>
    <mergeCell ref="GH5:GI5"/>
    <mergeCell ref="GJ5:GK5"/>
    <mergeCell ref="FN5:FO5"/>
    <mergeCell ref="FP5:FQ5"/>
    <mergeCell ref="FR5:FS5"/>
    <mergeCell ref="FT5:FU5"/>
    <mergeCell ref="FV5:FW5"/>
    <mergeCell ref="FX5:FY5"/>
  </mergeCells>
  <phoneticPr fontId="1"/>
  <pageMargins left="0.78740157480314965" right="0.78740157480314965" top="0.78740157480314965" bottom="0.78740157480314965" header="0.51181102362204722" footer="0.51181102362204722"/>
  <pageSetup paperSize="9" scale="93" fitToWidth="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E6E4C-B246-47DD-8ABB-166C2AF5AC90}">
  <sheetPr>
    <tabColor rgb="FFFFFF00"/>
    <pageSetUpPr fitToPage="1"/>
  </sheetPr>
  <dimension ref="A1:E177"/>
  <sheetViews>
    <sheetView view="pageBreakPreview" topLeftCell="C1" zoomScaleNormal="115" zoomScaleSheetLayoutView="100" workbookViewId="0">
      <pane ySplit="3" topLeftCell="A85" activePane="bottomLeft" state="frozen"/>
      <selection activeCell="F16" sqref="F16"/>
      <selection pane="bottomLeft" activeCell="G20" sqref="G20"/>
    </sheetView>
  </sheetViews>
  <sheetFormatPr defaultColWidth="10.6328125" defaultRowHeight="13" x14ac:dyDescent="0.2"/>
  <cols>
    <col min="1" max="1" width="4.453125" style="1112" customWidth="1"/>
    <col min="2" max="2" width="23.36328125" style="1009" customWidth="1"/>
    <col min="3" max="3" width="10.453125" style="1112" customWidth="1"/>
    <col min="4" max="4" width="24" style="1009" customWidth="1"/>
    <col min="5" max="5" width="81.1796875" style="1008" customWidth="1"/>
    <col min="6" max="16384" width="10.6328125" style="1009"/>
  </cols>
  <sheetData>
    <row r="1" spans="1:5" ht="21" customHeight="1" x14ac:dyDescent="0.2">
      <c r="A1" s="1823" t="s">
        <v>2767</v>
      </c>
      <c r="B1" s="1823"/>
      <c r="C1" s="1823"/>
      <c r="D1" s="1823"/>
    </row>
    <row r="2" spans="1:5" ht="15" customHeight="1" thickBot="1" x14ac:dyDescent="0.3">
      <c r="A2" s="1824"/>
      <c r="B2" s="1824"/>
      <c r="C2" s="1824"/>
      <c r="D2" s="1824"/>
      <c r="E2" s="1010" t="s">
        <v>2838</v>
      </c>
    </row>
    <row r="3" spans="1:5" s="1015" customFormat="1" ht="20.5" customHeight="1" thickBot="1" x14ac:dyDescent="0.25">
      <c r="A3" s="1011" t="s">
        <v>2513</v>
      </c>
      <c r="B3" s="1012" t="s">
        <v>2514</v>
      </c>
      <c r="C3" s="1013" t="s">
        <v>2515</v>
      </c>
      <c r="D3" s="1012" t="s">
        <v>912</v>
      </c>
      <c r="E3" s="1014" t="s">
        <v>2516</v>
      </c>
    </row>
    <row r="4" spans="1:5" s="1016" customFormat="1" ht="18.5" customHeight="1" thickBot="1" x14ac:dyDescent="0.25">
      <c r="A4" s="1825" t="s">
        <v>52</v>
      </c>
      <c r="B4" s="1826"/>
      <c r="C4" s="1826"/>
      <c r="D4" s="1826"/>
      <c r="E4" s="1827"/>
    </row>
    <row r="5" spans="1:5" s="1016" customFormat="1" ht="37.5" customHeight="1" x14ac:dyDescent="0.2">
      <c r="A5" s="1017">
        <v>1</v>
      </c>
      <c r="B5" s="1018" t="s">
        <v>2517</v>
      </c>
      <c r="C5" s="1019">
        <v>35739</v>
      </c>
      <c r="D5" s="1018" t="s">
        <v>2518</v>
      </c>
      <c r="E5" s="1020" t="s">
        <v>2519</v>
      </c>
    </row>
    <row r="6" spans="1:5" s="1016" customFormat="1" ht="186" customHeight="1" x14ac:dyDescent="0.2">
      <c r="A6" s="1021">
        <v>2</v>
      </c>
      <c r="B6" s="1022" t="s">
        <v>2520</v>
      </c>
      <c r="C6" s="1023">
        <v>35982</v>
      </c>
      <c r="D6" s="1022" t="s">
        <v>2521</v>
      </c>
      <c r="E6" s="1024" t="s">
        <v>2522</v>
      </c>
    </row>
    <row r="7" spans="1:5" s="1016" customFormat="1" ht="124" customHeight="1" x14ac:dyDescent="0.2">
      <c r="A7" s="1021">
        <v>3</v>
      </c>
      <c r="B7" s="1022" t="s">
        <v>2523</v>
      </c>
      <c r="C7" s="1023">
        <v>40211</v>
      </c>
      <c r="D7" s="1022" t="s">
        <v>2524</v>
      </c>
      <c r="E7" s="1024" t="s">
        <v>2525</v>
      </c>
    </row>
    <row r="8" spans="1:5" s="1016" customFormat="1" ht="123.5" customHeight="1" x14ac:dyDescent="0.2">
      <c r="A8" s="1021">
        <v>4</v>
      </c>
      <c r="B8" s="1022" t="s">
        <v>2526</v>
      </c>
      <c r="C8" s="1023">
        <v>36593</v>
      </c>
      <c r="D8" s="1022" t="s">
        <v>2527</v>
      </c>
      <c r="E8" s="1024" t="s">
        <v>2528</v>
      </c>
    </row>
    <row r="9" spans="1:5" s="1016" customFormat="1" ht="72" customHeight="1" x14ac:dyDescent="0.2">
      <c r="A9" s="1021">
        <v>5</v>
      </c>
      <c r="B9" s="1022" t="s">
        <v>2529</v>
      </c>
      <c r="C9" s="1023">
        <v>36796</v>
      </c>
      <c r="D9" s="1022" t="s">
        <v>2530</v>
      </c>
      <c r="E9" s="1024" t="s">
        <v>2531</v>
      </c>
    </row>
    <row r="10" spans="1:5" s="1016" customFormat="1" ht="134.5" customHeight="1" x14ac:dyDescent="0.2">
      <c r="A10" s="1021">
        <v>6</v>
      </c>
      <c r="B10" s="1022" t="s">
        <v>2532</v>
      </c>
      <c r="C10" s="1023">
        <v>37358</v>
      </c>
      <c r="D10" s="1022" t="s">
        <v>2533</v>
      </c>
      <c r="E10" s="1024" t="s">
        <v>2534</v>
      </c>
    </row>
    <row r="11" spans="1:5" s="1016" customFormat="1" ht="61.25" customHeight="1" x14ac:dyDescent="0.2">
      <c r="A11" s="1021">
        <v>7</v>
      </c>
      <c r="B11" s="1022" t="s">
        <v>2535</v>
      </c>
      <c r="C11" s="1023">
        <v>37358</v>
      </c>
      <c r="D11" s="1022" t="s">
        <v>2536</v>
      </c>
      <c r="E11" s="1024" t="s">
        <v>2537</v>
      </c>
    </row>
    <row r="12" spans="1:5" s="1016" customFormat="1" ht="47.4" customHeight="1" x14ac:dyDescent="0.2">
      <c r="A12" s="1021">
        <v>8</v>
      </c>
      <c r="B12" s="1022" t="s">
        <v>2538</v>
      </c>
      <c r="C12" s="1023">
        <v>37456</v>
      </c>
      <c r="D12" s="1022" t="s">
        <v>2539</v>
      </c>
      <c r="E12" s="1024" t="s">
        <v>2540</v>
      </c>
    </row>
    <row r="13" spans="1:5" s="1016" customFormat="1" ht="51" customHeight="1" x14ac:dyDescent="0.2">
      <c r="A13" s="1021">
        <v>9</v>
      </c>
      <c r="B13" s="1022" t="s">
        <v>2541</v>
      </c>
      <c r="C13" s="1023">
        <v>37480</v>
      </c>
      <c r="D13" s="1025" t="s">
        <v>2542</v>
      </c>
      <c r="E13" s="1024" t="s">
        <v>2543</v>
      </c>
    </row>
    <row r="14" spans="1:5" s="1016" customFormat="1" ht="134.5" customHeight="1" x14ac:dyDescent="0.2">
      <c r="A14" s="1021">
        <v>10</v>
      </c>
      <c r="B14" s="1022" t="s">
        <v>2544</v>
      </c>
      <c r="C14" s="1023">
        <v>37824</v>
      </c>
      <c r="D14" s="1022" t="s">
        <v>2545</v>
      </c>
      <c r="E14" s="1024" t="s">
        <v>2546</v>
      </c>
    </row>
    <row r="15" spans="1:5" s="1016" customFormat="1" ht="97.5" customHeight="1" x14ac:dyDescent="0.2">
      <c r="A15" s="1021">
        <v>11</v>
      </c>
      <c r="B15" s="1022" t="s">
        <v>2547</v>
      </c>
      <c r="C15" s="1026" t="s">
        <v>2548</v>
      </c>
      <c r="D15" s="1027" t="s">
        <v>2549</v>
      </c>
      <c r="E15" s="1024" t="s">
        <v>2550</v>
      </c>
    </row>
    <row r="16" spans="1:5" s="1016" customFormat="1" ht="143" customHeight="1" x14ac:dyDescent="0.2">
      <c r="A16" s="1021">
        <v>12</v>
      </c>
      <c r="B16" s="1022" t="s">
        <v>1528</v>
      </c>
      <c r="C16" s="1023">
        <v>39196</v>
      </c>
      <c r="D16" s="1028" t="s">
        <v>2551</v>
      </c>
      <c r="E16" s="1024" t="s">
        <v>2552</v>
      </c>
    </row>
    <row r="17" spans="1:5" s="1016" customFormat="1" ht="127.5" customHeight="1" thickBot="1" x14ac:dyDescent="0.25">
      <c r="A17" s="1029">
        <v>13</v>
      </c>
      <c r="B17" s="1030" t="s">
        <v>2553</v>
      </c>
      <c r="C17" s="1031">
        <v>39692</v>
      </c>
      <c r="D17" s="1032" t="s">
        <v>2554</v>
      </c>
      <c r="E17" s="1033" t="s">
        <v>2555</v>
      </c>
    </row>
    <row r="18" spans="1:5" s="1016" customFormat="1" ht="18.649999999999999" customHeight="1" thickBot="1" x14ac:dyDescent="0.25">
      <c r="A18" s="1795" t="s">
        <v>1296</v>
      </c>
      <c r="B18" s="1796"/>
      <c r="C18" s="1796"/>
      <c r="D18" s="1796"/>
      <c r="E18" s="1797"/>
    </row>
    <row r="19" spans="1:5" s="1038" customFormat="1" ht="83" customHeight="1" x14ac:dyDescent="0.2">
      <c r="A19" s="1034">
        <v>14</v>
      </c>
      <c r="B19" s="1035" t="s">
        <v>1554</v>
      </c>
      <c r="C19" s="1036">
        <v>35827</v>
      </c>
      <c r="D19" s="1035" t="s">
        <v>2556</v>
      </c>
      <c r="E19" s="1037" t="s">
        <v>2557</v>
      </c>
    </row>
    <row r="20" spans="1:5" s="1038" customFormat="1" ht="189" customHeight="1" x14ac:dyDescent="0.2">
      <c r="A20" s="1021">
        <v>15</v>
      </c>
      <c r="B20" s="1022" t="s">
        <v>1557</v>
      </c>
      <c r="C20" s="1023">
        <v>36244</v>
      </c>
      <c r="D20" s="1022" t="s">
        <v>2558</v>
      </c>
      <c r="E20" s="1039" t="s">
        <v>2559</v>
      </c>
    </row>
    <row r="21" spans="1:5" s="1038" customFormat="1" ht="84" customHeight="1" thickBot="1" x14ac:dyDescent="0.25">
      <c r="A21" s="1040">
        <v>16</v>
      </c>
      <c r="B21" s="1041" t="s">
        <v>2560</v>
      </c>
      <c r="C21" s="1042">
        <v>39114</v>
      </c>
      <c r="D21" s="1041" t="s">
        <v>1562</v>
      </c>
      <c r="E21" s="1043" t="s">
        <v>2550</v>
      </c>
    </row>
    <row r="22" spans="1:5" s="1016" customFormat="1" ht="18.649999999999999" customHeight="1" thickBot="1" x14ac:dyDescent="0.25">
      <c r="A22" s="1801" t="s">
        <v>2561</v>
      </c>
      <c r="B22" s="1802"/>
      <c r="C22" s="1802"/>
      <c r="D22" s="1802"/>
      <c r="E22" s="1803"/>
    </row>
    <row r="23" spans="1:5" s="1016" customFormat="1" ht="92" customHeight="1" x14ac:dyDescent="0.2">
      <c r="A23" s="1017">
        <v>17</v>
      </c>
      <c r="B23" s="1018" t="s">
        <v>1563</v>
      </c>
      <c r="C23" s="1019">
        <v>35872</v>
      </c>
      <c r="D23" s="1018" t="s">
        <v>2562</v>
      </c>
      <c r="E23" s="1020" t="s">
        <v>2563</v>
      </c>
    </row>
    <row r="24" spans="1:5" s="1016" customFormat="1" ht="82.25" customHeight="1" x14ac:dyDescent="0.2">
      <c r="A24" s="1021">
        <v>18</v>
      </c>
      <c r="B24" s="1022" t="s">
        <v>2564</v>
      </c>
      <c r="C24" s="1023">
        <v>36774</v>
      </c>
      <c r="D24" s="1022" t="s">
        <v>2565</v>
      </c>
      <c r="E24" s="1024" t="s">
        <v>2566</v>
      </c>
    </row>
    <row r="25" spans="1:5" s="1016" customFormat="1" ht="84" customHeight="1" thickBot="1" x14ac:dyDescent="0.25">
      <c r="A25" s="1040">
        <v>19</v>
      </c>
      <c r="B25" s="1041" t="s">
        <v>2567</v>
      </c>
      <c r="C25" s="1042">
        <v>39114</v>
      </c>
      <c r="D25" s="1041" t="s">
        <v>1573</v>
      </c>
      <c r="E25" s="1043" t="s">
        <v>2568</v>
      </c>
    </row>
    <row r="26" spans="1:5" s="1016" customFormat="1" ht="18.649999999999999" customHeight="1" thickBot="1" x14ac:dyDescent="0.25">
      <c r="A26" s="1798" t="s">
        <v>55</v>
      </c>
      <c r="B26" s="1799"/>
      <c r="C26" s="1799"/>
      <c r="D26" s="1799"/>
      <c r="E26" s="1800"/>
    </row>
    <row r="27" spans="1:5" s="1016" customFormat="1" ht="84" customHeight="1" thickBot="1" x14ac:dyDescent="0.25">
      <c r="A27" s="1044">
        <v>20</v>
      </c>
      <c r="B27" s="1045" t="s">
        <v>2569</v>
      </c>
      <c r="C27" s="1046">
        <v>39121</v>
      </c>
      <c r="D27" s="1045" t="s">
        <v>1573</v>
      </c>
      <c r="E27" s="1047" t="s">
        <v>2570</v>
      </c>
    </row>
    <row r="28" spans="1:5" s="1016" customFormat="1" ht="18.649999999999999" customHeight="1" thickBot="1" x14ac:dyDescent="0.25">
      <c r="A28" s="1798" t="s">
        <v>57</v>
      </c>
      <c r="B28" s="1799"/>
      <c r="C28" s="1799"/>
      <c r="D28" s="1799"/>
      <c r="E28" s="1800"/>
    </row>
    <row r="29" spans="1:5" s="1016" customFormat="1" ht="84" customHeight="1" thickBot="1" x14ac:dyDescent="0.25">
      <c r="A29" s="1048">
        <v>21</v>
      </c>
      <c r="B29" s="1049" t="s">
        <v>2571</v>
      </c>
      <c r="C29" s="1050">
        <v>39114</v>
      </c>
      <c r="D29" s="1049" t="s">
        <v>2572</v>
      </c>
      <c r="E29" s="1047" t="s">
        <v>2573</v>
      </c>
    </row>
    <row r="30" spans="1:5" s="1016" customFormat="1" ht="18.649999999999999" customHeight="1" thickBot="1" x14ac:dyDescent="0.25">
      <c r="A30" s="1798" t="s">
        <v>1298</v>
      </c>
      <c r="B30" s="1799"/>
      <c r="C30" s="1799"/>
      <c r="D30" s="1799"/>
      <c r="E30" s="1800"/>
    </row>
    <row r="31" spans="1:5" s="1016" customFormat="1" ht="55.25" customHeight="1" x14ac:dyDescent="0.2">
      <c r="A31" s="1034">
        <v>22</v>
      </c>
      <c r="B31" s="1035" t="s">
        <v>2574</v>
      </c>
      <c r="C31" s="1036" t="s">
        <v>2575</v>
      </c>
      <c r="D31" s="1035" t="s">
        <v>2576</v>
      </c>
      <c r="E31" s="1037" t="s">
        <v>2577</v>
      </c>
    </row>
    <row r="32" spans="1:5" s="1016" customFormat="1" ht="83.4" customHeight="1" thickBot="1" x14ac:dyDescent="0.25">
      <c r="A32" s="1051">
        <v>23</v>
      </c>
      <c r="B32" s="1041" t="s">
        <v>2578</v>
      </c>
      <c r="C32" s="1042">
        <v>39114</v>
      </c>
      <c r="D32" s="1041" t="s">
        <v>1573</v>
      </c>
      <c r="E32" s="1052" t="s">
        <v>2579</v>
      </c>
    </row>
    <row r="33" spans="1:5" s="1016" customFormat="1" ht="18.5" customHeight="1" thickBot="1" x14ac:dyDescent="0.25">
      <c r="A33" s="1798" t="s">
        <v>59</v>
      </c>
      <c r="B33" s="1799"/>
      <c r="C33" s="1799"/>
      <c r="D33" s="1799"/>
      <c r="E33" s="1800"/>
    </row>
    <row r="34" spans="1:5" s="1016" customFormat="1" ht="84.65" customHeight="1" thickBot="1" x14ac:dyDescent="0.25">
      <c r="A34" s="1029">
        <f>A32+1</f>
        <v>24</v>
      </c>
      <c r="B34" s="1030" t="s">
        <v>2580</v>
      </c>
      <c r="C34" s="1031">
        <v>39114</v>
      </c>
      <c r="D34" s="1030" t="s">
        <v>1573</v>
      </c>
      <c r="E34" s="1033" t="s">
        <v>2579</v>
      </c>
    </row>
    <row r="35" spans="1:5" s="1016" customFormat="1" ht="18.649999999999999" customHeight="1" thickBot="1" x14ac:dyDescent="0.25">
      <c r="A35" s="1798" t="s">
        <v>2581</v>
      </c>
      <c r="B35" s="1799"/>
      <c r="C35" s="1799"/>
      <c r="D35" s="1799"/>
      <c r="E35" s="1800"/>
    </row>
    <row r="36" spans="1:5" s="1016" customFormat="1" ht="84" customHeight="1" thickBot="1" x14ac:dyDescent="0.25">
      <c r="A36" s="1044">
        <f>A34+1</f>
        <v>25</v>
      </c>
      <c r="B36" s="1045" t="s">
        <v>2582</v>
      </c>
      <c r="C36" s="1046">
        <v>39106</v>
      </c>
      <c r="D36" s="1045" t="s">
        <v>1573</v>
      </c>
      <c r="E36" s="1052" t="s">
        <v>2579</v>
      </c>
    </row>
    <row r="37" spans="1:5" s="1016" customFormat="1" ht="18.649999999999999" customHeight="1" thickBot="1" x14ac:dyDescent="0.25">
      <c r="A37" s="1798" t="s">
        <v>61</v>
      </c>
      <c r="B37" s="1799"/>
      <c r="C37" s="1799"/>
      <c r="D37" s="1799"/>
      <c r="E37" s="1800"/>
    </row>
    <row r="38" spans="1:5" s="1016" customFormat="1" ht="75" customHeight="1" thickBot="1" x14ac:dyDescent="0.25">
      <c r="A38" s="1044">
        <f>A36+1</f>
        <v>26</v>
      </c>
      <c r="B38" s="1045" t="s">
        <v>2583</v>
      </c>
      <c r="C38" s="1046">
        <v>39114</v>
      </c>
      <c r="D38" s="1045" t="s">
        <v>1760</v>
      </c>
      <c r="E38" s="1052" t="s">
        <v>2579</v>
      </c>
    </row>
    <row r="39" spans="1:5" s="1016" customFormat="1" ht="18.649999999999999" customHeight="1" thickBot="1" x14ac:dyDescent="0.25">
      <c r="A39" s="1798" t="s">
        <v>1299</v>
      </c>
      <c r="B39" s="1799"/>
      <c r="C39" s="1799"/>
      <c r="D39" s="1799"/>
      <c r="E39" s="1800"/>
    </row>
    <row r="40" spans="1:5" s="1016" customFormat="1" ht="81" customHeight="1" thickBot="1" x14ac:dyDescent="0.25">
      <c r="A40" s="1029">
        <f>A38+1</f>
        <v>27</v>
      </c>
      <c r="B40" s="1030" t="s">
        <v>2584</v>
      </c>
      <c r="C40" s="1031">
        <v>39132</v>
      </c>
      <c r="D40" s="1030" t="s">
        <v>1573</v>
      </c>
      <c r="E40" s="1033" t="s">
        <v>2579</v>
      </c>
    </row>
    <row r="41" spans="1:5" s="1016" customFormat="1" ht="18.649999999999999" customHeight="1" thickBot="1" x14ac:dyDescent="0.25">
      <c r="A41" s="1798" t="s">
        <v>1300</v>
      </c>
      <c r="B41" s="1799"/>
      <c r="C41" s="1799"/>
      <c r="D41" s="1799"/>
      <c r="E41" s="1800"/>
    </row>
    <row r="42" spans="1:5" s="1016" customFormat="1" ht="40.5" customHeight="1" x14ac:dyDescent="0.2">
      <c r="A42" s="1034">
        <f>A40+1</f>
        <v>28</v>
      </c>
      <c r="B42" s="1035" t="s">
        <v>2585</v>
      </c>
      <c r="C42" s="1036">
        <v>36294</v>
      </c>
      <c r="D42" s="1035" t="s">
        <v>2586</v>
      </c>
      <c r="E42" s="1037" t="s">
        <v>2587</v>
      </c>
    </row>
    <row r="43" spans="1:5" s="1016" customFormat="1" ht="88.75" customHeight="1" thickBot="1" x14ac:dyDescent="0.25">
      <c r="A43" s="1040">
        <f>A42+1</f>
        <v>29</v>
      </c>
      <c r="B43" s="1041" t="s">
        <v>2588</v>
      </c>
      <c r="C43" s="1042">
        <v>39142</v>
      </c>
      <c r="D43" s="1041" t="s">
        <v>1573</v>
      </c>
      <c r="E43" s="1043" t="s">
        <v>2579</v>
      </c>
    </row>
    <row r="44" spans="1:5" s="1016" customFormat="1" ht="18.649999999999999" customHeight="1" thickBot="1" x14ac:dyDescent="0.25">
      <c r="A44" s="1798" t="s">
        <v>64</v>
      </c>
      <c r="B44" s="1799"/>
      <c r="C44" s="1799"/>
      <c r="D44" s="1799"/>
      <c r="E44" s="1800"/>
    </row>
    <row r="45" spans="1:5" s="1016" customFormat="1" ht="83.4" customHeight="1" thickBot="1" x14ac:dyDescent="0.25">
      <c r="A45" s="1029">
        <v>30</v>
      </c>
      <c r="B45" s="1030" t="s">
        <v>2589</v>
      </c>
      <c r="C45" s="1031">
        <v>39083</v>
      </c>
      <c r="D45" s="1030" t="s">
        <v>1573</v>
      </c>
      <c r="E45" s="1043" t="s">
        <v>2579</v>
      </c>
    </row>
    <row r="46" spans="1:5" s="1016" customFormat="1" ht="59.5" customHeight="1" thickBot="1" x14ac:dyDescent="0.25">
      <c r="A46" s="1029">
        <v>31</v>
      </c>
      <c r="B46" s="1030" t="s">
        <v>2590</v>
      </c>
      <c r="C46" s="1031">
        <v>43486</v>
      </c>
      <c r="D46" s="1030" t="s">
        <v>2591</v>
      </c>
      <c r="E46" s="1033" t="s">
        <v>2592</v>
      </c>
    </row>
    <row r="47" spans="1:5" s="1016" customFormat="1" ht="18.649999999999999" customHeight="1" thickBot="1" x14ac:dyDescent="0.25">
      <c r="A47" s="1820" t="s">
        <v>65</v>
      </c>
      <c r="B47" s="1821"/>
      <c r="C47" s="1821"/>
      <c r="D47" s="1821"/>
      <c r="E47" s="1822"/>
    </row>
    <row r="48" spans="1:5" s="1016" customFormat="1" ht="39.9" customHeight="1" thickBot="1" x14ac:dyDescent="0.25">
      <c r="A48" s="1048">
        <v>32</v>
      </c>
      <c r="B48" s="1049" t="s">
        <v>2593</v>
      </c>
      <c r="C48" s="1050">
        <v>39142</v>
      </c>
      <c r="D48" s="1049" t="s">
        <v>2594</v>
      </c>
      <c r="E48" s="1047" t="s">
        <v>2595</v>
      </c>
    </row>
    <row r="49" spans="1:5" s="1016" customFormat="1" ht="18.649999999999999" customHeight="1" thickBot="1" x14ac:dyDescent="0.25">
      <c r="A49" s="1798" t="s">
        <v>66</v>
      </c>
      <c r="B49" s="1799"/>
      <c r="C49" s="1799"/>
      <c r="D49" s="1799"/>
      <c r="E49" s="1800"/>
    </row>
    <row r="50" spans="1:5" s="1016" customFormat="1" ht="76.5" customHeight="1" thickBot="1" x14ac:dyDescent="0.25">
      <c r="A50" s="1029">
        <f>A48+1</f>
        <v>33</v>
      </c>
      <c r="B50" s="1030" t="s">
        <v>2596</v>
      </c>
      <c r="C50" s="1031">
        <v>39093</v>
      </c>
      <c r="D50" s="1030" t="s">
        <v>2572</v>
      </c>
      <c r="E50" s="1033" t="s">
        <v>2597</v>
      </c>
    </row>
    <row r="51" spans="1:5" s="1016" customFormat="1" ht="18.5" customHeight="1" thickBot="1" x14ac:dyDescent="0.25">
      <c r="A51" s="1798" t="s">
        <v>67</v>
      </c>
      <c r="B51" s="1799"/>
      <c r="C51" s="1799"/>
      <c r="D51" s="1799"/>
      <c r="E51" s="1800"/>
    </row>
    <row r="52" spans="1:5" s="1016" customFormat="1" ht="77.5" customHeight="1" thickBot="1" x14ac:dyDescent="0.25">
      <c r="A52" s="1044">
        <f>A50+1</f>
        <v>34</v>
      </c>
      <c r="B52" s="1045" t="s">
        <v>2598</v>
      </c>
      <c r="C52" s="1046">
        <v>39142</v>
      </c>
      <c r="D52" s="1045" t="s">
        <v>2572</v>
      </c>
      <c r="E52" s="1043" t="s">
        <v>2579</v>
      </c>
    </row>
    <row r="53" spans="1:5" s="1016" customFormat="1" ht="18.5" customHeight="1" thickBot="1" x14ac:dyDescent="0.25">
      <c r="A53" s="1798" t="s">
        <v>68</v>
      </c>
      <c r="B53" s="1799"/>
      <c r="C53" s="1799"/>
      <c r="D53" s="1799"/>
      <c r="E53" s="1800"/>
    </row>
    <row r="54" spans="1:5" s="1016" customFormat="1" ht="84" customHeight="1" thickBot="1" x14ac:dyDescent="0.25">
      <c r="A54" s="1044">
        <f>A52+1</f>
        <v>35</v>
      </c>
      <c r="B54" s="1045" t="s">
        <v>2599</v>
      </c>
      <c r="C54" s="1046">
        <v>39092</v>
      </c>
      <c r="D54" s="1045" t="s">
        <v>1573</v>
      </c>
      <c r="E54" s="1043" t="s">
        <v>2579</v>
      </c>
    </row>
    <row r="55" spans="1:5" s="1016" customFormat="1" ht="18.649999999999999" customHeight="1" thickBot="1" x14ac:dyDescent="0.25">
      <c r="A55" s="1798" t="s">
        <v>69</v>
      </c>
      <c r="B55" s="1799"/>
      <c r="C55" s="1799"/>
      <c r="D55" s="1799"/>
      <c r="E55" s="1800"/>
    </row>
    <row r="56" spans="1:5" s="1016" customFormat="1" ht="84.5" customHeight="1" thickBot="1" x14ac:dyDescent="0.25">
      <c r="A56" s="1048">
        <f>A54+1</f>
        <v>36</v>
      </c>
      <c r="B56" s="1049" t="s">
        <v>2600</v>
      </c>
      <c r="C56" s="1050">
        <v>39114</v>
      </c>
      <c r="D56" s="1049" t="s">
        <v>1760</v>
      </c>
      <c r="E56" s="1043" t="s">
        <v>2579</v>
      </c>
    </row>
    <row r="57" spans="1:5" s="1016" customFormat="1" ht="18.649999999999999" customHeight="1" thickBot="1" x14ac:dyDescent="0.25">
      <c r="A57" s="1795" t="s">
        <v>70</v>
      </c>
      <c r="B57" s="1796"/>
      <c r="C57" s="1796"/>
      <c r="D57" s="1796"/>
      <c r="E57" s="1797"/>
    </row>
    <row r="58" spans="1:5" s="1016" customFormat="1" ht="275.5" customHeight="1" x14ac:dyDescent="0.2">
      <c r="A58" s="1034">
        <f>A56+1</f>
        <v>37</v>
      </c>
      <c r="B58" s="1035" t="s">
        <v>2601</v>
      </c>
      <c r="C58" s="1036">
        <v>36557</v>
      </c>
      <c r="D58" s="1035" t="s">
        <v>2602</v>
      </c>
      <c r="E58" s="1037" t="s">
        <v>2603</v>
      </c>
    </row>
    <row r="59" spans="1:5" s="1053" customFormat="1" ht="39.75" customHeight="1" thickBot="1" x14ac:dyDescent="0.25">
      <c r="A59" s="1040">
        <f>A58+1</f>
        <v>38</v>
      </c>
      <c r="B59" s="1041" t="s">
        <v>2604</v>
      </c>
      <c r="C59" s="1042">
        <v>39114</v>
      </c>
      <c r="D59" s="1041" t="s">
        <v>1760</v>
      </c>
      <c r="E59" s="1043" t="s">
        <v>2605</v>
      </c>
    </row>
    <row r="60" spans="1:5" s="1016" customFormat="1" ht="18.5" customHeight="1" thickBot="1" x14ac:dyDescent="0.25">
      <c r="A60" s="1795" t="s">
        <v>71</v>
      </c>
      <c r="B60" s="1796"/>
      <c r="C60" s="1796"/>
      <c r="D60" s="1796"/>
      <c r="E60" s="1797"/>
    </row>
    <row r="61" spans="1:5" s="1016" customFormat="1" ht="82.5" customHeight="1" thickBot="1" x14ac:dyDescent="0.25">
      <c r="A61" s="1040">
        <v>39</v>
      </c>
      <c r="B61" s="1041" t="s">
        <v>2606</v>
      </c>
      <c r="C61" s="1042">
        <v>39114</v>
      </c>
      <c r="D61" s="1041" t="s">
        <v>1573</v>
      </c>
      <c r="E61" s="1043" t="s">
        <v>2579</v>
      </c>
    </row>
    <row r="62" spans="1:5" s="1016" customFormat="1" ht="19.5" customHeight="1" thickBot="1" x14ac:dyDescent="0.25">
      <c r="A62" s="1795" t="s">
        <v>72</v>
      </c>
      <c r="B62" s="1796"/>
      <c r="C62" s="1796"/>
      <c r="D62" s="1796"/>
      <c r="E62" s="1797"/>
    </row>
    <row r="63" spans="1:5" s="1016" customFormat="1" ht="252" customHeight="1" x14ac:dyDescent="0.2">
      <c r="A63" s="1054">
        <v>40</v>
      </c>
      <c r="B63" s="1035" t="s">
        <v>1636</v>
      </c>
      <c r="C63" s="1036">
        <v>35886</v>
      </c>
      <c r="D63" s="1035" t="s">
        <v>2607</v>
      </c>
      <c r="E63" s="1055" t="s">
        <v>2608</v>
      </c>
    </row>
    <row r="64" spans="1:5" s="1016" customFormat="1" ht="153" customHeight="1" x14ac:dyDescent="0.2">
      <c r="A64" s="1026">
        <v>41</v>
      </c>
      <c r="B64" s="1022" t="s">
        <v>1614</v>
      </c>
      <c r="C64" s="1023">
        <v>36192</v>
      </c>
      <c r="D64" s="1022" t="s">
        <v>2609</v>
      </c>
      <c r="E64" s="1056" t="s">
        <v>2610</v>
      </c>
    </row>
    <row r="65" spans="1:5" s="1016" customFormat="1" ht="399" customHeight="1" x14ac:dyDescent="0.2">
      <c r="A65" s="1804">
        <v>42</v>
      </c>
      <c r="B65" s="1804" t="s">
        <v>1626</v>
      </c>
      <c r="C65" s="1806">
        <v>36251</v>
      </c>
      <c r="D65" s="1804" t="s">
        <v>2611</v>
      </c>
      <c r="E65" s="1816" t="s">
        <v>2833</v>
      </c>
    </row>
    <row r="66" spans="1:5" s="1016" customFormat="1" ht="25" customHeight="1" x14ac:dyDescent="0.2">
      <c r="A66" s="1818"/>
      <c r="B66" s="1818"/>
      <c r="C66" s="1819"/>
      <c r="D66" s="1818"/>
      <c r="E66" s="1817"/>
    </row>
    <row r="67" spans="1:5" s="1016" customFormat="1" ht="293.5" customHeight="1" x14ac:dyDescent="0.2">
      <c r="A67" s="1026">
        <v>43</v>
      </c>
      <c r="B67" s="1022" t="s">
        <v>1629</v>
      </c>
      <c r="C67" s="1023">
        <v>36251</v>
      </c>
      <c r="D67" s="1022" t="s">
        <v>2612</v>
      </c>
      <c r="E67" s="1058" t="s">
        <v>2851</v>
      </c>
    </row>
    <row r="68" spans="1:5" s="1016" customFormat="1" ht="306.64999999999998" customHeight="1" x14ac:dyDescent="0.2">
      <c r="A68" s="1026">
        <v>44</v>
      </c>
      <c r="B68" s="1022" t="s">
        <v>1633</v>
      </c>
      <c r="C68" s="1023">
        <v>36342</v>
      </c>
      <c r="D68" s="1022" t="s">
        <v>2613</v>
      </c>
      <c r="E68" s="1058" t="s">
        <v>2614</v>
      </c>
    </row>
    <row r="69" spans="1:5" s="1016" customFormat="1" ht="409.5" customHeight="1" x14ac:dyDescent="0.2">
      <c r="A69" s="1812">
        <v>45</v>
      </c>
      <c r="B69" s="1812" t="s">
        <v>2615</v>
      </c>
      <c r="C69" s="1813">
        <v>36557</v>
      </c>
      <c r="D69" s="1812" t="s">
        <v>2616</v>
      </c>
      <c r="E69" s="1815" t="s">
        <v>2834</v>
      </c>
    </row>
    <row r="70" spans="1:5" s="1016" customFormat="1" ht="117.5" customHeight="1" x14ac:dyDescent="0.2">
      <c r="A70" s="1812"/>
      <c r="B70" s="1812"/>
      <c r="C70" s="1813"/>
      <c r="D70" s="1812"/>
      <c r="E70" s="1815"/>
    </row>
    <row r="71" spans="1:5" s="1016" customFormat="1" ht="314.5" customHeight="1" x14ac:dyDescent="0.2">
      <c r="A71" s="1026">
        <v>46</v>
      </c>
      <c r="B71" s="1022" t="s">
        <v>1623</v>
      </c>
      <c r="C71" s="1023">
        <v>36617</v>
      </c>
      <c r="D71" s="1022" t="s">
        <v>2617</v>
      </c>
      <c r="E71" s="1057" t="s">
        <v>2835</v>
      </c>
    </row>
    <row r="72" spans="1:5" s="1016" customFormat="1" ht="212.5" customHeight="1" x14ac:dyDescent="0.2">
      <c r="A72" s="1026">
        <v>47</v>
      </c>
      <c r="B72" s="1022" t="s">
        <v>1640</v>
      </c>
      <c r="C72" s="1023">
        <v>36617</v>
      </c>
      <c r="D72" s="1022" t="s">
        <v>2618</v>
      </c>
      <c r="E72" s="1058" t="s">
        <v>2619</v>
      </c>
    </row>
    <row r="73" spans="1:5" s="1016" customFormat="1" ht="170.5" customHeight="1" x14ac:dyDescent="0.2">
      <c r="A73" s="1026">
        <v>48</v>
      </c>
      <c r="B73" s="1022" t="s">
        <v>1617</v>
      </c>
      <c r="C73" s="1023">
        <v>36617</v>
      </c>
      <c r="D73" s="1022" t="s">
        <v>2620</v>
      </c>
      <c r="E73" s="1057" t="s">
        <v>2836</v>
      </c>
    </row>
    <row r="74" spans="1:5" s="1016" customFormat="1" ht="102" customHeight="1" x14ac:dyDescent="0.2">
      <c r="A74" s="1812">
        <v>49</v>
      </c>
      <c r="B74" s="1812" t="s">
        <v>1643</v>
      </c>
      <c r="C74" s="1813">
        <v>36708</v>
      </c>
      <c r="D74" s="1812" t="s">
        <v>2621</v>
      </c>
      <c r="E74" s="1814" t="s">
        <v>2852</v>
      </c>
    </row>
    <row r="75" spans="1:5" s="1059" customFormat="1" ht="409.5" customHeight="1" x14ac:dyDescent="0.2">
      <c r="A75" s="1812"/>
      <c r="B75" s="1812"/>
      <c r="C75" s="1813"/>
      <c r="D75" s="1812"/>
      <c r="E75" s="1814"/>
    </row>
    <row r="76" spans="1:5" s="1059" customFormat="1" ht="80.5" customHeight="1" x14ac:dyDescent="0.2">
      <c r="A76" s="1060">
        <v>50</v>
      </c>
      <c r="B76" s="1061" t="s">
        <v>2622</v>
      </c>
      <c r="C76" s="1062">
        <v>39164</v>
      </c>
      <c r="D76" s="1061" t="s">
        <v>1573</v>
      </c>
      <c r="E76" s="1063" t="s">
        <v>2623</v>
      </c>
    </row>
    <row r="77" spans="1:5" s="1066" customFormat="1" ht="84" customHeight="1" thickBot="1" x14ac:dyDescent="0.25">
      <c r="A77" s="1064">
        <v>51</v>
      </c>
      <c r="B77" s="1041" t="s">
        <v>2624</v>
      </c>
      <c r="C77" s="1042">
        <v>40539</v>
      </c>
      <c r="D77" s="1041" t="s">
        <v>2625</v>
      </c>
      <c r="E77" s="1065" t="s">
        <v>2626</v>
      </c>
    </row>
    <row r="78" spans="1:5" s="1066" customFormat="1" ht="18.5" customHeight="1" thickBot="1" x14ac:dyDescent="0.25">
      <c r="A78" s="1795" t="s">
        <v>2627</v>
      </c>
      <c r="B78" s="1796"/>
      <c r="C78" s="1796"/>
      <c r="D78" s="1796"/>
      <c r="E78" s="1797"/>
    </row>
    <row r="79" spans="1:5" s="1016" customFormat="1" ht="97.5" customHeight="1" x14ac:dyDescent="0.2">
      <c r="A79" s="1034">
        <f>A77+1</f>
        <v>52</v>
      </c>
      <c r="B79" s="1035" t="s">
        <v>2628</v>
      </c>
      <c r="C79" s="1036">
        <v>36297</v>
      </c>
      <c r="D79" s="1035" t="s">
        <v>2629</v>
      </c>
      <c r="E79" s="1037" t="s">
        <v>2630</v>
      </c>
    </row>
    <row r="80" spans="1:5" s="1016" customFormat="1" ht="216" customHeight="1" x14ac:dyDescent="0.2">
      <c r="A80" s="1021">
        <f>A79+1</f>
        <v>53</v>
      </c>
      <c r="B80" s="1022" t="s">
        <v>2631</v>
      </c>
      <c r="C80" s="1023">
        <v>36312</v>
      </c>
      <c r="D80" s="1022" t="s">
        <v>2632</v>
      </c>
      <c r="E80" s="1024" t="s">
        <v>2633</v>
      </c>
    </row>
    <row r="81" spans="1:5" s="1016" customFormat="1" ht="201" customHeight="1" x14ac:dyDescent="0.2">
      <c r="A81" s="1021">
        <f>A80+1</f>
        <v>54</v>
      </c>
      <c r="B81" s="1022" t="s">
        <v>2634</v>
      </c>
      <c r="C81" s="1023">
        <v>36312</v>
      </c>
      <c r="D81" s="1022" t="s">
        <v>2635</v>
      </c>
      <c r="E81" s="1024" t="s">
        <v>2636</v>
      </c>
    </row>
    <row r="82" spans="1:5" s="1016" customFormat="1" ht="118" customHeight="1" x14ac:dyDescent="0.2">
      <c r="A82" s="1021">
        <f>A81+1</f>
        <v>55</v>
      </c>
      <c r="B82" s="1022" t="s">
        <v>2637</v>
      </c>
      <c r="C82" s="1023">
        <v>37347</v>
      </c>
      <c r="D82" s="1022" t="s">
        <v>2638</v>
      </c>
      <c r="E82" s="1024" t="s">
        <v>2639</v>
      </c>
    </row>
    <row r="83" spans="1:5" s="1016" customFormat="1" ht="76.5" customHeight="1" thickBot="1" x14ac:dyDescent="0.25">
      <c r="A83" s="1051">
        <f>A82+1</f>
        <v>56</v>
      </c>
      <c r="B83" s="1061" t="s">
        <v>2640</v>
      </c>
      <c r="C83" s="1023">
        <v>39114</v>
      </c>
      <c r="D83" s="1061" t="s">
        <v>1573</v>
      </c>
      <c r="E83" s="1067" t="s">
        <v>2641</v>
      </c>
    </row>
    <row r="84" spans="1:5" s="1016" customFormat="1" ht="18.5" customHeight="1" thickBot="1" x14ac:dyDescent="0.25">
      <c r="A84" s="1798" t="s">
        <v>74</v>
      </c>
      <c r="B84" s="1799"/>
      <c r="C84" s="1799"/>
      <c r="D84" s="1799"/>
      <c r="E84" s="1800"/>
    </row>
    <row r="85" spans="1:5" s="1016" customFormat="1" ht="75.5" customHeight="1" x14ac:dyDescent="0.2">
      <c r="A85" s="1017">
        <f>A83+1</f>
        <v>57</v>
      </c>
      <c r="B85" s="1018" t="s">
        <v>2642</v>
      </c>
      <c r="C85" s="1019">
        <v>39114</v>
      </c>
      <c r="D85" s="1018" t="s">
        <v>1760</v>
      </c>
      <c r="E85" s="1020" t="s">
        <v>2643</v>
      </c>
    </row>
    <row r="86" spans="1:5" s="1016" customFormat="1" ht="123.5" customHeight="1" thickBot="1" x14ac:dyDescent="0.25">
      <c r="A86" s="1040">
        <f>A85+1</f>
        <v>58</v>
      </c>
      <c r="B86" s="1041" t="s">
        <v>2644</v>
      </c>
      <c r="C86" s="1042">
        <v>39462</v>
      </c>
      <c r="D86" s="1041" t="s">
        <v>2645</v>
      </c>
      <c r="E86" s="1043" t="s">
        <v>2646</v>
      </c>
    </row>
    <row r="87" spans="1:5" s="1016" customFormat="1" ht="18.5" customHeight="1" thickBot="1" x14ac:dyDescent="0.25">
      <c r="A87" s="1795" t="s">
        <v>2647</v>
      </c>
      <c r="B87" s="1796"/>
      <c r="C87" s="1796"/>
      <c r="D87" s="1796"/>
      <c r="E87" s="1797"/>
    </row>
    <row r="88" spans="1:5" s="1016" customFormat="1" ht="113.5" customHeight="1" x14ac:dyDescent="0.2">
      <c r="A88" s="1017">
        <v>59</v>
      </c>
      <c r="B88" s="1018" t="s">
        <v>2648</v>
      </c>
      <c r="C88" s="1019">
        <v>36312</v>
      </c>
      <c r="D88" s="1018" t="s">
        <v>2649</v>
      </c>
      <c r="E88" s="1020" t="s">
        <v>2650</v>
      </c>
    </row>
    <row r="89" spans="1:5" s="1016" customFormat="1" ht="117.5" customHeight="1" x14ac:dyDescent="0.2">
      <c r="A89" s="1021">
        <v>60</v>
      </c>
      <c r="B89" s="1022" t="s">
        <v>1663</v>
      </c>
      <c r="C89" s="1023">
        <v>37712</v>
      </c>
      <c r="D89" s="1022" t="s">
        <v>2651</v>
      </c>
      <c r="E89" s="1024" t="s">
        <v>2837</v>
      </c>
    </row>
    <row r="90" spans="1:5" s="1016" customFormat="1" ht="85.5" customHeight="1" x14ac:dyDescent="0.2">
      <c r="A90" s="1021">
        <v>61</v>
      </c>
      <c r="B90" s="1022" t="s">
        <v>2652</v>
      </c>
      <c r="C90" s="1023">
        <v>39161</v>
      </c>
      <c r="D90" s="1068" t="s">
        <v>1573</v>
      </c>
      <c r="E90" s="1024" t="s">
        <v>2653</v>
      </c>
    </row>
    <row r="91" spans="1:5" s="1016" customFormat="1" ht="357.5" customHeight="1" x14ac:dyDescent="0.2">
      <c r="A91" s="1069">
        <v>62</v>
      </c>
      <c r="B91" s="1804" t="s">
        <v>2654</v>
      </c>
      <c r="C91" s="1806">
        <v>42034</v>
      </c>
      <c r="D91" s="1808" t="s">
        <v>2655</v>
      </c>
      <c r="E91" s="1810" t="s">
        <v>2656</v>
      </c>
    </row>
    <row r="92" spans="1:5" s="1016" customFormat="1" ht="189.5" customHeight="1" thickBot="1" x14ac:dyDescent="0.25">
      <c r="A92" s="1070"/>
      <c r="B92" s="1805"/>
      <c r="C92" s="1807"/>
      <c r="D92" s="1809"/>
      <c r="E92" s="1811"/>
    </row>
    <row r="93" spans="1:5" s="1016" customFormat="1" ht="19" customHeight="1" thickBot="1" x14ac:dyDescent="0.25">
      <c r="A93" s="1795" t="s">
        <v>76</v>
      </c>
      <c r="B93" s="1796"/>
      <c r="C93" s="1796"/>
      <c r="D93" s="1796"/>
      <c r="E93" s="1797"/>
    </row>
    <row r="94" spans="1:5" s="1016" customFormat="1" ht="81" customHeight="1" x14ac:dyDescent="0.2">
      <c r="A94" s="1034">
        <v>63</v>
      </c>
      <c r="B94" s="1035" t="s">
        <v>2657</v>
      </c>
      <c r="C94" s="1036">
        <v>36039</v>
      </c>
      <c r="D94" s="1035" t="s">
        <v>2658</v>
      </c>
      <c r="E94" s="1071" t="s">
        <v>2659</v>
      </c>
    </row>
    <row r="95" spans="1:5" s="1016" customFormat="1" ht="90" customHeight="1" x14ac:dyDescent="0.2">
      <c r="A95" s="1021">
        <v>64</v>
      </c>
      <c r="B95" s="1022" t="s">
        <v>2660</v>
      </c>
      <c r="C95" s="1023">
        <v>36251</v>
      </c>
      <c r="D95" s="1022" t="s">
        <v>2661</v>
      </c>
      <c r="E95" s="1024" t="s">
        <v>2662</v>
      </c>
    </row>
    <row r="96" spans="1:5" s="1016" customFormat="1" ht="80" customHeight="1" x14ac:dyDescent="0.2">
      <c r="A96" s="1021">
        <v>65</v>
      </c>
      <c r="B96" s="1022" t="s">
        <v>1678</v>
      </c>
      <c r="C96" s="1023">
        <v>36251</v>
      </c>
      <c r="D96" s="1022" t="s">
        <v>2663</v>
      </c>
      <c r="E96" s="1024" t="s">
        <v>2664</v>
      </c>
    </row>
    <row r="97" spans="1:5" s="1016" customFormat="1" ht="91.25" customHeight="1" x14ac:dyDescent="0.2">
      <c r="A97" s="1021">
        <v>66</v>
      </c>
      <c r="B97" s="1022" t="s">
        <v>2665</v>
      </c>
      <c r="C97" s="1023">
        <v>36251</v>
      </c>
      <c r="D97" s="1022" t="s">
        <v>2666</v>
      </c>
      <c r="E97" s="1024" t="s">
        <v>2667</v>
      </c>
    </row>
    <row r="98" spans="1:5" s="1016" customFormat="1" ht="139.5" customHeight="1" x14ac:dyDescent="0.2">
      <c r="A98" s="1021">
        <v>67</v>
      </c>
      <c r="B98" s="1022" t="s">
        <v>1683</v>
      </c>
      <c r="C98" s="1023">
        <v>36312</v>
      </c>
      <c r="D98" s="1022" t="s">
        <v>2668</v>
      </c>
      <c r="E98" s="1024" t="s">
        <v>2669</v>
      </c>
    </row>
    <row r="99" spans="1:5" s="1016" customFormat="1" ht="56.5" customHeight="1" x14ac:dyDescent="0.2">
      <c r="A99" s="1021">
        <v>68</v>
      </c>
      <c r="B99" s="1022" t="s">
        <v>2670</v>
      </c>
      <c r="C99" s="1023">
        <v>36312</v>
      </c>
      <c r="D99" s="1022" t="s">
        <v>2671</v>
      </c>
      <c r="E99" s="1024" t="s">
        <v>2672</v>
      </c>
    </row>
    <row r="100" spans="1:5" s="1016" customFormat="1" ht="82.5" customHeight="1" x14ac:dyDescent="0.2">
      <c r="A100" s="1021">
        <v>69</v>
      </c>
      <c r="B100" s="1022" t="s">
        <v>2673</v>
      </c>
      <c r="C100" s="1023">
        <v>36342</v>
      </c>
      <c r="D100" s="1022" t="s">
        <v>2674</v>
      </c>
      <c r="E100" s="1024" t="s">
        <v>2675</v>
      </c>
    </row>
    <row r="101" spans="1:5" s="1016" customFormat="1" ht="84.65" customHeight="1" thickBot="1" x14ac:dyDescent="0.25">
      <c r="A101" s="1040">
        <v>70</v>
      </c>
      <c r="B101" s="1041" t="s">
        <v>2676</v>
      </c>
      <c r="C101" s="1042">
        <v>39114</v>
      </c>
      <c r="D101" s="1041" t="s">
        <v>1760</v>
      </c>
      <c r="E101" s="1043" t="s">
        <v>2579</v>
      </c>
    </row>
    <row r="102" spans="1:5" s="1016" customFormat="1" ht="19" customHeight="1" thickBot="1" x14ac:dyDescent="0.25">
      <c r="A102" s="1798" t="s">
        <v>77</v>
      </c>
      <c r="B102" s="1799"/>
      <c r="C102" s="1799"/>
      <c r="D102" s="1799"/>
      <c r="E102" s="1800"/>
    </row>
    <row r="103" spans="1:5" s="1016" customFormat="1" ht="39.5" customHeight="1" thickBot="1" x14ac:dyDescent="0.25">
      <c r="A103" s="1048">
        <v>71</v>
      </c>
      <c r="B103" s="1049" t="s">
        <v>2677</v>
      </c>
      <c r="C103" s="1050">
        <v>39114</v>
      </c>
      <c r="D103" s="1049" t="s">
        <v>1760</v>
      </c>
      <c r="E103" s="1047" t="s">
        <v>2605</v>
      </c>
    </row>
    <row r="104" spans="1:5" s="1016" customFormat="1" ht="19" customHeight="1" thickBot="1" x14ac:dyDescent="0.25">
      <c r="A104" s="1798" t="s">
        <v>78</v>
      </c>
      <c r="B104" s="1799"/>
      <c r="C104" s="1799"/>
      <c r="D104" s="1799"/>
      <c r="E104" s="1800"/>
    </row>
    <row r="105" spans="1:5" s="1072" customFormat="1" ht="36.5" customHeight="1" x14ac:dyDescent="0.2">
      <c r="A105" s="1017">
        <v>72</v>
      </c>
      <c r="B105" s="1018" t="s">
        <v>2678</v>
      </c>
      <c r="C105" s="1019">
        <v>39114</v>
      </c>
      <c r="D105" s="1018" t="s">
        <v>2679</v>
      </c>
      <c r="E105" s="1020" t="s">
        <v>2605</v>
      </c>
    </row>
    <row r="106" spans="1:5" s="1072" customFormat="1" ht="212.5" customHeight="1" x14ac:dyDescent="0.2">
      <c r="A106" s="1021">
        <v>73</v>
      </c>
      <c r="B106" s="1022" t="s">
        <v>2680</v>
      </c>
      <c r="C106" s="1073">
        <v>39804</v>
      </c>
      <c r="D106" s="1022" t="s">
        <v>2681</v>
      </c>
      <c r="E106" s="1024" t="s">
        <v>2682</v>
      </c>
    </row>
    <row r="107" spans="1:5" s="1072" customFormat="1" ht="270.5" customHeight="1" thickBot="1" x14ac:dyDescent="0.25">
      <c r="A107" s="1040">
        <v>74</v>
      </c>
      <c r="B107" s="1041" t="s">
        <v>2683</v>
      </c>
      <c r="C107" s="1074">
        <v>40030</v>
      </c>
      <c r="D107" s="1041" t="s">
        <v>1514</v>
      </c>
      <c r="E107" s="1075" t="s">
        <v>2684</v>
      </c>
    </row>
    <row r="108" spans="1:5" s="1072" customFormat="1" ht="18" customHeight="1" thickBot="1" x14ac:dyDescent="0.25">
      <c r="A108" s="1795" t="s">
        <v>2685</v>
      </c>
      <c r="B108" s="1796"/>
      <c r="C108" s="1796"/>
      <c r="D108" s="1796"/>
      <c r="E108" s="1797"/>
    </row>
    <row r="109" spans="1:5" s="1072" customFormat="1" ht="126" customHeight="1" x14ac:dyDescent="0.2">
      <c r="A109" s="1034">
        <v>75</v>
      </c>
      <c r="B109" s="1035" t="s">
        <v>2686</v>
      </c>
      <c r="C109" s="1076">
        <v>36286</v>
      </c>
      <c r="D109" s="1035" t="s">
        <v>2687</v>
      </c>
      <c r="E109" s="1037" t="s">
        <v>2688</v>
      </c>
    </row>
    <row r="110" spans="1:5" s="1072" customFormat="1" ht="84.5" customHeight="1" thickBot="1" x14ac:dyDescent="0.25">
      <c r="A110" s="1040">
        <v>76</v>
      </c>
      <c r="B110" s="1041" t="s">
        <v>2689</v>
      </c>
      <c r="C110" s="1042">
        <v>39099</v>
      </c>
      <c r="D110" s="1041" t="s">
        <v>2690</v>
      </c>
      <c r="E110" s="1077" t="s">
        <v>2579</v>
      </c>
    </row>
    <row r="111" spans="1:5" s="1072" customFormat="1" ht="18.5" customHeight="1" thickBot="1" x14ac:dyDescent="0.25">
      <c r="A111" s="1795" t="s">
        <v>80</v>
      </c>
      <c r="B111" s="1796"/>
      <c r="C111" s="1796"/>
      <c r="D111" s="1796"/>
      <c r="E111" s="1797"/>
    </row>
    <row r="112" spans="1:5" s="1072" customFormat="1" ht="80.5" customHeight="1" thickBot="1" x14ac:dyDescent="0.25">
      <c r="A112" s="1048">
        <v>77</v>
      </c>
      <c r="B112" s="1078" t="s">
        <v>2691</v>
      </c>
      <c r="C112" s="1079">
        <v>39114</v>
      </c>
      <c r="D112" s="1078" t="s">
        <v>1760</v>
      </c>
      <c r="E112" s="1047" t="s">
        <v>2579</v>
      </c>
    </row>
    <row r="113" spans="1:5" s="1072" customFormat="1" ht="18.5" customHeight="1" thickBot="1" x14ac:dyDescent="0.25">
      <c r="A113" s="1795" t="s">
        <v>81</v>
      </c>
      <c r="B113" s="1796"/>
      <c r="C113" s="1796"/>
      <c r="D113" s="1796"/>
      <c r="E113" s="1797"/>
    </row>
    <row r="114" spans="1:5" s="1072" customFormat="1" ht="126" customHeight="1" x14ac:dyDescent="0.2">
      <c r="A114" s="1034">
        <v>78</v>
      </c>
      <c r="B114" s="1035" t="s">
        <v>2692</v>
      </c>
      <c r="C114" s="1036">
        <v>35493</v>
      </c>
      <c r="D114" s="1035" t="s">
        <v>2693</v>
      </c>
      <c r="E114" s="1037" t="s">
        <v>2694</v>
      </c>
    </row>
    <row r="115" spans="1:5" s="1072" customFormat="1" ht="82" customHeight="1" thickBot="1" x14ac:dyDescent="0.25">
      <c r="A115" s="1040">
        <v>79</v>
      </c>
      <c r="B115" s="1041" t="s">
        <v>2695</v>
      </c>
      <c r="C115" s="1042">
        <v>39151</v>
      </c>
      <c r="D115" s="1041" t="s">
        <v>1573</v>
      </c>
      <c r="E115" s="1043" t="s">
        <v>2696</v>
      </c>
    </row>
    <row r="116" spans="1:5" s="1072" customFormat="1" ht="18.5" customHeight="1" thickBot="1" x14ac:dyDescent="0.25">
      <c r="A116" s="1798" t="s">
        <v>82</v>
      </c>
      <c r="B116" s="1799"/>
      <c r="C116" s="1799"/>
      <c r="D116" s="1799"/>
      <c r="E116" s="1800"/>
    </row>
    <row r="117" spans="1:5" s="1072" customFormat="1" ht="82" customHeight="1" thickBot="1" x14ac:dyDescent="0.25">
      <c r="A117" s="1048">
        <v>80</v>
      </c>
      <c r="B117" s="1080" t="s">
        <v>2697</v>
      </c>
      <c r="C117" s="1050">
        <v>39114</v>
      </c>
      <c r="D117" s="1081" t="s">
        <v>1573</v>
      </c>
      <c r="E117" s="1047" t="s">
        <v>2579</v>
      </c>
    </row>
    <row r="118" spans="1:5" s="1082" customFormat="1" ht="18.5" customHeight="1" thickBot="1" x14ac:dyDescent="0.25">
      <c r="A118" s="1795" t="s">
        <v>83</v>
      </c>
      <c r="B118" s="1796"/>
      <c r="C118" s="1796"/>
      <c r="D118" s="1796"/>
      <c r="E118" s="1797"/>
    </row>
    <row r="119" spans="1:5" s="1082" customFormat="1" ht="262.5" customHeight="1" x14ac:dyDescent="0.2">
      <c r="A119" s="1017">
        <v>81</v>
      </c>
      <c r="B119" s="1018" t="s">
        <v>2698</v>
      </c>
      <c r="C119" s="1019">
        <v>35886</v>
      </c>
      <c r="D119" s="1018" t="s">
        <v>2699</v>
      </c>
      <c r="E119" s="1083" t="s">
        <v>2700</v>
      </c>
    </row>
    <row r="120" spans="1:5" s="1072" customFormat="1" ht="76.5" customHeight="1" x14ac:dyDescent="0.2">
      <c r="A120" s="1021">
        <v>82</v>
      </c>
      <c r="B120" s="1022" t="s">
        <v>2701</v>
      </c>
      <c r="C120" s="1023">
        <v>36360</v>
      </c>
      <c r="D120" s="1022" t="s">
        <v>2702</v>
      </c>
      <c r="E120" s="1084" t="s">
        <v>2703</v>
      </c>
    </row>
    <row r="121" spans="1:5" s="1072" customFormat="1" ht="81" customHeight="1" thickBot="1" x14ac:dyDescent="0.25">
      <c r="A121" s="1040">
        <v>83</v>
      </c>
      <c r="B121" s="1041" t="s">
        <v>2704</v>
      </c>
      <c r="C121" s="1042">
        <v>39114</v>
      </c>
      <c r="D121" s="1041" t="s">
        <v>1573</v>
      </c>
      <c r="E121" s="1043" t="s">
        <v>2579</v>
      </c>
    </row>
    <row r="122" spans="1:5" s="1072" customFormat="1" ht="19" customHeight="1" thickBot="1" x14ac:dyDescent="0.25">
      <c r="A122" s="1795" t="s">
        <v>84</v>
      </c>
      <c r="B122" s="1796"/>
      <c r="C122" s="1796"/>
      <c r="D122" s="1796"/>
      <c r="E122" s="1797"/>
    </row>
    <row r="123" spans="1:5" s="1072" customFormat="1" ht="210.5" customHeight="1" x14ac:dyDescent="0.2">
      <c r="A123" s="1034">
        <v>84</v>
      </c>
      <c r="B123" s="1035" t="s">
        <v>1724</v>
      </c>
      <c r="C123" s="1036">
        <v>36373</v>
      </c>
      <c r="D123" s="1035" t="s">
        <v>2705</v>
      </c>
      <c r="E123" s="1071" t="s">
        <v>2706</v>
      </c>
    </row>
    <row r="124" spans="1:5" s="1072" customFormat="1" ht="291" customHeight="1" x14ac:dyDescent="0.2">
      <c r="A124" s="1021">
        <v>85</v>
      </c>
      <c r="B124" s="1022" t="s">
        <v>2707</v>
      </c>
      <c r="C124" s="1023">
        <v>36404</v>
      </c>
      <c r="D124" s="1022" t="s">
        <v>2708</v>
      </c>
      <c r="E124" s="1085" t="s">
        <v>2709</v>
      </c>
    </row>
    <row r="125" spans="1:5" s="1072" customFormat="1" ht="83" customHeight="1" thickBot="1" x14ac:dyDescent="0.25">
      <c r="A125" s="1040">
        <v>86</v>
      </c>
      <c r="B125" s="1041" t="s">
        <v>2710</v>
      </c>
      <c r="C125" s="1042">
        <v>39114</v>
      </c>
      <c r="D125" s="1041" t="s">
        <v>1562</v>
      </c>
      <c r="E125" s="1043" t="s">
        <v>2550</v>
      </c>
    </row>
    <row r="126" spans="1:5" s="1072" customFormat="1" ht="21" customHeight="1" thickBot="1" x14ac:dyDescent="0.25">
      <c r="A126" s="1798" t="s">
        <v>85</v>
      </c>
      <c r="B126" s="1799"/>
      <c r="C126" s="1799"/>
      <c r="D126" s="1799"/>
      <c r="E126" s="1800"/>
    </row>
    <row r="127" spans="1:5" s="1072" customFormat="1" ht="77" customHeight="1" thickBot="1" x14ac:dyDescent="0.25">
      <c r="A127" s="1044">
        <v>87</v>
      </c>
      <c r="B127" s="1045" t="s">
        <v>2711</v>
      </c>
      <c r="C127" s="1046">
        <v>39114</v>
      </c>
      <c r="D127" s="1086" t="s">
        <v>1573</v>
      </c>
      <c r="E127" s="1043" t="s">
        <v>2579</v>
      </c>
    </row>
    <row r="128" spans="1:5" s="1072" customFormat="1" ht="18.5" customHeight="1" thickBot="1" x14ac:dyDescent="0.25">
      <c r="A128" s="1798" t="s">
        <v>86</v>
      </c>
      <c r="B128" s="1799"/>
      <c r="C128" s="1799"/>
      <c r="D128" s="1799"/>
      <c r="E128" s="1800"/>
    </row>
    <row r="129" spans="1:5" s="1016" customFormat="1" ht="77" customHeight="1" thickBot="1" x14ac:dyDescent="0.25">
      <c r="A129" s="1044">
        <v>88</v>
      </c>
      <c r="B129" s="1045" t="s">
        <v>2712</v>
      </c>
      <c r="C129" s="1046">
        <v>39114</v>
      </c>
      <c r="D129" s="1045" t="s">
        <v>1760</v>
      </c>
      <c r="E129" s="1043" t="s">
        <v>2579</v>
      </c>
    </row>
    <row r="130" spans="1:5" s="1016" customFormat="1" ht="18.5" customHeight="1" thickBot="1" x14ac:dyDescent="0.25">
      <c r="A130" s="1798" t="s">
        <v>87</v>
      </c>
      <c r="B130" s="1799"/>
      <c r="C130" s="1799"/>
      <c r="D130" s="1799"/>
      <c r="E130" s="1800"/>
    </row>
    <row r="131" spans="1:5" s="1016" customFormat="1" ht="77.5" customHeight="1" thickBot="1" x14ac:dyDescent="0.25">
      <c r="A131" s="1048">
        <v>89</v>
      </c>
      <c r="B131" s="1049" t="s">
        <v>2713</v>
      </c>
      <c r="C131" s="1050">
        <v>39114</v>
      </c>
      <c r="D131" s="1049" t="s">
        <v>1587</v>
      </c>
      <c r="E131" s="1043" t="s">
        <v>2550</v>
      </c>
    </row>
    <row r="132" spans="1:5" s="1016" customFormat="1" ht="18.5" customHeight="1" thickBot="1" x14ac:dyDescent="0.25">
      <c r="A132" s="1795" t="s">
        <v>88</v>
      </c>
      <c r="B132" s="1796"/>
      <c r="C132" s="1796"/>
      <c r="D132" s="1796"/>
      <c r="E132" s="1797"/>
    </row>
    <row r="133" spans="1:5" s="1016" customFormat="1" ht="69.5" customHeight="1" x14ac:dyDescent="0.2">
      <c r="A133" s="1034">
        <v>90</v>
      </c>
      <c r="B133" s="1035" t="s">
        <v>2714</v>
      </c>
      <c r="C133" s="1036">
        <v>35462</v>
      </c>
      <c r="D133" s="1035" t="s">
        <v>2715</v>
      </c>
      <c r="E133" s="1037" t="s">
        <v>2716</v>
      </c>
    </row>
    <row r="134" spans="1:5" s="1016" customFormat="1" ht="137.5" customHeight="1" x14ac:dyDescent="0.2">
      <c r="A134" s="1021">
        <v>91</v>
      </c>
      <c r="B134" s="1022" t="s">
        <v>2717</v>
      </c>
      <c r="C134" s="1023">
        <v>37347</v>
      </c>
      <c r="D134" s="1022" t="s">
        <v>2718</v>
      </c>
      <c r="E134" s="1024" t="s">
        <v>2719</v>
      </c>
    </row>
    <row r="135" spans="1:5" s="1016" customFormat="1" ht="80.5" customHeight="1" thickBot="1" x14ac:dyDescent="0.25">
      <c r="A135" s="1040">
        <v>92</v>
      </c>
      <c r="B135" s="1041" t="s">
        <v>2720</v>
      </c>
      <c r="C135" s="1042">
        <v>39114</v>
      </c>
      <c r="D135" s="1041" t="s">
        <v>1573</v>
      </c>
      <c r="E135" s="1043" t="s">
        <v>2796</v>
      </c>
    </row>
    <row r="136" spans="1:5" s="1016" customFormat="1" ht="18.5" customHeight="1" thickBot="1" x14ac:dyDescent="0.25">
      <c r="A136" s="1798" t="s">
        <v>89</v>
      </c>
      <c r="B136" s="1799"/>
      <c r="C136" s="1799"/>
      <c r="D136" s="1799"/>
      <c r="E136" s="1800"/>
    </row>
    <row r="137" spans="1:5" s="1016" customFormat="1" ht="77.5" customHeight="1" thickBot="1" x14ac:dyDescent="0.25">
      <c r="A137" s="1048">
        <v>93</v>
      </c>
      <c r="B137" s="1049" t="s">
        <v>2721</v>
      </c>
      <c r="C137" s="1050">
        <v>39097</v>
      </c>
      <c r="D137" s="1049" t="s">
        <v>1760</v>
      </c>
      <c r="E137" s="1043" t="s">
        <v>2722</v>
      </c>
    </row>
    <row r="138" spans="1:5" s="1016" customFormat="1" ht="18.5" customHeight="1" thickBot="1" x14ac:dyDescent="0.25">
      <c r="A138" s="1798" t="s">
        <v>90</v>
      </c>
      <c r="B138" s="1799"/>
      <c r="C138" s="1799"/>
      <c r="D138" s="1799"/>
      <c r="E138" s="1800"/>
    </row>
    <row r="139" spans="1:5" s="1016" customFormat="1" ht="81.5" customHeight="1" thickBot="1" x14ac:dyDescent="0.25">
      <c r="A139" s="1048">
        <v>94</v>
      </c>
      <c r="B139" s="1049" t="s">
        <v>2723</v>
      </c>
      <c r="C139" s="1050">
        <v>39132</v>
      </c>
      <c r="D139" s="1049" t="s">
        <v>1760</v>
      </c>
      <c r="E139" s="1047" t="s">
        <v>2579</v>
      </c>
    </row>
    <row r="140" spans="1:5" s="1087" customFormat="1" ht="18.5" customHeight="1" thickBot="1" x14ac:dyDescent="0.25">
      <c r="A140" s="1795" t="s">
        <v>91</v>
      </c>
      <c r="B140" s="1796"/>
      <c r="C140" s="1796"/>
      <c r="D140" s="1796"/>
      <c r="E140" s="1797"/>
    </row>
    <row r="141" spans="1:5" s="1088" customFormat="1" ht="249" customHeight="1" x14ac:dyDescent="0.2">
      <c r="A141" s="1017">
        <v>95</v>
      </c>
      <c r="B141" s="1018" t="s">
        <v>1747</v>
      </c>
      <c r="C141" s="1019">
        <v>35977</v>
      </c>
      <c r="D141" s="1018" t="s">
        <v>2724</v>
      </c>
      <c r="E141" s="1020" t="s">
        <v>2725</v>
      </c>
    </row>
    <row r="142" spans="1:5" s="1016" customFormat="1" ht="36" customHeight="1" x14ac:dyDescent="0.2">
      <c r="A142" s="1021">
        <v>96</v>
      </c>
      <c r="B142" s="1022" t="s">
        <v>1749</v>
      </c>
      <c r="C142" s="1023">
        <v>37591</v>
      </c>
      <c r="D142" s="1022" t="s">
        <v>1573</v>
      </c>
      <c r="E142" s="1024" t="s">
        <v>2726</v>
      </c>
    </row>
    <row r="143" spans="1:5" s="1016" customFormat="1" ht="76.5" customHeight="1" thickBot="1" x14ac:dyDescent="0.25">
      <c r="A143" s="1040">
        <v>97</v>
      </c>
      <c r="B143" s="1041" t="s">
        <v>2727</v>
      </c>
      <c r="C143" s="1042">
        <v>39114</v>
      </c>
      <c r="D143" s="1041" t="s">
        <v>1573</v>
      </c>
      <c r="E143" s="1043" t="s">
        <v>2728</v>
      </c>
    </row>
    <row r="144" spans="1:5" s="1016" customFormat="1" ht="18.5" customHeight="1" thickBot="1" x14ac:dyDescent="0.25">
      <c r="A144" s="1795" t="s">
        <v>92</v>
      </c>
      <c r="B144" s="1796"/>
      <c r="C144" s="1796"/>
      <c r="D144" s="1796"/>
      <c r="E144" s="1797"/>
    </row>
    <row r="145" spans="1:5" s="1016" customFormat="1" ht="161" customHeight="1" x14ac:dyDescent="0.2">
      <c r="A145" s="1034">
        <v>98</v>
      </c>
      <c r="B145" s="1035" t="s">
        <v>1752</v>
      </c>
      <c r="C145" s="1036">
        <v>36342</v>
      </c>
      <c r="D145" s="1089" t="s">
        <v>2729</v>
      </c>
      <c r="E145" s="1037" t="s">
        <v>2730</v>
      </c>
    </row>
    <row r="146" spans="1:5" s="1016" customFormat="1" ht="82" customHeight="1" thickBot="1" x14ac:dyDescent="0.25">
      <c r="A146" s="1040">
        <v>99</v>
      </c>
      <c r="B146" s="1041" t="s">
        <v>2731</v>
      </c>
      <c r="C146" s="1042">
        <v>39171</v>
      </c>
      <c r="D146" s="1041" t="s">
        <v>1573</v>
      </c>
      <c r="E146" s="1043" t="s">
        <v>2579</v>
      </c>
    </row>
    <row r="147" spans="1:5" s="1016" customFormat="1" ht="18.5" customHeight="1" thickBot="1" x14ac:dyDescent="0.25">
      <c r="A147" s="1795" t="s">
        <v>93</v>
      </c>
      <c r="B147" s="1796"/>
      <c r="C147" s="1796"/>
      <c r="D147" s="1796"/>
      <c r="E147" s="1797"/>
    </row>
    <row r="148" spans="1:5" s="1016" customFormat="1" ht="248.5" customHeight="1" x14ac:dyDescent="0.2">
      <c r="A148" s="1034">
        <v>100</v>
      </c>
      <c r="B148" s="1018" t="s">
        <v>2732</v>
      </c>
      <c r="C148" s="1019">
        <v>36195</v>
      </c>
      <c r="D148" s="1018" t="s">
        <v>2733</v>
      </c>
      <c r="E148" s="1090" t="s">
        <v>2797</v>
      </c>
    </row>
    <row r="149" spans="1:5" s="1016" customFormat="1" ht="80.5" customHeight="1" thickBot="1" x14ac:dyDescent="0.25">
      <c r="A149" s="1040">
        <v>101</v>
      </c>
      <c r="B149" s="1041" t="s">
        <v>2734</v>
      </c>
      <c r="C149" s="1042">
        <v>39114</v>
      </c>
      <c r="D149" s="1041" t="s">
        <v>2735</v>
      </c>
      <c r="E149" s="1043" t="s">
        <v>2550</v>
      </c>
    </row>
    <row r="150" spans="1:5" s="1091" customFormat="1" ht="18.5" customHeight="1" thickBot="1" x14ac:dyDescent="0.25">
      <c r="A150" s="1795" t="s">
        <v>94</v>
      </c>
      <c r="B150" s="1796"/>
      <c r="C150" s="1796"/>
      <c r="D150" s="1796"/>
      <c r="E150" s="1797"/>
    </row>
    <row r="151" spans="1:5" s="1091" customFormat="1" ht="77" customHeight="1" thickBot="1" x14ac:dyDescent="0.25">
      <c r="A151" s="1048">
        <v>102</v>
      </c>
      <c r="B151" s="1049" t="s">
        <v>2736</v>
      </c>
      <c r="C151" s="1050">
        <v>39069</v>
      </c>
      <c r="D151" s="1049" t="s">
        <v>1760</v>
      </c>
      <c r="E151" s="1043" t="s">
        <v>2722</v>
      </c>
    </row>
    <row r="152" spans="1:5" s="1016" customFormat="1" ht="18.5" customHeight="1" thickBot="1" x14ac:dyDescent="0.25">
      <c r="A152" s="1795" t="s">
        <v>1301</v>
      </c>
      <c r="B152" s="1796"/>
      <c r="C152" s="1796"/>
      <c r="D152" s="1796"/>
      <c r="E152" s="1797"/>
    </row>
    <row r="153" spans="1:5" s="1016" customFormat="1" ht="303" customHeight="1" x14ac:dyDescent="0.2">
      <c r="A153" s="1017">
        <v>103</v>
      </c>
      <c r="B153" s="1018" t="s">
        <v>1764</v>
      </c>
      <c r="C153" s="1019">
        <v>35827</v>
      </c>
      <c r="D153" s="1018" t="s">
        <v>2737</v>
      </c>
      <c r="E153" s="1020" t="s">
        <v>2738</v>
      </c>
    </row>
    <row r="154" spans="1:5" s="1016" customFormat="1" ht="199" customHeight="1" x14ac:dyDescent="0.2">
      <c r="A154" s="1021">
        <v>104</v>
      </c>
      <c r="B154" s="1022" t="s">
        <v>2739</v>
      </c>
      <c r="C154" s="1023">
        <v>35977</v>
      </c>
      <c r="D154" s="1022" t="s">
        <v>2740</v>
      </c>
      <c r="E154" s="1024" t="s">
        <v>2741</v>
      </c>
    </row>
    <row r="155" spans="1:5" s="1016" customFormat="1" ht="113" customHeight="1" x14ac:dyDescent="0.2">
      <c r="A155" s="1021">
        <v>105</v>
      </c>
      <c r="B155" s="1022" t="s">
        <v>2742</v>
      </c>
      <c r="C155" s="1023">
        <v>36251</v>
      </c>
      <c r="D155" s="1022" t="s">
        <v>2743</v>
      </c>
      <c r="E155" s="1092" t="s">
        <v>2744</v>
      </c>
    </row>
    <row r="156" spans="1:5" s="1016" customFormat="1" ht="302.5" customHeight="1" x14ac:dyDescent="0.2">
      <c r="A156" s="1021">
        <v>106</v>
      </c>
      <c r="B156" s="1022" t="s">
        <v>1773</v>
      </c>
      <c r="C156" s="1023">
        <v>36342</v>
      </c>
      <c r="D156" s="1022" t="s">
        <v>2745</v>
      </c>
      <c r="E156" s="1085" t="s">
        <v>2746</v>
      </c>
    </row>
    <row r="157" spans="1:5" s="1016" customFormat="1" ht="84" customHeight="1" thickBot="1" x14ac:dyDescent="0.25">
      <c r="A157" s="1040">
        <v>107</v>
      </c>
      <c r="B157" s="1041" t="s">
        <v>2747</v>
      </c>
      <c r="C157" s="1042">
        <v>39114</v>
      </c>
      <c r="D157" s="1041" t="s">
        <v>1573</v>
      </c>
      <c r="E157" s="1043" t="s">
        <v>2748</v>
      </c>
    </row>
    <row r="158" spans="1:5" s="1016" customFormat="1" ht="20" customHeight="1" thickBot="1" x14ac:dyDescent="0.25">
      <c r="A158" s="1801" t="s">
        <v>96</v>
      </c>
      <c r="B158" s="1802"/>
      <c r="C158" s="1802"/>
      <c r="D158" s="1802"/>
      <c r="E158" s="1803"/>
    </row>
    <row r="159" spans="1:5" s="1016" customFormat="1" ht="69" customHeight="1" x14ac:dyDescent="0.2">
      <c r="A159" s="1017">
        <v>108</v>
      </c>
      <c r="B159" s="1018" t="s">
        <v>1779</v>
      </c>
      <c r="C159" s="1093">
        <v>35674</v>
      </c>
      <c r="D159" s="1018" t="s">
        <v>2749</v>
      </c>
      <c r="E159" s="1094" t="s">
        <v>2750</v>
      </c>
    </row>
    <row r="160" spans="1:5" s="1016" customFormat="1" ht="83" customHeight="1" thickBot="1" x14ac:dyDescent="0.25">
      <c r="A160" s="1040">
        <v>109</v>
      </c>
      <c r="B160" s="1041" t="s">
        <v>2751</v>
      </c>
      <c r="C160" s="1042">
        <v>39114</v>
      </c>
      <c r="D160" s="1095" t="s">
        <v>2572</v>
      </c>
      <c r="E160" s="1043" t="s">
        <v>2579</v>
      </c>
    </row>
    <row r="161" spans="1:5" s="1016" customFormat="1" ht="18.5" customHeight="1" thickBot="1" x14ac:dyDescent="0.25">
      <c r="A161" s="1795" t="s">
        <v>97</v>
      </c>
      <c r="B161" s="1796"/>
      <c r="C161" s="1796"/>
      <c r="D161" s="1796"/>
      <c r="E161" s="1797"/>
    </row>
    <row r="162" spans="1:5" s="1016" customFormat="1" ht="43" customHeight="1" x14ac:dyDescent="0.2">
      <c r="A162" s="1034">
        <v>110</v>
      </c>
      <c r="B162" s="1096" t="s">
        <v>1785</v>
      </c>
      <c r="C162" s="1097">
        <v>36982</v>
      </c>
      <c r="D162" s="1096" t="s">
        <v>2752</v>
      </c>
      <c r="E162" s="1098" t="s">
        <v>2753</v>
      </c>
    </row>
    <row r="163" spans="1:5" s="1016" customFormat="1" ht="80.5" customHeight="1" thickBot="1" x14ac:dyDescent="0.25">
      <c r="A163" s="1040">
        <v>111</v>
      </c>
      <c r="B163" s="1099" t="s">
        <v>2754</v>
      </c>
      <c r="C163" s="1100">
        <v>39171</v>
      </c>
      <c r="D163" s="1099" t="s">
        <v>2572</v>
      </c>
      <c r="E163" s="1043" t="s">
        <v>2579</v>
      </c>
    </row>
    <row r="164" spans="1:5" s="1016" customFormat="1" ht="18.5" customHeight="1" thickBot="1" x14ac:dyDescent="0.25">
      <c r="A164" s="1795" t="s">
        <v>98</v>
      </c>
      <c r="B164" s="1796"/>
      <c r="C164" s="1796"/>
      <c r="D164" s="1796"/>
      <c r="E164" s="1797"/>
    </row>
    <row r="165" spans="1:5" s="1016" customFormat="1" ht="112" customHeight="1" x14ac:dyDescent="0.2">
      <c r="A165" s="1044">
        <v>112</v>
      </c>
      <c r="B165" s="1045" t="s">
        <v>1790</v>
      </c>
      <c r="C165" s="1019">
        <v>36958</v>
      </c>
      <c r="D165" s="1018" t="s">
        <v>2755</v>
      </c>
      <c r="E165" s="1052" t="s">
        <v>2756</v>
      </c>
    </row>
    <row r="166" spans="1:5" s="1016" customFormat="1" ht="78" customHeight="1" thickBot="1" x14ac:dyDescent="0.25">
      <c r="A166" s="1040">
        <v>113</v>
      </c>
      <c r="B166" s="1101" t="s">
        <v>2757</v>
      </c>
      <c r="C166" s="1031">
        <v>39142</v>
      </c>
      <c r="D166" s="1030" t="s">
        <v>1573</v>
      </c>
      <c r="E166" s="1043" t="s">
        <v>2597</v>
      </c>
    </row>
    <row r="167" spans="1:5" s="1016" customFormat="1" ht="18.5" customHeight="1" thickBot="1" x14ac:dyDescent="0.25">
      <c r="A167" s="1795" t="s">
        <v>99</v>
      </c>
      <c r="B167" s="1796"/>
      <c r="C167" s="1796"/>
      <c r="D167" s="1796"/>
      <c r="E167" s="1797"/>
    </row>
    <row r="168" spans="1:5" s="1016" customFormat="1" ht="194.5" customHeight="1" x14ac:dyDescent="0.2">
      <c r="A168" s="1034">
        <v>114</v>
      </c>
      <c r="B168" s="1102" t="s">
        <v>2759</v>
      </c>
      <c r="C168" s="1103">
        <v>37467</v>
      </c>
      <c r="D168" s="1102" t="s">
        <v>2760</v>
      </c>
      <c r="E168" s="1104" t="s">
        <v>2761</v>
      </c>
    </row>
    <row r="169" spans="1:5" s="1038" customFormat="1" ht="76.5" customHeight="1" thickBot="1" x14ac:dyDescent="0.25">
      <c r="A169" s="1040">
        <v>115</v>
      </c>
      <c r="B169" s="1105" t="s">
        <v>2762</v>
      </c>
      <c r="C169" s="1106">
        <v>39146</v>
      </c>
      <c r="D169" s="1105" t="s">
        <v>1573</v>
      </c>
      <c r="E169" s="1043" t="s">
        <v>2568</v>
      </c>
    </row>
    <row r="170" spans="1:5" s="1038" customFormat="1" ht="21" customHeight="1" thickBot="1" x14ac:dyDescent="0.25">
      <c r="A170" s="1777" t="s">
        <v>2763</v>
      </c>
      <c r="B170" s="1778"/>
      <c r="C170" s="1778"/>
      <c r="D170" s="1778"/>
      <c r="E170" s="1779"/>
    </row>
    <row r="171" spans="1:5" s="1016" customFormat="1" ht="18.5" hidden="1" customHeight="1" x14ac:dyDescent="0.2">
      <c r="A171" s="1780">
        <v>116</v>
      </c>
      <c r="B171" s="1783" t="s">
        <v>1497</v>
      </c>
      <c r="C171" s="1786">
        <v>40513</v>
      </c>
      <c r="D171" s="1789" t="s">
        <v>2764</v>
      </c>
      <c r="E171" s="1792" t="s">
        <v>2758</v>
      </c>
    </row>
    <row r="172" spans="1:5" s="1016" customFormat="1" ht="19" hidden="1" customHeight="1" x14ac:dyDescent="0.2">
      <c r="A172" s="1781"/>
      <c r="B172" s="1784"/>
      <c r="C172" s="1787"/>
      <c r="D172" s="1790"/>
      <c r="E172" s="1793"/>
    </row>
    <row r="173" spans="1:5" s="1016" customFormat="1" ht="409.5" customHeight="1" x14ac:dyDescent="0.2">
      <c r="A173" s="1781"/>
      <c r="B173" s="1784"/>
      <c r="C173" s="1787"/>
      <c r="D173" s="1790"/>
      <c r="E173" s="1793"/>
    </row>
    <row r="174" spans="1:5" s="1016" customFormat="1" ht="409.5" customHeight="1" x14ac:dyDescent="0.2">
      <c r="A174" s="1781"/>
      <c r="B174" s="1784"/>
      <c r="C174" s="1787"/>
      <c r="D174" s="1790"/>
      <c r="E174" s="1793"/>
    </row>
    <row r="175" spans="1:5" s="1016" customFormat="1" ht="72" customHeight="1" thickBot="1" x14ac:dyDescent="0.25">
      <c r="A175" s="1782"/>
      <c r="B175" s="1785"/>
      <c r="C175" s="1788"/>
      <c r="D175" s="1791"/>
      <c r="E175" s="1794"/>
    </row>
    <row r="176" spans="1:5" s="1016" customFormat="1" ht="409.5" customHeight="1" x14ac:dyDescent="0.2">
      <c r="A176" s="1107"/>
      <c r="B176" s="1108"/>
      <c r="C176" s="1109"/>
      <c r="D176" s="1110"/>
      <c r="E176" s="1111"/>
    </row>
    <row r="177" ht="346.75" customHeight="1" x14ac:dyDescent="0.2"/>
  </sheetData>
  <mergeCells count="73">
    <mergeCell ref="A28:E28"/>
    <mergeCell ref="A1:D2"/>
    <mergeCell ref="A4:E4"/>
    <mergeCell ref="A18:E18"/>
    <mergeCell ref="A22:E22"/>
    <mergeCell ref="A26:E26"/>
    <mergeCell ref="A55:E55"/>
    <mergeCell ref="A30:E30"/>
    <mergeCell ref="A33:E33"/>
    <mergeCell ref="A35:E35"/>
    <mergeCell ref="A37:E37"/>
    <mergeCell ref="A39:E39"/>
    <mergeCell ref="A41:E41"/>
    <mergeCell ref="A44:E44"/>
    <mergeCell ref="A47:E47"/>
    <mergeCell ref="A49:E49"/>
    <mergeCell ref="A51:E51"/>
    <mergeCell ref="A53:E53"/>
    <mergeCell ref="A57:E57"/>
    <mergeCell ref="A60:E60"/>
    <mergeCell ref="A62:E62"/>
    <mergeCell ref="A69:A70"/>
    <mergeCell ref="B69:B70"/>
    <mergeCell ref="C69:C70"/>
    <mergeCell ref="D69:D70"/>
    <mergeCell ref="E69:E70"/>
    <mergeCell ref="E65:E66"/>
    <mergeCell ref="D65:D66"/>
    <mergeCell ref="C65:C66"/>
    <mergeCell ref="B65:B66"/>
    <mergeCell ref="A65:A66"/>
    <mergeCell ref="A74:A75"/>
    <mergeCell ref="B74:B75"/>
    <mergeCell ref="C74:C75"/>
    <mergeCell ref="D74:D75"/>
    <mergeCell ref="E74:E75"/>
    <mergeCell ref="A78:E78"/>
    <mergeCell ref="A84:E84"/>
    <mergeCell ref="A87:E87"/>
    <mergeCell ref="B91:B92"/>
    <mergeCell ref="C91:C92"/>
    <mergeCell ref="D91:D92"/>
    <mergeCell ref="E91:E92"/>
    <mergeCell ref="A130:E130"/>
    <mergeCell ref="A93:E93"/>
    <mergeCell ref="A102:E102"/>
    <mergeCell ref="A104:E104"/>
    <mergeCell ref="A108:E108"/>
    <mergeCell ref="A111:E111"/>
    <mergeCell ref="A113:E113"/>
    <mergeCell ref="A116:E116"/>
    <mergeCell ref="A118:E118"/>
    <mergeCell ref="A122:E122"/>
    <mergeCell ref="A126:E126"/>
    <mergeCell ref="A128:E128"/>
    <mergeCell ref="A167:E167"/>
    <mergeCell ref="A132:E132"/>
    <mergeCell ref="A136:E136"/>
    <mergeCell ref="A138:E138"/>
    <mergeCell ref="A140:E140"/>
    <mergeCell ref="A144:E144"/>
    <mergeCell ref="A147:E147"/>
    <mergeCell ref="A150:E150"/>
    <mergeCell ref="A152:E152"/>
    <mergeCell ref="A158:E158"/>
    <mergeCell ref="A161:E161"/>
    <mergeCell ref="A164:E164"/>
    <mergeCell ref="A170:E170"/>
    <mergeCell ref="A171:A175"/>
    <mergeCell ref="B171:B175"/>
    <mergeCell ref="C171:C175"/>
    <mergeCell ref="D171:D175"/>
    <mergeCell ref="E171:E175"/>
  </mergeCells>
  <phoneticPr fontId="1"/>
  <printOptions horizontalCentered="1"/>
  <pageMargins left="0.39370078740157483" right="0.23622047244094491" top="0.43307086614173229" bottom="0.31496062992125984" header="0.31496062992125984" footer="0.27559055118110237"/>
  <pageSetup paperSize="9" scale="68" fitToHeight="0" orientation="portrait" r:id="rId1"/>
  <headerFooter alignWithMargins="0"/>
  <rowBreaks count="15" manualBreakCount="15">
    <brk id="17" max="16383" man="1"/>
    <brk id="34" max="16383" man="1"/>
    <brk id="48" max="16383" man="1"/>
    <brk id="61" max="16383" man="1"/>
    <brk id="77" max="16383" man="1"/>
    <brk id="86" max="16383" man="1"/>
    <brk id="92" max="16383" man="1"/>
    <brk id="101" max="16383" man="1"/>
    <brk id="112" max="16383" man="1"/>
    <brk id="121" max="16383" man="1"/>
    <brk id="131" max="16383" man="1"/>
    <brk id="143" max="16383" man="1"/>
    <brk id="151" max="16383" man="1"/>
    <brk id="157" max="16383" man="1"/>
    <brk id="16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1BCC-7B4B-4104-85FE-6B53D253B2F0}">
  <sheetPr>
    <tabColor rgb="FFFFFF00"/>
  </sheetPr>
  <dimension ref="A1:D27"/>
  <sheetViews>
    <sheetView showZeros="0" view="pageBreakPreview" topLeftCell="A6" zoomScale="120" zoomScaleNormal="100" zoomScaleSheetLayoutView="120" workbookViewId="0">
      <selection activeCell="P24" sqref="P24"/>
    </sheetView>
  </sheetViews>
  <sheetFormatPr defaultColWidth="9" defaultRowHeight="20.149999999999999" customHeight="1" x14ac:dyDescent="0.2"/>
  <cols>
    <col min="1" max="1" width="7.36328125" style="708" customWidth="1"/>
    <col min="2" max="2" width="39.90625" style="708" customWidth="1"/>
    <col min="3" max="3" width="18.08984375" style="708" customWidth="1"/>
    <col min="4" max="4" width="12.6328125" style="708" customWidth="1"/>
    <col min="5" max="16384" width="9" style="708"/>
  </cols>
  <sheetData>
    <row r="1" spans="1:4" ht="20.149999999999999" customHeight="1" x14ac:dyDescent="0.2">
      <c r="A1" s="592" t="s">
        <v>1303</v>
      </c>
    </row>
    <row r="3" spans="1:4" ht="20.149999999999999" customHeight="1" x14ac:dyDescent="0.2">
      <c r="A3" s="435" t="s">
        <v>456</v>
      </c>
      <c r="B3" s="1837" t="s">
        <v>1304</v>
      </c>
      <c r="C3" s="1837"/>
      <c r="D3" s="1837" t="s">
        <v>1305</v>
      </c>
    </row>
    <row r="4" spans="1:4" ht="20.149999999999999" customHeight="1" x14ac:dyDescent="0.2">
      <c r="A4" s="436" t="s">
        <v>1306</v>
      </c>
      <c r="B4" s="1837"/>
      <c r="C4" s="1837"/>
      <c r="D4" s="1837"/>
    </row>
    <row r="5" spans="1:4" ht="58.5" customHeight="1" x14ac:dyDescent="0.2">
      <c r="A5" s="437" t="s">
        <v>1307</v>
      </c>
      <c r="B5" s="1838" t="s">
        <v>1308</v>
      </c>
      <c r="C5" s="1838"/>
      <c r="D5" s="438">
        <v>0</v>
      </c>
    </row>
    <row r="6" spans="1:4" ht="20.149999999999999" customHeight="1" x14ac:dyDescent="0.2">
      <c r="A6" s="439" t="s">
        <v>1309</v>
      </c>
      <c r="B6" s="1753" t="s">
        <v>1310</v>
      </c>
      <c r="C6" s="440" t="s">
        <v>1311</v>
      </c>
      <c r="D6" s="438">
        <v>415</v>
      </c>
    </row>
    <row r="7" spans="1:4" ht="20.149999999999999" customHeight="1" x14ac:dyDescent="0.2">
      <c r="A7" s="441" t="s">
        <v>1312</v>
      </c>
      <c r="B7" s="1753"/>
      <c r="C7" s="442" t="s">
        <v>1313</v>
      </c>
      <c r="D7" s="443">
        <v>622</v>
      </c>
    </row>
    <row r="8" spans="1:4" ht="20.149999999999999" customHeight="1" x14ac:dyDescent="0.2">
      <c r="A8" s="444" t="s">
        <v>1314</v>
      </c>
      <c r="B8" s="1753"/>
      <c r="C8" s="445" t="s">
        <v>1315</v>
      </c>
      <c r="D8" s="446">
        <v>200</v>
      </c>
    </row>
    <row r="9" spans="1:4" ht="20.149999999999999" customHeight="1" x14ac:dyDescent="0.2">
      <c r="A9" s="439" t="s">
        <v>1316</v>
      </c>
      <c r="B9" s="1828" t="s">
        <v>1317</v>
      </c>
      <c r="C9" s="440" t="s">
        <v>1311</v>
      </c>
      <c r="D9" s="438">
        <v>0</v>
      </c>
    </row>
    <row r="10" spans="1:4" ht="20.149999999999999" customHeight="1" x14ac:dyDescent="0.2">
      <c r="A10" s="441" t="s">
        <v>1318</v>
      </c>
      <c r="B10" s="1829"/>
      <c r="C10" s="442" t="s">
        <v>1313</v>
      </c>
      <c r="D10" s="443">
        <v>0</v>
      </c>
    </row>
    <row r="11" spans="1:4" ht="20.149999999999999" customHeight="1" x14ac:dyDescent="0.2">
      <c r="A11" s="444" t="s">
        <v>1319</v>
      </c>
      <c r="B11" s="1830"/>
      <c r="C11" s="445" t="s">
        <v>1315</v>
      </c>
      <c r="D11" s="446">
        <v>2</v>
      </c>
    </row>
    <row r="12" spans="1:4" ht="20.149999999999999" customHeight="1" x14ac:dyDescent="0.2">
      <c r="A12" s="439" t="s">
        <v>1320</v>
      </c>
      <c r="B12" s="1828" t="s">
        <v>1321</v>
      </c>
      <c r="C12" s="440" t="s">
        <v>1311</v>
      </c>
      <c r="D12" s="438">
        <v>0</v>
      </c>
    </row>
    <row r="13" spans="1:4" ht="20.149999999999999" customHeight="1" x14ac:dyDescent="0.2">
      <c r="A13" s="441" t="s">
        <v>1322</v>
      </c>
      <c r="B13" s="1829"/>
      <c r="C13" s="442" t="s">
        <v>1313</v>
      </c>
      <c r="D13" s="443">
        <v>17</v>
      </c>
    </row>
    <row r="14" spans="1:4" ht="20.149999999999999" customHeight="1" x14ac:dyDescent="0.2">
      <c r="A14" s="444" t="s">
        <v>1323</v>
      </c>
      <c r="B14" s="1830"/>
      <c r="C14" s="445" t="s">
        <v>1315</v>
      </c>
      <c r="D14" s="446">
        <v>1</v>
      </c>
    </row>
    <row r="15" spans="1:4" ht="20.149999999999999" customHeight="1" x14ac:dyDescent="0.2">
      <c r="A15" s="439" t="s">
        <v>1324</v>
      </c>
      <c r="B15" s="1828" t="s">
        <v>1325</v>
      </c>
      <c r="C15" s="440" t="s">
        <v>1311</v>
      </c>
      <c r="D15" s="438">
        <v>3</v>
      </c>
    </row>
    <row r="16" spans="1:4" ht="20.149999999999999" customHeight="1" x14ac:dyDescent="0.2">
      <c r="A16" s="441" t="s">
        <v>1326</v>
      </c>
      <c r="B16" s="1829"/>
      <c r="C16" s="442" t="s">
        <v>1313</v>
      </c>
      <c r="D16" s="443">
        <v>1</v>
      </c>
    </row>
    <row r="17" spans="1:4" ht="20.149999999999999" customHeight="1" x14ac:dyDescent="0.2">
      <c r="A17" s="444" t="s">
        <v>1327</v>
      </c>
      <c r="B17" s="1830"/>
      <c r="C17" s="445" t="s">
        <v>1315</v>
      </c>
      <c r="D17" s="446">
        <v>2</v>
      </c>
    </row>
    <row r="18" spans="1:4" ht="20.149999999999999" customHeight="1" x14ac:dyDescent="0.2">
      <c r="A18" s="439" t="s">
        <v>1328</v>
      </c>
      <c r="B18" s="1753" t="s">
        <v>1329</v>
      </c>
      <c r="C18" s="440" t="s">
        <v>1311</v>
      </c>
      <c r="D18" s="438">
        <v>0</v>
      </c>
    </row>
    <row r="19" spans="1:4" ht="20.149999999999999" customHeight="1" x14ac:dyDescent="0.2">
      <c r="A19" s="441" t="s">
        <v>1330</v>
      </c>
      <c r="B19" s="1753"/>
      <c r="C19" s="442" t="s">
        <v>1313</v>
      </c>
      <c r="D19" s="443">
        <v>0</v>
      </c>
    </row>
    <row r="20" spans="1:4" ht="20.149999999999999" customHeight="1" x14ac:dyDescent="0.2">
      <c r="A20" s="444" t="s">
        <v>1331</v>
      </c>
      <c r="B20" s="1753"/>
      <c r="C20" s="445" t="s">
        <v>1315</v>
      </c>
      <c r="D20" s="446">
        <v>1</v>
      </c>
    </row>
    <row r="21" spans="1:4" ht="20.149999999999999" customHeight="1" x14ac:dyDescent="0.2">
      <c r="A21" s="439" t="s">
        <v>1332</v>
      </c>
      <c r="B21" s="1753" t="s">
        <v>1333</v>
      </c>
      <c r="C21" s="440" t="s">
        <v>1311</v>
      </c>
      <c r="D21" s="438">
        <v>6</v>
      </c>
    </row>
    <row r="22" spans="1:4" ht="20.149999999999999" customHeight="1" x14ac:dyDescent="0.2">
      <c r="A22" s="441" t="s">
        <v>1334</v>
      </c>
      <c r="B22" s="1753"/>
      <c r="C22" s="442" t="s">
        <v>1313</v>
      </c>
      <c r="D22" s="443">
        <v>7</v>
      </c>
    </row>
    <row r="23" spans="1:4" ht="20.149999999999999" customHeight="1" x14ac:dyDescent="0.2">
      <c r="A23" s="444" t="s">
        <v>1335</v>
      </c>
      <c r="B23" s="1753"/>
      <c r="C23" s="445" t="s">
        <v>1315</v>
      </c>
      <c r="D23" s="446">
        <v>90</v>
      </c>
    </row>
    <row r="24" spans="1:4" ht="20.149999999999999" customHeight="1" x14ac:dyDescent="0.2">
      <c r="A24" s="1831" t="s">
        <v>1336</v>
      </c>
      <c r="B24" s="1832"/>
      <c r="C24" s="1833"/>
      <c r="D24" s="1836">
        <f>SUM(D5:D23)</f>
        <v>1367</v>
      </c>
    </row>
    <row r="25" spans="1:4" ht="20.149999999999999" customHeight="1" x14ac:dyDescent="0.2">
      <c r="A25" s="1834"/>
      <c r="B25" s="1323"/>
      <c r="C25" s="1835"/>
      <c r="D25" s="1836"/>
    </row>
    <row r="26" spans="1:4" ht="20.149999999999999" customHeight="1" x14ac:dyDescent="0.2">
      <c r="A26" s="447" t="s">
        <v>1337</v>
      </c>
      <c r="C26" s="448"/>
    </row>
    <row r="27" spans="1:4" ht="20.149999999999999" customHeight="1" x14ac:dyDescent="0.2">
      <c r="C27" s="449"/>
      <c r="D27" s="450"/>
    </row>
  </sheetData>
  <mergeCells count="11">
    <mergeCell ref="B12:B14"/>
    <mergeCell ref="B3:C4"/>
    <mergeCell ref="D3:D4"/>
    <mergeCell ref="B5:C5"/>
    <mergeCell ref="B6:B8"/>
    <mergeCell ref="B9:B11"/>
    <mergeCell ref="B15:B17"/>
    <mergeCell ref="B18:B20"/>
    <mergeCell ref="B21:B23"/>
    <mergeCell ref="A24:C25"/>
    <mergeCell ref="D24:D25"/>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A11B4-FBA0-4C95-B642-B2CD2A700B6A}">
  <sheetPr>
    <tabColor rgb="FFFFFF00"/>
  </sheetPr>
  <dimension ref="A1:D267"/>
  <sheetViews>
    <sheetView showZeros="0" view="pageBreakPreview" topLeftCell="A7" zoomScale="120" zoomScaleNormal="100" zoomScaleSheetLayoutView="120" workbookViewId="0">
      <selection activeCell="C13" sqref="C13"/>
    </sheetView>
  </sheetViews>
  <sheetFormatPr defaultColWidth="9" defaultRowHeight="20.149999999999999" customHeight="1" x14ac:dyDescent="0.2"/>
  <cols>
    <col min="1" max="1" width="9" style="708"/>
    <col min="2" max="2" width="42.36328125" style="708" customWidth="1"/>
    <col min="3" max="3" width="19" style="708" customWidth="1"/>
    <col min="4" max="4" width="15.453125" style="708" customWidth="1"/>
    <col min="5" max="16384" width="9" style="708"/>
  </cols>
  <sheetData>
    <row r="1" spans="1:4" ht="20.149999999999999" customHeight="1" x14ac:dyDescent="0.2">
      <c r="A1" s="1844" t="s">
        <v>1338</v>
      </c>
      <c r="B1" s="1844"/>
    </row>
    <row r="3" spans="1:4" ht="20.149999999999999" customHeight="1" x14ac:dyDescent="0.2">
      <c r="A3" s="435" t="s">
        <v>456</v>
      </c>
      <c r="B3" s="1837" t="s">
        <v>1304</v>
      </c>
      <c r="C3" s="1837"/>
      <c r="D3" s="1837" t="s">
        <v>1305</v>
      </c>
    </row>
    <row r="4" spans="1:4" ht="20.149999999999999" customHeight="1" x14ac:dyDescent="0.2">
      <c r="A4" s="436" t="s">
        <v>1306</v>
      </c>
      <c r="B4" s="1837"/>
      <c r="C4" s="1837"/>
      <c r="D4" s="1837"/>
    </row>
    <row r="5" spans="1:4" ht="20.149999999999999" customHeight="1" x14ac:dyDescent="0.2">
      <c r="A5" s="437" t="s">
        <v>1307</v>
      </c>
      <c r="B5" s="1845" t="s">
        <v>1308</v>
      </c>
      <c r="C5" s="1846"/>
      <c r="D5" s="452" t="s">
        <v>56</v>
      </c>
    </row>
    <row r="6" spans="1:4" ht="20.149999999999999" customHeight="1" x14ac:dyDescent="0.2">
      <c r="A6" s="439" t="s">
        <v>1309</v>
      </c>
      <c r="B6" s="1753" t="s">
        <v>1310</v>
      </c>
      <c r="C6" s="454" t="s">
        <v>1311</v>
      </c>
      <c r="D6" s="453">
        <v>28</v>
      </c>
    </row>
    <row r="7" spans="1:4" ht="19.5" customHeight="1" x14ac:dyDescent="0.2">
      <c r="A7" s="441" t="s">
        <v>1312</v>
      </c>
      <c r="B7" s="1753"/>
      <c r="C7" s="455" t="s">
        <v>1313</v>
      </c>
      <c r="D7" s="456">
        <v>34</v>
      </c>
    </row>
    <row r="8" spans="1:4" ht="20.149999999999999" customHeight="1" x14ac:dyDescent="0.2">
      <c r="A8" s="444" t="s">
        <v>1314</v>
      </c>
      <c r="B8" s="1753"/>
      <c r="C8" s="457" t="s">
        <v>1315</v>
      </c>
      <c r="D8" s="458">
        <v>1</v>
      </c>
    </row>
    <row r="9" spans="1:4" ht="20.149999999999999" customHeight="1" x14ac:dyDescent="0.2">
      <c r="A9" s="439" t="s">
        <v>1316</v>
      </c>
      <c r="B9" s="1753" t="s">
        <v>1317</v>
      </c>
      <c r="C9" s="454" t="s">
        <v>1311</v>
      </c>
      <c r="D9" s="453">
        <v>31</v>
      </c>
    </row>
    <row r="10" spans="1:4" ht="20.149999999999999" customHeight="1" x14ac:dyDescent="0.2">
      <c r="A10" s="441" t="s">
        <v>1318</v>
      </c>
      <c r="B10" s="1753"/>
      <c r="C10" s="455" t="s">
        <v>1339</v>
      </c>
      <c r="D10" s="456">
        <v>770</v>
      </c>
    </row>
    <row r="11" spans="1:4" ht="20.149999999999999" customHeight="1" x14ac:dyDescent="0.2">
      <c r="A11" s="444" t="s">
        <v>1319</v>
      </c>
      <c r="B11" s="1753"/>
      <c r="C11" s="457" t="s">
        <v>1315</v>
      </c>
      <c r="D11" s="458">
        <v>12</v>
      </c>
    </row>
    <row r="12" spans="1:4" ht="20.149999999999999" customHeight="1" x14ac:dyDescent="0.2">
      <c r="A12" s="439" t="s">
        <v>1320</v>
      </c>
      <c r="B12" s="1753" t="s">
        <v>1325</v>
      </c>
      <c r="C12" s="454" t="s">
        <v>1311</v>
      </c>
      <c r="D12" s="453">
        <v>1</v>
      </c>
    </row>
    <row r="13" spans="1:4" ht="20.149999999999999" customHeight="1" x14ac:dyDescent="0.2">
      <c r="A13" s="441" t="s">
        <v>1322</v>
      </c>
      <c r="B13" s="1753"/>
      <c r="C13" s="455" t="s">
        <v>1313</v>
      </c>
      <c r="D13" s="459" t="s">
        <v>56</v>
      </c>
    </row>
    <row r="14" spans="1:4" ht="20.149999999999999" customHeight="1" x14ac:dyDescent="0.2">
      <c r="A14" s="444" t="s">
        <v>1323</v>
      </c>
      <c r="B14" s="1753"/>
      <c r="C14" s="457" t="s">
        <v>1315</v>
      </c>
      <c r="D14" s="458">
        <v>0</v>
      </c>
    </row>
    <row r="15" spans="1:4" ht="20.149999999999999" customHeight="1" x14ac:dyDescent="0.2">
      <c r="A15" s="439" t="s">
        <v>1324</v>
      </c>
      <c r="B15" s="1753" t="s">
        <v>1329</v>
      </c>
      <c r="C15" s="454" t="s">
        <v>1311</v>
      </c>
      <c r="D15" s="453">
        <v>0</v>
      </c>
    </row>
    <row r="16" spans="1:4" ht="20.149999999999999" customHeight="1" x14ac:dyDescent="0.2">
      <c r="A16" s="441" t="s">
        <v>1326</v>
      </c>
      <c r="B16" s="1753"/>
      <c r="C16" s="455" t="s">
        <v>1313</v>
      </c>
      <c r="D16" s="456">
        <v>0</v>
      </c>
    </row>
    <row r="17" spans="1:4" ht="20.149999999999999" customHeight="1" x14ac:dyDescent="0.2">
      <c r="A17" s="444" t="s">
        <v>1327</v>
      </c>
      <c r="B17" s="1753"/>
      <c r="C17" s="457" t="s">
        <v>1315</v>
      </c>
      <c r="D17" s="460" t="s">
        <v>56</v>
      </c>
    </row>
    <row r="18" spans="1:4" ht="20.149999999999999" customHeight="1" x14ac:dyDescent="0.2">
      <c r="A18" s="439" t="s">
        <v>1328</v>
      </c>
      <c r="B18" s="1753" t="s">
        <v>1333</v>
      </c>
      <c r="C18" s="454" t="s">
        <v>1311</v>
      </c>
      <c r="D18" s="453">
        <v>0</v>
      </c>
    </row>
    <row r="19" spans="1:4" ht="20.149999999999999" customHeight="1" x14ac:dyDescent="0.2">
      <c r="A19" s="441" t="s">
        <v>1330</v>
      </c>
      <c r="B19" s="1753"/>
      <c r="C19" s="455" t="s">
        <v>1339</v>
      </c>
      <c r="D19" s="456">
        <v>104</v>
      </c>
    </row>
    <row r="20" spans="1:4" ht="20.149999999999999" customHeight="1" x14ac:dyDescent="0.2">
      <c r="A20" s="444" t="s">
        <v>1331</v>
      </c>
      <c r="B20" s="1753"/>
      <c r="C20" s="457" t="s">
        <v>1315</v>
      </c>
      <c r="D20" s="458">
        <v>9</v>
      </c>
    </row>
    <row r="21" spans="1:4" ht="19.5" customHeight="1" x14ac:dyDescent="0.2">
      <c r="A21" s="435"/>
      <c r="B21" s="1841" t="s">
        <v>1340</v>
      </c>
      <c r="C21" s="1842"/>
      <c r="D21" s="458">
        <v>419</v>
      </c>
    </row>
    <row r="22" spans="1:4" ht="20.149999999999999" customHeight="1" x14ac:dyDescent="0.2">
      <c r="A22" s="1837" t="s">
        <v>1336</v>
      </c>
      <c r="B22" s="1838"/>
      <c r="C22" s="1838"/>
      <c r="D22" s="1843">
        <f>SUM(D5:D21)</f>
        <v>1409</v>
      </c>
    </row>
    <row r="23" spans="1:4" ht="20.149999999999999" customHeight="1" x14ac:dyDescent="0.2">
      <c r="A23" s="1838"/>
      <c r="B23" s="1838"/>
      <c r="C23" s="1838"/>
      <c r="D23" s="1843"/>
    </row>
    <row r="24" spans="1:4" ht="20.149999999999999" customHeight="1" x14ac:dyDescent="0.2">
      <c r="A24" s="1839" t="s">
        <v>1341</v>
      </c>
      <c r="B24" s="1840"/>
      <c r="C24" s="1840"/>
      <c r="D24" s="1840"/>
    </row>
    <row r="25" spans="1:4" ht="20.25" customHeight="1" x14ac:dyDescent="0.2">
      <c r="A25" s="729"/>
      <c r="B25" s="461" t="s">
        <v>1342</v>
      </c>
      <c r="C25" s="461" t="s">
        <v>1343</v>
      </c>
      <c r="D25" s="461"/>
    </row>
    <row r="26" spans="1:4" ht="20.25" customHeight="1" x14ac:dyDescent="0.2">
      <c r="A26" s="729"/>
      <c r="B26" s="461" t="s">
        <v>1344</v>
      </c>
      <c r="C26" s="461" t="s">
        <v>1345</v>
      </c>
      <c r="D26" s="461"/>
    </row>
    <row r="27" spans="1:4" ht="20.25" customHeight="1" x14ac:dyDescent="0.2">
      <c r="B27" s="708" t="s">
        <v>1346</v>
      </c>
      <c r="C27" s="708" t="s">
        <v>1347</v>
      </c>
      <c r="D27" s="146"/>
    </row>
    <row r="28" spans="1:4" ht="13" x14ac:dyDescent="0.2">
      <c r="D28" s="146"/>
    </row>
    <row r="29" spans="1:4" ht="20.149999999999999" customHeight="1" x14ac:dyDescent="0.2">
      <c r="D29" s="146"/>
    </row>
    <row r="30" spans="1:4" ht="20.149999999999999" customHeight="1" x14ac:dyDescent="0.2">
      <c r="D30" s="146"/>
    </row>
    <row r="31" spans="1:4" ht="20.149999999999999" customHeight="1" x14ac:dyDescent="0.2">
      <c r="D31" s="146"/>
    </row>
    <row r="32" spans="1:4" ht="20.149999999999999" customHeight="1" x14ac:dyDescent="0.2">
      <c r="D32" s="146"/>
    </row>
    <row r="33" spans="4:4" ht="20.149999999999999" customHeight="1" x14ac:dyDescent="0.2">
      <c r="D33" s="146"/>
    </row>
    <row r="34" spans="4:4" ht="20.149999999999999" customHeight="1" x14ac:dyDescent="0.2">
      <c r="D34" s="146"/>
    </row>
    <row r="35" spans="4:4" ht="20.149999999999999" customHeight="1" x14ac:dyDescent="0.2">
      <c r="D35" s="146"/>
    </row>
    <row r="36" spans="4:4" ht="20.149999999999999" customHeight="1" x14ac:dyDescent="0.2">
      <c r="D36" s="146"/>
    </row>
    <row r="37" spans="4:4" ht="20.149999999999999" customHeight="1" x14ac:dyDescent="0.2">
      <c r="D37" s="146"/>
    </row>
    <row r="38" spans="4:4" ht="20.149999999999999" customHeight="1" x14ac:dyDescent="0.2">
      <c r="D38" s="146"/>
    </row>
    <row r="39" spans="4:4" ht="20.149999999999999" customHeight="1" x14ac:dyDescent="0.2">
      <c r="D39" s="146"/>
    </row>
    <row r="40" spans="4:4" ht="20.149999999999999" customHeight="1" x14ac:dyDescent="0.2">
      <c r="D40" s="146"/>
    </row>
    <row r="41" spans="4:4" ht="20.149999999999999" customHeight="1" x14ac:dyDescent="0.2">
      <c r="D41" s="146"/>
    </row>
    <row r="42" spans="4:4" ht="20.149999999999999" customHeight="1" x14ac:dyDescent="0.2">
      <c r="D42" s="146"/>
    </row>
    <row r="43" spans="4:4" ht="20.149999999999999" customHeight="1" x14ac:dyDescent="0.2">
      <c r="D43" s="146"/>
    </row>
    <row r="44" spans="4:4" ht="20.149999999999999" customHeight="1" x14ac:dyDescent="0.2">
      <c r="D44" s="146"/>
    </row>
    <row r="45" spans="4:4" ht="20.149999999999999" customHeight="1" x14ac:dyDescent="0.2">
      <c r="D45" s="146"/>
    </row>
    <row r="46" spans="4:4" ht="20.149999999999999" customHeight="1" x14ac:dyDescent="0.2">
      <c r="D46" s="146"/>
    </row>
    <row r="47" spans="4:4" ht="20.149999999999999" customHeight="1" x14ac:dyDescent="0.2">
      <c r="D47" s="146"/>
    </row>
    <row r="48" spans="4:4" ht="20.149999999999999" customHeight="1" x14ac:dyDescent="0.2">
      <c r="D48" s="146"/>
    </row>
    <row r="49" spans="4:4" ht="20.149999999999999" customHeight="1" x14ac:dyDescent="0.2">
      <c r="D49" s="146"/>
    </row>
    <row r="50" spans="4:4" ht="20.149999999999999" customHeight="1" x14ac:dyDescent="0.2">
      <c r="D50" s="146"/>
    </row>
    <row r="51" spans="4:4" ht="20.149999999999999" customHeight="1" x14ac:dyDescent="0.2">
      <c r="D51" s="146"/>
    </row>
    <row r="52" spans="4:4" ht="20.149999999999999" customHeight="1" x14ac:dyDescent="0.2">
      <c r="D52" s="146"/>
    </row>
    <row r="53" spans="4:4" ht="20.149999999999999" customHeight="1" x14ac:dyDescent="0.2">
      <c r="D53" s="146"/>
    </row>
    <row r="54" spans="4:4" ht="20.149999999999999" customHeight="1" x14ac:dyDescent="0.2">
      <c r="D54" s="146"/>
    </row>
    <row r="55" spans="4:4" ht="20.149999999999999" customHeight="1" x14ac:dyDescent="0.2">
      <c r="D55" s="146"/>
    </row>
    <row r="56" spans="4:4" ht="20.149999999999999" customHeight="1" x14ac:dyDescent="0.2">
      <c r="D56" s="146"/>
    </row>
    <row r="57" spans="4:4" ht="20.149999999999999" customHeight="1" x14ac:dyDescent="0.2">
      <c r="D57" s="146"/>
    </row>
    <row r="58" spans="4:4" ht="20.149999999999999" customHeight="1" x14ac:dyDescent="0.2">
      <c r="D58" s="146"/>
    </row>
    <row r="59" spans="4:4" ht="20.149999999999999" customHeight="1" x14ac:dyDescent="0.2">
      <c r="D59" s="146"/>
    </row>
    <row r="60" spans="4:4" ht="20.149999999999999" customHeight="1" x14ac:dyDescent="0.2">
      <c r="D60" s="146"/>
    </row>
    <row r="61" spans="4:4" ht="20.149999999999999" customHeight="1" x14ac:dyDescent="0.2">
      <c r="D61" s="146"/>
    </row>
    <row r="62" spans="4:4" ht="20.149999999999999" customHeight="1" x14ac:dyDescent="0.2">
      <c r="D62" s="146"/>
    </row>
    <row r="63" spans="4:4" ht="20.149999999999999" customHeight="1" x14ac:dyDescent="0.2">
      <c r="D63" s="146"/>
    </row>
    <row r="64" spans="4:4" ht="20.149999999999999" customHeight="1" x14ac:dyDescent="0.2">
      <c r="D64" s="146"/>
    </row>
    <row r="65" spans="4:4" ht="20.149999999999999" customHeight="1" x14ac:dyDescent="0.2">
      <c r="D65" s="146"/>
    </row>
    <row r="66" spans="4:4" ht="20.149999999999999" customHeight="1" x14ac:dyDescent="0.2">
      <c r="D66" s="146"/>
    </row>
    <row r="67" spans="4:4" ht="20.149999999999999" customHeight="1" x14ac:dyDescent="0.2">
      <c r="D67" s="146"/>
    </row>
    <row r="68" spans="4:4" ht="20.149999999999999" customHeight="1" x14ac:dyDescent="0.2">
      <c r="D68" s="146"/>
    </row>
    <row r="69" spans="4:4" ht="20.149999999999999" customHeight="1" x14ac:dyDescent="0.2">
      <c r="D69" s="146"/>
    </row>
    <row r="70" spans="4:4" ht="20.149999999999999" customHeight="1" x14ac:dyDescent="0.2">
      <c r="D70" s="146"/>
    </row>
    <row r="71" spans="4:4" ht="20.149999999999999" customHeight="1" x14ac:dyDescent="0.2">
      <c r="D71" s="146"/>
    </row>
    <row r="72" spans="4:4" ht="20.149999999999999" customHeight="1" x14ac:dyDescent="0.2">
      <c r="D72" s="146"/>
    </row>
    <row r="73" spans="4:4" ht="20.149999999999999" customHeight="1" x14ac:dyDescent="0.2">
      <c r="D73" s="146"/>
    </row>
    <row r="74" spans="4:4" ht="20.149999999999999" customHeight="1" x14ac:dyDescent="0.2">
      <c r="D74" s="146"/>
    </row>
    <row r="75" spans="4:4" ht="20.149999999999999" customHeight="1" x14ac:dyDescent="0.2">
      <c r="D75" s="146"/>
    </row>
    <row r="76" spans="4:4" ht="20.149999999999999" customHeight="1" x14ac:dyDescent="0.2">
      <c r="D76" s="146"/>
    </row>
    <row r="77" spans="4:4" ht="20.149999999999999" customHeight="1" x14ac:dyDescent="0.2">
      <c r="D77" s="146"/>
    </row>
    <row r="78" spans="4:4" ht="20.149999999999999" customHeight="1" x14ac:dyDescent="0.2">
      <c r="D78" s="146"/>
    </row>
    <row r="79" spans="4:4" ht="20.149999999999999" customHeight="1" x14ac:dyDescent="0.2">
      <c r="D79" s="146"/>
    </row>
    <row r="80" spans="4:4" ht="20.149999999999999" customHeight="1" x14ac:dyDescent="0.2">
      <c r="D80" s="146"/>
    </row>
    <row r="81" spans="4:4" ht="20.149999999999999" customHeight="1" x14ac:dyDescent="0.2">
      <c r="D81" s="146"/>
    </row>
    <row r="82" spans="4:4" ht="20.149999999999999" customHeight="1" x14ac:dyDescent="0.2">
      <c r="D82" s="146"/>
    </row>
    <row r="83" spans="4:4" ht="20.149999999999999" customHeight="1" x14ac:dyDescent="0.2">
      <c r="D83" s="146"/>
    </row>
    <row r="84" spans="4:4" ht="20.149999999999999" customHeight="1" x14ac:dyDescent="0.2">
      <c r="D84" s="146"/>
    </row>
    <row r="85" spans="4:4" ht="20.149999999999999" customHeight="1" x14ac:dyDescent="0.2">
      <c r="D85" s="146"/>
    </row>
    <row r="86" spans="4:4" ht="20.149999999999999" customHeight="1" x14ac:dyDescent="0.2">
      <c r="D86" s="146"/>
    </row>
    <row r="87" spans="4:4" ht="20.149999999999999" customHeight="1" x14ac:dyDescent="0.2">
      <c r="D87" s="146"/>
    </row>
    <row r="88" spans="4:4" ht="20.149999999999999" customHeight="1" x14ac:dyDescent="0.2">
      <c r="D88" s="146"/>
    </row>
    <row r="89" spans="4:4" ht="20.149999999999999" customHeight="1" x14ac:dyDescent="0.2">
      <c r="D89" s="146"/>
    </row>
    <row r="90" spans="4:4" ht="20.149999999999999" customHeight="1" x14ac:dyDescent="0.2">
      <c r="D90" s="146"/>
    </row>
    <row r="91" spans="4:4" ht="20.149999999999999" customHeight="1" x14ac:dyDescent="0.2">
      <c r="D91" s="146"/>
    </row>
    <row r="92" spans="4:4" ht="20.149999999999999" customHeight="1" x14ac:dyDescent="0.2">
      <c r="D92" s="146"/>
    </row>
    <row r="93" spans="4:4" ht="20.149999999999999" customHeight="1" x14ac:dyDescent="0.2">
      <c r="D93" s="146"/>
    </row>
    <row r="94" spans="4:4" ht="20.149999999999999" customHeight="1" x14ac:dyDescent="0.2">
      <c r="D94" s="146"/>
    </row>
    <row r="95" spans="4:4" ht="20.149999999999999" customHeight="1" x14ac:dyDescent="0.2">
      <c r="D95" s="146"/>
    </row>
    <row r="96" spans="4:4" ht="20.149999999999999" customHeight="1" x14ac:dyDescent="0.2">
      <c r="D96" s="146"/>
    </row>
    <row r="97" spans="4:4" ht="20.149999999999999" customHeight="1" x14ac:dyDescent="0.2">
      <c r="D97" s="146"/>
    </row>
    <row r="98" spans="4:4" ht="20.149999999999999" customHeight="1" x14ac:dyDescent="0.2">
      <c r="D98" s="146"/>
    </row>
    <row r="99" spans="4:4" ht="20.149999999999999" customHeight="1" x14ac:dyDescent="0.2">
      <c r="D99" s="146"/>
    </row>
    <row r="100" spans="4:4" ht="20.149999999999999" customHeight="1" x14ac:dyDescent="0.2">
      <c r="D100" s="146"/>
    </row>
    <row r="101" spans="4:4" ht="20.149999999999999" customHeight="1" x14ac:dyDescent="0.2">
      <c r="D101" s="146"/>
    </row>
    <row r="102" spans="4:4" ht="20.149999999999999" customHeight="1" x14ac:dyDescent="0.2">
      <c r="D102" s="146"/>
    </row>
    <row r="103" spans="4:4" ht="20.149999999999999" customHeight="1" x14ac:dyDescent="0.2">
      <c r="D103" s="146"/>
    </row>
    <row r="104" spans="4:4" ht="20.149999999999999" customHeight="1" x14ac:dyDescent="0.2">
      <c r="D104" s="146"/>
    </row>
    <row r="105" spans="4:4" ht="20.149999999999999" customHeight="1" x14ac:dyDescent="0.2">
      <c r="D105" s="146"/>
    </row>
    <row r="106" spans="4:4" ht="20.149999999999999" customHeight="1" x14ac:dyDescent="0.2">
      <c r="D106" s="146"/>
    </row>
    <row r="107" spans="4:4" ht="20.149999999999999" customHeight="1" x14ac:dyDescent="0.2">
      <c r="D107" s="146"/>
    </row>
    <row r="108" spans="4:4" ht="20.149999999999999" customHeight="1" x14ac:dyDescent="0.2">
      <c r="D108" s="146"/>
    </row>
    <row r="109" spans="4:4" ht="20.149999999999999" customHeight="1" x14ac:dyDescent="0.2">
      <c r="D109" s="146"/>
    </row>
    <row r="110" spans="4:4" ht="20.149999999999999" customHeight="1" x14ac:dyDescent="0.2">
      <c r="D110" s="146"/>
    </row>
    <row r="111" spans="4:4" ht="20.149999999999999" customHeight="1" x14ac:dyDescent="0.2">
      <c r="D111" s="146"/>
    </row>
    <row r="112" spans="4:4" ht="20.149999999999999" customHeight="1" x14ac:dyDescent="0.2">
      <c r="D112" s="146"/>
    </row>
    <row r="113" spans="4:4" ht="20.149999999999999" customHeight="1" x14ac:dyDescent="0.2">
      <c r="D113" s="146"/>
    </row>
    <row r="114" spans="4:4" ht="20.149999999999999" customHeight="1" x14ac:dyDescent="0.2">
      <c r="D114" s="146"/>
    </row>
    <row r="115" spans="4:4" ht="20.149999999999999" customHeight="1" x14ac:dyDescent="0.2">
      <c r="D115" s="146"/>
    </row>
    <row r="116" spans="4:4" ht="20.149999999999999" customHeight="1" x14ac:dyDescent="0.2">
      <c r="D116" s="146"/>
    </row>
    <row r="117" spans="4:4" ht="20.149999999999999" customHeight="1" x14ac:dyDescent="0.2">
      <c r="D117" s="146"/>
    </row>
    <row r="118" spans="4:4" ht="20.149999999999999" customHeight="1" x14ac:dyDescent="0.2">
      <c r="D118" s="146"/>
    </row>
    <row r="119" spans="4:4" ht="20.149999999999999" customHeight="1" x14ac:dyDescent="0.2">
      <c r="D119" s="146"/>
    </row>
    <row r="120" spans="4:4" ht="20.149999999999999" customHeight="1" x14ac:dyDescent="0.2">
      <c r="D120" s="146"/>
    </row>
    <row r="121" spans="4:4" ht="20.149999999999999" customHeight="1" x14ac:dyDescent="0.2">
      <c r="D121" s="146"/>
    </row>
    <row r="122" spans="4:4" ht="20.149999999999999" customHeight="1" x14ac:dyDescent="0.2">
      <c r="D122" s="146"/>
    </row>
    <row r="123" spans="4:4" ht="20.149999999999999" customHeight="1" x14ac:dyDescent="0.2">
      <c r="D123" s="146"/>
    </row>
    <row r="124" spans="4:4" ht="20.149999999999999" customHeight="1" x14ac:dyDescent="0.2">
      <c r="D124" s="146"/>
    </row>
    <row r="125" spans="4:4" ht="20.149999999999999" customHeight="1" x14ac:dyDescent="0.2">
      <c r="D125" s="146"/>
    </row>
    <row r="126" spans="4:4" ht="20.149999999999999" customHeight="1" x14ac:dyDescent="0.2">
      <c r="D126" s="146"/>
    </row>
    <row r="127" spans="4:4" ht="20.149999999999999" customHeight="1" x14ac:dyDescent="0.2">
      <c r="D127" s="146"/>
    </row>
    <row r="128" spans="4:4" ht="20.149999999999999" customHeight="1" x14ac:dyDescent="0.2">
      <c r="D128" s="146"/>
    </row>
    <row r="129" spans="4:4" ht="20.149999999999999" customHeight="1" x14ac:dyDescent="0.2">
      <c r="D129" s="146"/>
    </row>
    <row r="130" spans="4:4" ht="20.149999999999999" customHeight="1" x14ac:dyDescent="0.2">
      <c r="D130" s="146"/>
    </row>
    <row r="131" spans="4:4" ht="20.149999999999999" customHeight="1" x14ac:dyDescent="0.2">
      <c r="D131" s="146"/>
    </row>
    <row r="132" spans="4:4" ht="20.149999999999999" customHeight="1" x14ac:dyDescent="0.2">
      <c r="D132" s="146"/>
    </row>
    <row r="133" spans="4:4" ht="20.149999999999999" customHeight="1" x14ac:dyDescent="0.2">
      <c r="D133" s="146"/>
    </row>
    <row r="134" spans="4:4" ht="20.149999999999999" customHeight="1" x14ac:dyDescent="0.2">
      <c r="D134" s="146"/>
    </row>
    <row r="135" spans="4:4" ht="20.149999999999999" customHeight="1" x14ac:dyDescent="0.2">
      <c r="D135" s="146"/>
    </row>
    <row r="136" spans="4:4" ht="20.149999999999999" customHeight="1" x14ac:dyDescent="0.2">
      <c r="D136" s="146"/>
    </row>
    <row r="137" spans="4:4" ht="20.149999999999999" customHeight="1" x14ac:dyDescent="0.2">
      <c r="D137" s="146"/>
    </row>
    <row r="138" spans="4:4" ht="20.149999999999999" customHeight="1" x14ac:dyDescent="0.2">
      <c r="D138" s="146"/>
    </row>
    <row r="139" spans="4:4" ht="20.149999999999999" customHeight="1" x14ac:dyDescent="0.2">
      <c r="D139" s="146"/>
    </row>
    <row r="140" spans="4:4" ht="20.149999999999999" customHeight="1" x14ac:dyDescent="0.2">
      <c r="D140" s="146"/>
    </row>
    <row r="141" spans="4:4" ht="20.149999999999999" customHeight="1" x14ac:dyDescent="0.2">
      <c r="D141" s="146"/>
    </row>
    <row r="142" spans="4:4" ht="20.149999999999999" customHeight="1" x14ac:dyDescent="0.2">
      <c r="D142" s="146"/>
    </row>
    <row r="143" spans="4:4" ht="20.149999999999999" customHeight="1" x14ac:dyDescent="0.2">
      <c r="D143" s="146"/>
    </row>
    <row r="144" spans="4:4" ht="20.149999999999999" customHeight="1" x14ac:dyDescent="0.2">
      <c r="D144" s="146"/>
    </row>
    <row r="145" spans="4:4" ht="20.149999999999999" customHeight="1" x14ac:dyDescent="0.2">
      <c r="D145" s="146"/>
    </row>
    <row r="146" spans="4:4" ht="20.149999999999999" customHeight="1" x14ac:dyDescent="0.2">
      <c r="D146" s="146"/>
    </row>
    <row r="147" spans="4:4" ht="20.149999999999999" customHeight="1" x14ac:dyDescent="0.2">
      <c r="D147" s="146"/>
    </row>
    <row r="148" spans="4:4" ht="20.149999999999999" customHeight="1" x14ac:dyDescent="0.2">
      <c r="D148" s="146"/>
    </row>
    <row r="149" spans="4:4" ht="20.149999999999999" customHeight="1" x14ac:dyDescent="0.2">
      <c r="D149" s="146"/>
    </row>
    <row r="150" spans="4:4" ht="20.149999999999999" customHeight="1" x14ac:dyDescent="0.2">
      <c r="D150" s="146"/>
    </row>
    <row r="151" spans="4:4" ht="20.149999999999999" customHeight="1" x14ac:dyDescent="0.2">
      <c r="D151" s="146"/>
    </row>
    <row r="152" spans="4:4" ht="20.149999999999999" customHeight="1" x14ac:dyDescent="0.2">
      <c r="D152" s="146"/>
    </row>
    <row r="153" spans="4:4" ht="20.149999999999999" customHeight="1" x14ac:dyDescent="0.2">
      <c r="D153" s="146"/>
    </row>
    <row r="154" spans="4:4" ht="20.149999999999999" customHeight="1" x14ac:dyDescent="0.2">
      <c r="D154" s="146"/>
    </row>
    <row r="155" spans="4:4" ht="20.149999999999999" customHeight="1" x14ac:dyDescent="0.2">
      <c r="D155" s="146"/>
    </row>
    <row r="156" spans="4:4" ht="20.149999999999999" customHeight="1" x14ac:dyDescent="0.2">
      <c r="D156" s="146"/>
    </row>
    <row r="157" spans="4:4" ht="20.149999999999999" customHeight="1" x14ac:dyDescent="0.2">
      <c r="D157" s="146"/>
    </row>
    <row r="158" spans="4:4" ht="20.149999999999999" customHeight="1" x14ac:dyDescent="0.2">
      <c r="D158" s="146"/>
    </row>
    <row r="159" spans="4:4" ht="20.149999999999999" customHeight="1" x14ac:dyDescent="0.2">
      <c r="D159" s="146"/>
    </row>
    <row r="160" spans="4:4" ht="20.149999999999999" customHeight="1" x14ac:dyDescent="0.2">
      <c r="D160" s="146"/>
    </row>
    <row r="161" spans="4:4" ht="20.149999999999999" customHeight="1" x14ac:dyDescent="0.2">
      <c r="D161" s="146"/>
    </row>
    <row r="162" spans="4:4" ht="20.149999999999999" customHeight="1" x14ac:dyDescent="0.2">
      <c r="D162" s="146"/>
    </row>
    <row r="163" spans="4:4" ht="20.149999999999999" customHeight="1" x14ac:dyDescent="0.2">
      <c r="D163" s="146"/>
    </row>
    <row r="164" spans="4:4" ht="20.149999999999999" customHeight="1" x14ac:dyDescent="0.2">
      <c r="D164" s="146"/>
    </row>
    <row r="165" spans="4:4" ht="20.149999999999999" customHeight="1" x14ac:dyDescent="0.2">
      <c r="D165" s="146"/>
    </row>
    <row r="166" spans="4:4" ht="20.149999999999999" customHeight="1" x14ac:dyDescent="0.2">
      <c r="D166" s="146"/>
    </row>
    <row r="167" spans="4:4" ht="20.149999999999999" customHeight="1" x14ac:dyDescent="0.2">
      <c r="D167" s="146"/>
    </row>
    <row r="168" spans="4:4" ht="20.149999999999999" customHeight="1" x14ac:dyDescent="0.2">
      <c r="D168" s="146"/>
    </row>
    <row r="169" spans="4:4" ht="20.149999999999999" customHeight="1" x14ac:dyDescent="0.2">
      <c r="D169" s="146"/>
    </row>
    <row r="170" spans="4:4" ht="20.149999999999999" customHeight="1" x14ac:dyDescent="0.2">
      <c r="D170" s="146"/>
    </row>
    <row r="171" spans="4:4" ht="20.149999999999999" customHeight="1" x14ac:dyDescent="0.2">
      <c r="D171" s="146"/>
    </row>
    <row r="172" spans="4:4" ht="20.149999999999999" customHeight="1" x14ac:dyDescent="0.2">
      <c r="D172" s="146"/>
    </row>
    <row r="173" spans="4:4" ht="20.149999999999999" customHeight="1" x14ac:dyDescent="0.2">
      <c r="D173" s="146"/>
    </row>
    <row r="174" spans="4:4" ht="20.149999999999999" customHeight="1" x14ac:dyDescent="0.2">
      <c r="D174" s="146"/>
    </row>
    <row r="175" spans="4:4" ht="20.149999999999999" customHeight="1" x14ac:dyDescent="0.2">
      <c r="D175" s="146"/>
    </row>
    <row r="176" spans="4:4" ht="20.149999999999999" customHeight="1" x14ac:dyDescent="0.2">
      <c r="D176" s="146"/>
    </row>
    <row r="177" spans="4:4" ht="20.149999999999999" customHeight="1" x14ac:dyDescent="0.2">
      <c r="D177" s="146"/>
    </row>
    <row r="178" spans="4:4" ht="20.149999999999999" customHeight="1" x14ac:dyDescent="0.2">
      <c r="D178" s="146"/>
    </row>
    <row r="179" spans="4:4" ht="20.149999999999999" customHeight="1" x14ac:dyDescent="0.2">
      <c r="D179" s="146"/>
    </row>
    <row r="180" spans="4:4" ht="20.149999999999999" customHeight="1" x14ac:dyDescent="0.2">
      <c r="D180" s="146"/>
    </row>
    <row r="181" spans="4:4" ht="20.149999999999999" customHeight="1" x14ac:dyDescent="0.2">
      <c r="D181" s="146"/>
    </row>
    <row r="182" spans="4:4" ht="20.149999999999999" customHeight="1" x14ac:dyDescent="0.2">
      <c r="D182" s="146"/>
    </row>
    <row r="183" spans="4:4" ht="20.149999999999999" customHeight="1" x14ac:dyDescent="0.2">
      <c r="D183" s="146"/>
    </row>
    <row r="184" spans="4:4" ht="20.149999999999999" customHeight="1" x14ac:dyDescent="0.2">
      <c r="D184" s="146"/>
    </row>
    <row r="185" spans="4:4" ht="20.149999999999999" customHeight="1" x14ac:dyDescent="0.2">
      <c r="D185" s="146"/>
    </row>
    <row r="186" spans="4:4" ht="20.149999999999999" customHeight="1" x14ac:dyDescent="0.2">
      <c r="D186" s="146"/>
    </row>
    <row r="187" spans="4:4" ht="20.149999999999999" customHeight="1" x14ac:dyDescent="0.2">
      <c r="D187" s="146"/>
    </row>
    <row r="188" spans="4:4" ht="20.149999999999999" customHeight="1" x14ac:dyDescent="0.2">
      <c r="D188" s="146"/>
    </row>
    <row r="189" spans="4:4" ht="20.149999999999999" customHeight="1" x14ac:dyDescent="0.2">
      <c r="D189" s="146"/>
    </row>
    <row r="190" spans="4:4" ht="20.149999999999999" customHeight="1" x14ac:dyDescent="0.2">
      <c r="D190" s="146"/>
    </row>
    <row r="191" spans="4:4" ht="20.149999999999999" customHeight="1" x14ac:dyDescent="0.2">
      <c r="D191" s="146"/>
    </row>
    <row r="192" spans="4:4" ht="20.149999999999999" customHeight="1" x14ac:dyDescent="0.2">
      <c r="D192" s="146"/>
    </row>
    <row r="193" spans="4:4" ht="20.149999999999999" customHeight="1" x14ac:dyDescent="0.2">
      <c r="D193" s="146"/>
    </row>
    <row r="194" spans="4:4" ht="20.149999999999999" customHeight="1" x14ac:dyDescent="0.2">
      <c r="D194" s="146"/>
    </row>
    <row r="195" spans="4:4" ht="20.149999999999999" customHeight="1" x14ac:dyDescent="0.2">
      <c r="D195" s="146"/>
    </row>
    <row r="196" spans="4:4" ht="20.149999999999999" customHeight="1" x14ac:dyDescent="0.2">
      <c r="D196" s="146"/>
    </row>
    <row r="197" spans="4:4" ht="20.149999999999999" customHeight="1" x14ac:dyDescent="0.2">
      <c r="D197" s="146"/>
    </row>
    <row r="198" spans="4:4" ht="20.149999999999999" customHeight="1" x14ac:dyDescent="0.2">
      <c r="D198" s="146"/>
    </row>
    <row r="199" spans="4:4" ht="20.149999999999999" customHeight="1" x14ac:dyDescent="0.2">
      <c r="D199" s="146"/>
    </row>
    <row r="200" spans="4:4" ht="20.149999999999999" customHeight="1" x14ac:dyDescent="0.2">
      <c r="D200" s="146"/>
    </row>
    <row r="201" spans="4:4" ht="20.149999999999999" customHeight="1" x14ac:dyDescent="0.2">
      <c r="D201" s="146"/>
    </row>
    <row r="202" spans="4:4" ht="20.149999999999999" customHeight="1" x14ac:dyDescent="0.2">
      <c r="D202" s="146"/>
    </row>
    <row r="203" spans="4:4" ht="20.149999999999999" customHeight="1" x14ac:dyDescent="0.2">
      <c r="D203" s="146"/>
    </row>
    <row r="204" spans="4:4" ht="20.149999999999999" customHeight="1" x14ac:dyDescent="0.2">
      <c r="D204" s="146"/>
    </row>
    <row r="205" spans="4:4" ht="20.149999999999999" customHeight="1" x14ac:dyDescent="0.2">
      <c r="D205" s="146"/>
    </row>
    <row r="206" spans="4:4" ht="20.149999999999999" customHeight="1" x14ac:dyDescent="0.2">
      <c r="D206" s="146"/>
    </row>
    <row r="207" spans="4:4" ht="20.149999999999999" customHeight="1" x14ac:dyDescent="0.2">
      <c r="D207" s="146"/>
    </row>
    <row r="208" spans="4:4" ht="20.149999999999999" customHeight="1" x14ac:dyDescent="0.2">
      <c r="D208" s="146"/>
    </row>
    <row r="209" spans="4:4" ht="20.149999999999999" customHeight="1" x14ac:dyDescent="0.2">
      <c r="D209" s="146"/>
    </row>
    <row r="210" spans="4:4" ht="20.149999999999999" customHeight="1" x14ac:dyDescent="0.2">
      <c r="D210" s="146"/>
    </row>
    <row r="211" spans="4:4" ht="20.149999999999999" customHeight="1" x14ac:dyDescent="0.2">
      <c r="D211" s="146"/>
    </row>
    <row r="212" spans="4:4" ht="20.149999999999999" customHeight="1" x14ac:dyDescent="0.2">
      <c r="D212" s="146"/>
    </row>
    <row r="213" spans="4:4" ht="20.149999999999999" customHeight="1" x14ac:dyDescent="0.2">
      <c r="D213" s="146"/>
    </row>
    <row r="214" spans="4:4" ht="20.149999999999999" customHeight="1" x14ac:dyDescent="0.2">
      <c r="D214" s="146"/>
    </row>
    <row r="215" spans="4:4" ht="20.149999999999999" customHeight="1" x14ac:dyDescent="0.2">
      <c r="D215" s="146"/>
    </row>
    <row r="216" spans="4:4" ht="20.149999999999999" customHeight="1" x14ac:dyDescent="0.2">
      <c r="D216" s="146"/>
    </row>
    <row r="217" spans="4:4" ht="20.149999999999999" customHeight="1" x14ac:dyDescent="0.2">
      <c r="D217" s="146"/>
    </row>
    <row r="218" spans="4:4" ht="20.149999999999999" customHeight="1" x14ac:dyDescent="0.2">
      <c r="D218" s="146"/>
    </row>
    <row r="219" spans="4:4" ht="20.149999999999999" customHeight="1" x14ac:dyDescent="0.2">
      <c r="D219" s="146"/>
    </row>
    <row r="220" spans="4:4" ht="20.149999999999999" customHeight="1" x14ac:dyDescent="0.2">
      <c r="D220" s="146"/>
    </row>
    <row r="221" spans="4:4" ht="20.149999999999999" customHeight="1" x14ac:dyDescent="0.2">
      <c r="D221" s="146"/>
    </row>
    <row r="222" spans="4:4" ht="20.149999999999999" customHeight="1" x14ac:dyDescent="0.2">
      <c r="D222" s="146"/>
    </row>
    <row r="223" spans="4:4" ht="20.149999999999999" customHeight="1" x14ac:dyDescent="0.2">
      <c r="D223" s="146"/>
    </row>
    <row r="224" spans="4:4" ht="20.149999999999999" customHeight="1" x14ac:dyDescent="0.2">
      <c r="D224" s="146"/>
    </row>
    <row r="225" spans="4:4" ht="20.149999999999999" customHeight="1" x14ac:dyDescent="0.2">
      <c r="D225" s="146"/>
    </row>
    <row r="226" spans="4:4" ht="20.149999999999999" customHeight="1" x14ac:dyDescent="0.2">
      <c r="D226" s="146"/>
    </row>
    <row r="227" spans="4:4" ht="20.149999999999999" customHeight="1" x14ac:dyDescent="0.2">
      <c r="D227" s="146"/>
    </row>
    <row r="228" spans="4:4" ht="20.149999999999999" customHeight="1" x14ac:dyDescent="0.2">
      <c r="D228" s="146"/>
    </row>
    <row r="229" spans="4:4" ht="20.149999999999999" customHeight="1" x14ac:dyDescent="0.2">
      <c r="D229" s="146"/>
    </row>
    <row r="230" spans="4:4" ht="20.149999999999999" customHeight="1" x14ac:dyDescent="0.2">
      <c r="D230" s="146"/>
    </row>
    <row r="231" spans="4:4" ht="20.149999999999999" customHeight="1" x14ac:dyDescent="0.2">
      <c r="D231" s="146"/>
    </row>
    <row r="232" spans="4:4" ht="20.149999999999999" customHeight="1" x14ac:dyDescent="0.2">
      <c r="D232" s="146"/>
    </row>
    <row r="233" spans="4:4" ht="20.149999999999999" customHeight="1" x14ac:dyDescent="0.2">
      <c r="D233" s="146"/>
    </row>
    <row r="234" spans="4:4" ht="20.149999999999999" customHeight="1" x14ac:dyDescent="0.2">
      <c r="D234" s="146"/>
    </row>
    <row r="235" spans="4:4" ht="20.149999999999999" customHeight="1" x14ac:dyDescent="0.2">
      <c r="D235" s="146"/>
    </row>
    <row r="236" spans="4:4" ht="20.149999999999999" customHeight="1" x14ac:dyDescent="0.2">
      <c r="D236" s="146"/>
    </row>
    <row r="237" spans="4:4" ht="20.149999999999999" customHeight="1" x14ac:dyDescent="0.2">
      <c r="D237" s="146"/>
    </row>
    <row r="238" spans="4:4" ht="20.149999999999999" customHeight="1" x14ac:dyDescent="0.2">
      <c r="D238" s="146"/>
    </row>
    <row r="239" spans="4:4" ht="20.149999999999999" customHeight="1" x14ac:dyDescent="0.2">
      <c r="D239" s="146"/>
    </row>
    <row r="240" spans="4:4" ht="20.149999999999999" customHeight="1" x14ac:dyDescent="0.2">
      <c r="D240" s="146"/>
    </row>
    <row r="241" spans="4:4" ht="20.149999999999999" customHeight="1" x14ac:dyDescent="0.2">
      <c r="D241" s="146"/>
    </row>
    <row r="242" spans="4:4" ht="20.149999999999999" customHeight="1" x14ac:dyDescent="0.2">
      <c r="D242" s="146"/>
    </row>
    <row r="243" spans="4:4" ht="20.149999999999999" customHeight="1" x14ac:dyDescent="0.2">
      <c r="D243" s="146"/>
    </row>
    <row r="244" spans="4:4" ht="20.149999999999999" customHeight="1" x14ac:dyDescent="0.2">
      <c r="D244" s="146"/>
    </row>
    <row r="245" spans="4:4" ht="20.149999999999999" customHeight="1" x14ac:dyDescent="0.2">
      <c r="D245" s="146"/>
    </row>
    <row r="246" spans="4:4" ht="20.149999999999999" customHeight="1" x14ac:dyDescent="0.2">
      <c r="D246" s="146"/>
    </row>
    <row r="247" spans="4:4" ht="20.149999999999999" customHeight="1" x14ac:dyDescent="0.2">
      <c r="D247" s="146"/>
    </row>
    <row r="248" spans="4:4" ht="20.149999999999999" customHeight="1" x14ac:dyDescent="0.2">
      <c r="D248" s="146"/>
    </row>
    <row r="249" spans="4:4" ht="20.149999999999999" customHeight="1" x14ac:dyDescent="0.2">
      <c r="D249" s="146"/>
    </row>
    <row r="250" spans="4:4" ht="20.149999999999999" customHeight="1" x14ac:dyDescent="0.2">
      <c r="D250" s="146"/>
    </row>
    <row r="251" spans="4:4" ht="20.149999999999999" customHeight="1" x14ac:dyDescent="0.2">
      <c r="D251" s="146"/>
    </row>
    <row r="252" spans="4:4" ht="20.149999999999999" customHeight="1" x14ac:dyDescent="0.2">
      <c r="D252" s="146"/>
    </row>
    <row r="253" spans="4:4" ht="20.149999999999999" customHeight="1" x14ac:dyDescent="0.2">
      <c r="D253" s="146"/>
    </row>
    <row r="254" spans="4:4" ht="20.149999999999999" customHeight="1" x14ac:dyDescent="0.2">
      <c r="D254" s="146"/>
    </row>
    <row r="255" spans="4:4" ht="20.149999999999999" customHeight="1" x14ac:dyDescent="0.2">
      <c r="D255" s="146"/>
    </row>
    <row r="256" spans="4:4" ht="20.149999999999999" customHeight="1" x14ac:dyDescent="0.2">
      <c r="D256" s="146"/>
    </row>
    <row r="257" spans="4:4" ht="20.149999999999999" customHeight="1" x14ac:dyDescent="0.2">
      <c r="D257" s="146"/>
    </row>
    <row r="258" spans="4:4" ht="20.149999999999999" customHeight="1" x14ac:dyDescent="0.2">
      <c r="D258" s="146"/>
    </row>
    <row r="259" spans="4:4" ht="20.149999999999999" customHeight="1" x14ac:dyDescent="0.2">
      <c r="D259" s="146"/>
    </row>
    <row r="260" spans="4:4" ht="20.149999999999999" customHeight="1" x14ac:dyDescent="0.2">
      <c r="D260" s="146"/>
    </row>
    <row r="261" spans="4:4" ht="20.149999999999999" customHeight="1" x14ac:dyDescent="0.2">
      <c r="D261" s="146"/>
    </row>
    <row r="262" spans="4:4" ht="20.149999999999999" customHeight="1" x14ac:dyDescent="0.2">
      <c r="D262" s="146"/>
    </row>
    <row r="263" spans="4:4" ht="20.149999999999999" customHeight="1" x14ac:dyDescent="0.2">
      <c r="D263" s="146"/>
    </row>
    <row r="264" spans="4:4" ht="20.149999999999999" customHeight="1" x14ac:dyDescent="0.2">
      <c r="D264" s="146"/>
    </row>
    <row r="265" spans="4:4" ht="20.149999999999999" customHeight="1" x14ac:dyDescent="0.2">
      <c r="D265" s="146"/>
    </row>
    <row r="266" spans="4:4" ht="20.149999999999999" customHeight="1" x14ac:dyDescent="0.2">
      <c r="D266" s="146"/>
    </row>
    <row r="267" spans="4:4" ht="20.149999999999999" customHeight="1" x14ac:dyDescent="0.2">
      <c r="D267" s="146"/>
    </row>
  </sheetData>
  <mergeCells count="13">
    <mergeCell ref="B9:B11"/>
    <mergeCell ref="A1:B1"/>
    <mergeCell ref="B3:C4"/>
    <mergeCell ref="D3:D4"/>
    <mergeCell ref="B5:C5"/>
    <mergeCell ref="B6:B8"/>
    <mergeCell ref="A24:D24"/>
    <mergeCell ref="B12:B14"/>
    <mergeCell ref="B15:B17"/>
    <mergeCell ref="B18:B20"/>
    <mergeCell ref="B21:C21"/>
    <mergeCell ref="A22:C23"/>
    <mergeCell ref="D22:D23"/>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64631-86E6-4349-A922-A4A9AA3D19FB}">
  <sheetPr>
    <tabColor rgb="FFFFFF00"/>
  </sheetPr>
  <dimension ref="B1:G86"/>
  <sheetViews>
    <sheetView showZeros="0" view="pageBreakPreview" zoomScale="115" zoomScaleNormal="85" zoomScaleSheetLayoutView="115" workbookViewId="0">
      <selection activeCell="H18" sqref="H18"/>
    </sheetView>
  </sheetViews>
  <sheetFormatPr defaultColWidth="9" defaultRowHeight="18" customHeight="1" x14ac:dyDescent="0.2"/>
  <cols>
    <col min="1" max="1" width="3.453125" style="708" customWidth="1"/>
    <col min="2" max="2" width="4" style="708" customWidth="1"/>
    <col min="3" max="3" width="8.81640625" style="708" customWidth="1"/>
    <col min="4" max="4" width="32.36328125" style="708" customWidth="1"/>
    <col min="5" max="5" width="18.36328125" style="708" customWidth="1"/>
    <col min="6" max="6" width="10" style="462" customWidth="1"/>
    <col min="7" max="7" width="10" style="463" customWidth="1"/>
    <col min="8" max="16384" width="9" style="708"/>
  </cols>
  <sheetData>
    <row r="1" spans="2:7" ht="18" customHeight="1" x14ac:dyDescent="0.2">
      <c r="B1" s="710" t="s">
        <v>1348</v>
      </c>
    </row>
    <row r="2" spans="2:7" ht="18" customHeight="1" x14ac:dyDescent="0.2">
      <c r="C2" s="1856" t="s">
        <v>1349</v>
      </c>
      <c r="D2" s="1856"/>
      <c r="E2" s="1856"/>
      <c r="F2" s="1856"/>
      <c r="G2" s="1856"/>
    </row>
    <row r="3" spans="2:7" ht="18" customHeight="1" x14ac:dyDescent="0.2">
      <c r="C3" s="1856"/>
      <c r="D3" s="1856"/>
      <c r="E3" s="1856"/>
      <c r="F3" s="1856"/>
      <c r="G3" s="1856"/>
    </row>
    <row r="4" spans="2:7" ht="10.5" customHeight="1" x14ac:dyDescent="0.2">
      <c r="C4" s="720"/>
      <c r="D4" s="720"/>
      <c r="E4" s="720"/>
      <c r="F4" s="720"/>
      <c r="G4" s="720"/>
    </row>
    <row r="5" spans="2:7" ht="18" customHeight="1" x14ac:dyDescent="0.2">
      <c r="B5" s="708" t="s">
        <v>1350</v>
      </c>
    </row>
    <row r="6" spans="2:7" ht="18" customHeight="1" x14ac:dyDescent="0.2">
      <c r="C6" s="437" t="s">
        <v>1351</v>
      </c>
      <c r="D6" s="1847" t="s">
        <v>1352</v>
      </c>
      <c r="E6" s="1660"/>
      <c r="F6" s="1852" t="s">
        <v>1353</v>
      </c>
      <c r="G6" s="1853"/>
    </row>
    <row r="7" spans="2:7" ht="18" customHeight="1" x14ac:dyDescent="0.2">
      <c r="C7" s="437" t="s">
        <v>1354</v>
      </c>
      <c r="D7" s="1848" t="s">
        <v>1355</v>
      </c>
      <c r="E7" s="1418"/>
      <c r="F7" s="1849">
        <v>1311</v>
      </c>
      <c r="G7" s="1850"/>
    </row>
    <row r="8" spans="2:7" ht="18" customHeight="1" x14ac:dyDescent="0.2">
      <c r="C8" s="437" t="s">
        <v>1356</v>
      </c>
      <c r="D8" s="1848" t="s">
        <v>1357</v>
      </c>
      <c r="E8" s="1418"/>
      <c r="F8" s="1849">
        <v>98</v>
      </c>
      <c r="G8" s="1850"/>
    </row>
    <row r="9" spans="2:7" ht="18" customHeight="1" x14ac:dyDescent="0.2">
      <c r="C9" s="1837" t="s">
        <v>10</v>
      </c>
      <c r="D9" s="1837"/>
      <c r="E9" s="1837"/>
      <c r="F9" s="1849">
        <f>SUM(F7:F8)</f>
        <v>1409</v>
      </c>
      <c r="G9" s="1850"/>
    </row>
    <row r="11" spans="2:7" ht="18" customHeight="1" x14ac:dyDescent="0.2">
      <c r="B11" s="708" t="s">
        <v>1358</v>
      </c>
    </row>
    <row r="12" spans="2:7" ht="18" customHeight="1" x14ac:dyDescent="0.2">
      <c r="C12" s="437" t="s">
        <v>1351</v>
      </c>
      <c r="D12" s="1847" t="s">
        <v>1352</v>
      </c>
      <c r="E12" s="1660"/>
      <c r="F12" s="1852" t="s">
        <v>1353</v>
      </c>
      <c r="G12" s="1853"/>
    </row>
    <row r="13" spans="2:7" ht="18" customHeight="1" x14ac:dyDescent="0.2">
      <c r="C13" s="437" t="s">
        <v>1354</v>
      </c>
      <c r="D13" s="1848" t="s">
        <v>1359</v>
      </c>
      <c r="E13" s="1418"/>
      <c r="F13" s="1849">
        <v>675</v>
      </c>
      <c r="G13" s="1850"/>
    </row>
    <row r="14" spans="2:7" ht="18" customHeight="1" x14ac:dyDescent="0.2">
      <c r="C14" s="437" t="s">
        <v>1356</v>
      </c>
      <c r="D14" s="1848" t="s">
        <v>1360</v>
      </c>
      <c r="E14" s="1418"/>
      <c r="F14" s="1849">
        <v>320</v>
      </c>
      <c r="G14" s="1850"/>
    </row>
    <row r="15" spans="2:7" ht="18" customHeight="1" x14ac:dyDescent="0.2">
      <c r="C15" s="437" t="s">
        <v>1361</v>
      </c>
      <c r="D15" s="1848" t="s">
        <v>1362</v>
      </c>
      <c r="E15" s="1418"/>
      <c r="F15" s="1849">
        <v>176</v>
      </c>
      <c r="G15" s="1850"/>
    </row>
    <row r="16" spans="2:7" ht="18" customHeight="1" x14ac:dyDescent="0.2">
      <c r="C16" s="437" t="s">
        <v>1363</v>
      </c>
      <c r="D16" s="1848" t="s">
        <v>1364</v>
      </c>
      <c r="E16" s="1418"/>
      <c r="F16" s="1849">
        <v>72</v>
      </c>
      <c r="G16" s="1850"/>
    </row>
    <row r="17" spans="2:7" ht="18" customHeight="1" x14ac:dyDescent="0.2">
      <c r="C17" s="437" t="s">
        <v>1365</v>
      </c>
      <c r="D17" s="1848" t="s">
        <v>1366</v>
      </c>
      <c r="E17" s="1418"/>
      <c r="F17" s="1849">
        <v>34</v>
      </c>
      <c r="G17" s="1850"/>
    </row>
    <row r="18" spans="2:7" ht="18" customHeight="1" x14ac:dyDescent="0.2">
      <c r="C18" s="437" t="s">
        <v>1367</v>
      </c>
      <c r="D18" s="1848" t="s">
        <v>1368</v>
      </c>
      <c r="E18" s="1418"/>
      <c r="F18" s="1849">
        <v>14</v>
      </c>
      <c r="G18" s="1850"/>
    </row>
    <row r="19" spans="2:7" ht="18" customHeight="1" x14ac:dyDescent="0.2">
      <c r="C19" s="437" t="s">
        <v>1369</v>
      </c>
      <c r="D19" s="1848" t="s">
        <v>1370</v>
      </c>
      <c r="E19" s="1418"/>
      <c r="F19" s="1849">
        <v>11</v>
      </c>
      <c r="G19" s="1850"/>
    </row>
    <row r="20" spans="2:7" ht="18" customHeight="1" x14ac:dyDescent="0.2">
      <c r="C20" s="437" t="s">
        <v>1371</v>
      </c>
      <c r="D20" s="1848" t="s">
        <v>1372</v>
      </c>
      <c r="E20" s="1418"/>
      <c r="F20" s="1849">
        <v>1</v>
      </c>
      <c r="G20" s="1850"/>
    </row>
    <row r="21" spans="2:7" ht="18" customHeight="1" x14ac:dyDescent="0.2">
      <c r="C21" s="437" t="s">
        <v>1373</v>
      </c>
      <c r="D21" s="1848" t="s">
        <v>1374</v>
      </c>
      <c r="E21" s="1418"/>
      <c r="F21" s="1849">
        <v>4</v>
      </c>
      <c r="G21" s="1850"/>
    </row>
    <row r="22" spans="2:7" ht="18" customHeight="1" x14ac:dyDescent="0.2">
      <c r="C22" s="437" t="s">
        <v>1307</v>
      </c>
      <c r="D22" s="1848" t="s">
        <v>1375</v>
      </c>
      <c r="E22" s="1418"/>
      <c r="F22" s="1849">
        <v>4</v>
      </c>
      <c r="G22" s="1850"/>
    </row>
    <row r="23" spans="2:7" ht="18" customHeight="1" x14ac:dyDescent="0.2">
      <c r="C23" s="1847" t="s">
        <v>10</v>
      </c>
      <c r="D23" s="1659"/>
      <c r="E23" s="1660"/>
      <c r="F23" s="1849">
        <f>SUM(F13:F22)</f>
        <v>1311</v>
      </c>
      <c r="G23" s="1850"/>
    </row>
    <row r="25" spans="2:7" ht="18" customHeight="1" x14ac:dyDescent="0.2">
      <c r="B25" s="708" t="s">
        <v>1376</v>
      </c>
    </row>
    <row r="26" spans="2:7" ht="18" customHeight="1" x14ac:dyDescent="0.2">
      <c r="C26" s="437" t="s">
        <v>1351</v>
      </c>
      <c r="D26" s="1847" t="s">
        <v>1352</v>
      </c>
      <c r="E26" s="1660"/>
      <c r="F26" s="1852" t="s">
        <v>1353</v>
      </c>
      <c r="G26" s="1853"/>
    </row>
    <row r="27" spans="2:7" ht="18" customHeight="1" x14ac:dyDescent="0.2">
      <c r="C27" s="437" t="s">
        <v>1354</v>
      </c>
      <c r="D27" s="1848" t="s">
        <v>1377</v>
      </c>
      <c r="E27" s="1418"/>
      <c r="F27" s="1849">
        <v>1302</v>
      </c>
      <c r="G27" s="1850" t="e">
        <f>COUNTIF([2]第11表!W$3:W$113,B27)</f>
        <v>#VALUE!</v>
      </c>
    </row>
    <row r="28" spans="2:7" ht="18" customHeight="1" x14ac:dyDescent="0.2">
      <c r="C28" s="437" t="s">
        <v>1356</v>
      </c>
      <c r="D28" s="1848" t="s">
        <v>1378</v>
      </c>
      <c r="E28" s="1418"/>
      <c r="F28" s="1854" t="s">
        <v>56</v>
      </c>
      <c r="G28" s="1855"/>
    </row>
    <row r="29" spans="2:7" ht="18" customHeight="1" x14ac:dyDescent="0.2">
      <c r="C29" s="437" t="s">
        <v>1361</v>
      </c>
      <c r="D29" s="1848" t="s">
        <v>1379</v>
      </c>
      <c r="E29" s="1418"/>
      <c r="F29" s="1849">
        <v>4</v>
      </c>
      <c r="G29" s="1850"/>
    </row>
    <row r="30" spans="2:7" ht="18" customHeight="1" x14ac:dyDescent="0.2">
      <c r="C30" s="437" t="s">
        <v>1363</v>
      </c>
      <c r="D30" s="1848" t="s">
        <v>1380</v>
      </c>
      <c r="E30" s="1418"/>
      <c r="F30" s="1849">
        <v>5</v>
      </c>
      <c r="G30" s="1850"/>
    </row>
    <row r="31" spans="2:7" ht="18" customHeight="1" x14ac:dyDescent="0.2">
      <c r="C31" s="1847" t="s">
        <v>10</v>
      </c>
      <c r="D31" s="1659"/>
      <c r="E31" s="1660"/>
      <c r="F31" s="1849">
        <f>SUM(F27:F30)</f>
        <v>1311</v>
      </c>
      <c r="G31" s="1850"/>
    </row>
    <row r="33" spans="2:7" ht="18" customHeight="1" x14ac:dyDescent="0.2">
      <c r="B33" s="708" t="s">
        <v>1381</v>
      </c>
    </row>
    <row r="34" spans="2:7" ht="18" customHeight="1" x14ac:dyDescent="0.2">
      <c r="C34" s="437" t="s">
        <v>1351</v>
      </c>
      <c r="D34" s="1847" t="s">
        <v>1352</v>
      </c>
      <c r="E34" s="1660"/>
      <c r="F34" s="1852" t="s">
        <v>1353</v>
      </c>
      <c r="G34" s="1853"/>
    </row>
    <row r="35" spans="2:7" ht="18" customHeight="1" x14ac:dyDescent="0.2">
      <c r="C35" s="437" t="s">
        <v>1354</v>
      </c>
      <c r="D35" s="1848" t="s">
        <v>1382</v>
      </c>
      <c r="E35" s="1418"/>
      <c r="F35" s="1849">
        <v>488</v>
      </c>
      <c r="G35" s="1850" t="e">
        <f>COUNTIF([2]第11表!W$3:W$113,B35)</f>
        <v>#VALUE!</v>
      </c>
    </row>
    <row r="36" spans="2:7" ht="18" customHeight="1" x14ac:dyDescent="0.2">
      <c r="C36" s="437" t="s">
        <v>1356</v>
      </c>
      <c r="D36" s="1848" t="s">
        <v>1383</v>
      </c>
      <c r="E36" s="1418"/>
      <c r="F36" s="1849">
        <v>82</v>
      </c>
      <c r="G36" s="1850"/>
    </row>
    <row r="37" spans="2:7" ht="18" customHeight="1" x14ac:dyDescent="0.2">
      <c r="C37" s="437" t="s">
        <v>1361</v>
      </c>
      <c r="D37" s="1848" t="s">
        <v>1384</v>
      </c>
      <c r="E37" s="1418"/>
      <c r="F37" s="1849">
        <v>18</v>
      </c>
      <c r="G37" s="1850"/>
    </row>
    <row r="38" spans="2:7" ht="27" customHeight="1" x14ac:dyDescent="0.2">
      <c r="C38" s="437" t="s">
        <v>1363</v>
      </c>
      <c r="D38" s="1753" t="s">
        <v>1385</v>
      </c>
      <c r="E38" s="1754"/>
      <c r="F38" s="1849">
        <v>45</v>
      </c>
      <c r="G38" s="1850"/>
    </row>
    <row r="39" spans="2:7" ht="18" customHeight="1" x14ac:dyDescent="0.2">
      <c r="C39" s="437" t="s">
        <v>1365</v>
      </c>
      <c r="D39" s="1848" t="s">
        <v>1386</v>
      </c>
      <c r="E39" s="1418"/>
      <c r="F39" s="1849">
        <v>137</v>
      </c>
      <c r="G39" s="1850"/>
    </row>
    <row r="40" spans="2:7" ht="18" customHeight="1" x14ac:dyDescent="0.2">
      <c r="C40" s="437" t="s">
        <v>1367</v>
      </c>
      <c r="D40" s="1848" t="s">
        <v>1380</v>
      </c>
      <c r="E40" s="1418"/>
      <c r="F40" s="1849">
        <v>11</v>
      </c>
      <c r="G40" s="1850"/>
    </row>
    <row r="41" spans="2:7" ht="18" customHeight="1" x14ac:dyDescent="0.2">
      <c r="C41" s="437"/>
      <c r="D41" s="1848" t="s">
        <v>1387</v>
      </c>
      <c r="E41" s="1418"/>
      <c r="F41" s="1849">
        <v>530</v>
      </c>
      <c r="G41" s="1850"/>
    </row>
    <row r="42" spans="2:7" ht="18" customHeight="1" x14ac:dyDescent="0.2">
      <c r="C42" s="1847" t="s">
        <v>10</v>
      </c>
      <c r="D42" s="1659"/>
      <c r="E42" s="1660"/>
      <c r="F42" s="1849">
        <f>SUM(F35:F41)</f>
        <v>1311</v>
      </c>
      <c r="G42" s="1850"/>
    </row>
    <row r="43" spans="2:7" ht="14" customHeight="1" x14ac:dyDescent="0.2"/>
    <row r="44" spans="2:7" ht="18" customHeight="1" x14ac:dyDescent="0.2">
      <c r="C44" s="708" t="s">
        <v>1388</v>
      </c>
    </row>
    <row r="45" spans="2:7" ht="18" customHeight="1" x14ac:dyDescent="0.2">
      <c r="D45" s="708" t="s">
        <v>1389</v>
      </c>
      <c r="E45" s="465" t="s">
        <v>1390</v>
      </c>
    </row>
    <row r="46" spans="2:7" ht="18" customHeight="1" x14ac:dyDescent="0.2">
      <c r="D46" s="708" t="s">
        <v>1391</v>
      </c>
      <c r="E46" s="465" t="s">
        <v>1392</v>
      </c>
    </row>
    <row r="47" spans="2:7" ht="18" customHeight="1" x14ac:dyDescent="0.2">
      <c r="D47" s="708" t="s">
        <v>1393</v>
      </c>
      <c r="E47" s="465" t="s">
        <v>1394</v>
      </c>
    </row>
    <row r="49" spans="2:7" ht="18" customHeight="1" x14ac:dyDescent="0.2">
      <c r="B49" s="708" t="s">
        <v>1395</v>
      </c>
    </row>
    <row r="50" spans="2:7" ht="18" customHeight="1" x14ac:dyDescent="0.2">
      <c r="C50" s="435" t="s">
        <v>456</v>
      </c>
      <c r="D50" s="1831" t="s">
        <v>1396</v>
      </c>
      <c r="E50" s="1833"/>
      <c r="F50" s="1851" t="s">
        <v>1397</v>
      </c>
      <c r="G50" s="1851"/>
    </row>
    <row r="51" spans="2:7" ht="18" customHeight="1" x14ac:dyDescent="0.2">
      <c r="C51" s="436" t="s">
        <v>1306</v>
      </c>
      <c r="D51" s="1834"/>
      <c r="E51" s="1835"/>
      <c r="F51" s="715" t="s">
        <v>1398</v>
      </c>
      <c r="G51" s="715" t="s">
        <v>1399</v>
      </c>
    </row>
    <row r="52" spans="2:7" ht="18" customHeight="1" x14ac:dyDescent="0.2">
      <c r="C52" s="466" t="s">
        <v>1309</v>
      </c>
      <c r="D52" s="1329" t="s">
        <v>1310</v>
      </c>
      <c r="E52" s="467" t="s">
        <v>1311</v>
      </c>
      <c r="F52" s="468">
        <v>10</v>
      </c>
      <c r="G52" s="469">
        <v>358</v>
      </c>
    </row>
    <row r="53" spans="2:7" ht="18" customHeight="1" x14ac:dyDescent="0.2">
      <c r="C53" s="441" t="s">
        <v>1312</v>
      </c>
      <c r="D53" s="1753"/>
      <c r="E53" s="442" t="s">
        <v>1313</v>
      </c>
      <c r="F53" s="470">
        <v>28</v>
      </c>
      <c r="G53" s="470">
        <v>232</v>
      </c>
    </row>
    <row r="54" spans="2:7" ht="18" customHeight="1" x14ac:dyDescent="0.2">
      <c r="C54" s="471" t="s">
        <v>1314</v>
      </c>
      <c r="D54" s="1753"/>
      <c r="E54" s="472" t="s">
        <v>1400</v>
      </c>
      <c r="F54" s="470">
        <v>39</v>
      </c>
      <c r="G54" s="473">
        <v>5</v>
      </c>
    </row>
    <row r="55" spans="2:7" ht="18" customHeight="1" x14ac:dyDescent="0.2">
      <c r="C55" s="444" t="s">
        <v>1401</v>
      </c>
      <c r="D55" s="1753"/>
      <c r="E55" s="445" t="s">
        <v>1315</v>
      </c>
      <c r="F55" s="474">
        <v>62</v>
      </c>
      <c r="G55" s="474">
        <v>33</v>
      </c>
    </row>
    <row r="56" spans="2:7" ht="18" customHeight="1" x14ac:dyDescent="0.2">
      <c r="C56" s="439" t="s">
        <v>1316</v>
      </c>
      <c r="D56" s="1753" t="s">
        <v>1402</v>
      </c>
      <c r="E56" s="467" t="s">
        <v>1311</v>
      </c>
      <c r="F56" s="468">
        <v>0</v>
      </c>
      <c r="G56" s="468">
        <v>0</v>
      </c>
    </row>
    <row r="57" spans="2:7" ht="18" customHeight="1" x14ac:dyDescent="0.2">
      <c r="C57" s="441" t="s">
        <v>1318</v>
      </c>
      <c r="D57" s="1753"/>
      <c r="E57" s="442" t="s">
        <v>1313</v>
      </c>
      <c r="F57" s="470">
        <v>0</v>
      </c>
      <c r="G57" s="470">
        <v>0</v>
      </c>
    </row>
    <row r="58" spans="2:7" ht="18" customHeight="1" x14ac:dyDescent="0.2">
      <c r="C58" s="471" t="s">
        <v>1319</v>
      </c>
      <c r="D58" s="1753"/>
      <c r="E58" s="472" t="s">
        <v>1400</v>
      </c>
      <c r="F58" s="470">
        <v>0</v>
      </c>
      <c r="G58" s="473">
        <v>0</v>
      </c>
    </row>
    <row r="59" spans="2:7" ht="18" customHeight="1" x14ac:dyDescent="0.2">
      <c r="C59" s="444" t="s">
        <v>1403</v>
      </c>
      <c r="D59" s="1753"/>
      <c r="E59" s="445" t="s">
        <v>1315</v>
      </c>
      <c r="F59" s="474">
        <v>0</v>
      </c>
      <c r="G59" s="474">
        <v>0</v>
      </c>
    </row>
    <row r="60" spans="2:7" ht="18" customHeight="1" x14ac:dyDescent="0.2">
      <c r="C60" s="439" t="s">
        <v>1320</v>
      </c>
      <c r="D60" s="1753" t="s">
        <v>1317</v>
      </c>
      <c r="E60" s="467" t="s">
        <v>1311</v>
      </c>
      <c r="F60" s="468">
        <v>0</v>
      </c>
      <c r="G60" s="469">
        <v>0</v>
      </c>
    </row>
    <row r="61" spans="2:7" ht="18" customHeight="1" x14ac:dyDescent="0.2">
      <c r="C61" s="441" t="s">
        <v>1322</v>
      </c>
      <c r="D61" s="1753"/>
      <c r="E61" s="442" t="s">
        <v>1313</v>
      </c>
      <c r="F61" s="470">
        <v>1</v>
      </c>
      <c r="G61" s="475">
        <v>0</v>
      </c>
    </row>
    <row r="62" spans="2:7" ht="18" customHeight="1" x14ac:dyDescent="0.2">
      <c r="C62" s="471" t="s">
        <v>1323</v>
      </c>
      <c r="D62" s="1753"/>
      <c r="E62" s="472" t="s">
        <v>1400</v>
      </c>
      <c r="F62" s="470">
        <v>1</v>
      </c>
      <c r="G62" s="475">
        <v>0</v>
      </c>
    </row>
    <row r="63" spans="2:7" ht="18" customHeight="1" x14ac:dyDescent="0.2">
      <c r="C63" s="444" t="s">
        <v>1404</v>
      </c>
      <c r="D63" s="1753"/>
      <c r="E63" s="445" t="s">
        <v>1315</v>
      </c>
      <c r="F63" s="474">
        <v>2</v>
      </c>
      <c r="G63" s="474">
        <v>1</v>
      </c>
    </row>
    <row r="64" spans="2:7" ht="18" customHeight="1" x14ac:dyDescent="0.2">
      <c r="C64" s="439" t="s">
        <v>1324</v>
      </c>
      <c r="D64" s="1753" t="s">
        <v>1321</v>
      </c>
      <c r="E64" s="467" t="s">
        <v>1311</v>
      </c>
      <c r="F64" s="468">
        <v>0</v>
      </c>
      <c r="G64" s="468">
        <v>0</v>
      </c>
    </row>
    <row r="65" spans="3:7" ht="18" customHeight="1" x14ac:dyDescent="0.2">
      <c r="C65" s="441" t="s">
        <v>1326</v>
      </c>
      <c r="D65" s="1753"/>
      <c r="E65" s="442" t="s">
        <v>1313</v>
      </c>
      <c r="F65" s="470">
        <v>4</v>
      </c>
      <c r="G65" s="473">
        <v>5</v>
      </c>
    </row>
    <row r="66" spans="3:7" ht="18" customHeight="1" x14ac:dyDescent="0.2">
      <c r="C66" s="471" t="s">
        <v>1327</v>
      </c>
      <c r="D66" s="1753"/>
      <c r="E66" s="472" t="s">
        <v>1400</v>
      </c>
      <c r="F66" s="470">
        <v>3</v>
      </c>
      <c r="G66" s="475">
        <v>1</v>
      </c>
    </row>
    <row r="67" spans="3:7" ht="18" customHeight="1" x14ac:dyDescent="0.2">
      <c r="C67" s="444" t="s">
        <v>1405</v>
      </c>
      <c r="D67" s="1753"/>
      <c r="E67" s="445" t="s">
        <v>1315</v>
      </c>
      <c r="F67" s="474">
        <v>0</v>
      </c>
      <c r="G67" s="474">
        <v>0</v>
      </c>
    </row>
    <row r="68" spans="3:7" ht="18" customHeight="1" x14ac:dyDescent="0.2">
      <c r="C68" s="439" t="s">
        <v>1328</v>
      </c>
      <c r="D68" s="1753" t="s">
        <v>1325</v>
      </c>
      <c r="E68" s="467" t="s">
        <v>1311</v>
      </c>
      <c r="F68" s="468">
        <v>3</v>
      </c>
      <c r="G68" s="468">
        <v>109</v>
      </c>
    </row>
    <row r="69" spans="3:7" ht="18" customHeight="1" x14ac:dyDescent="0.2">
      <c r="C69" s="441" t="s">
        <v>1330</v>
      </c>
      <c r="D69" s="1753"/>
      <c r="E69" s="442" t="s">
        <v>1313</v>
      </c>
      <c r="F69" s="470">
        <v>0</v>
      </c>
      <c r="G69" s="470">
        <v>2</v>
      </c>
    </row>
    <row r="70" spans="3:7" ht="18" customHeight="1" x14ac:dyDescent="0.2">
      <c r="C70" s="471" t="s">
        <v>1331</v>
      </c>
      <c r="D70" s="1753"/>
      <c r="E70" s="472" t="s">
        <v>1400</v>
      </c>
      <c r="F70" s="470">
        <v>28</v>
      </c>
      <c r="G70" s="473">
        <v>6</v>
      </c>
    </row>
    <row r="71" spans="3:7" ht="18" customHeight="1" x14ac:dyDescent="0.2">
      <c r="C71" s="444" t="s">
        <v>1406</v>
      </c>
      <c r="D71" s="1753"/>
      <c r="E71" s="445" t="s">
        <v>1315</v>
      </c>
      <c r="F71" s="474">
        <v>1</v>
      </c>
      <c r="G71" s="474">
        <v>0</v>
      </c>
    </row>
    <row r="72" spans="3:7" ht="18" customHeight="1" x14ac:dyDescent="0.2">
      <c r="C72" s="439" t="s">
        <v>1332</v>
      </c>
      <c r="D72" s="1753" t="s">
        <v>1329</v>
      </c>
      <c r="E72" s="467" t="s">
        <v>1311</v>
      </c>
      <c r="F72" s="475">
        <v>0</v>
      </c>
      <c r="G72" s="469">
        <v>2</v>
      </c>
    </row>
    <row r="73" spans="3:7" ht="18" customHeight="1" x14ac:dyDescent="0.2">
      <c r="C73" s="441" t="s">
        <v>1334</v>
      </c>
      <c r="D73" s="1753"/>
      <c r="E73" s="442" t="s">
        <v>1313</v>
      </c>
      <c r="F73" s="470">
        <v>0</v>
      </c>
      <c r="G73" s="470">
        <v>0</v>
      </c>
    </row>
    <row r="74" spans="3:7" ht="18" customHeight="1" x14ac:dyDescent="0.2">
      <c r="C74" s="471" t="s">
        <v>1335</v>
      </c>
      <c r="D74" s="1753"/>
      <c r="E74" s="472" t="s">
        <v>1400</v>
      </c>
      <c r="F74" s="473">
        <v>1</v>
      </c>
      <c r="G74" s="473">
        <v>1</v>
      </c>
    </row>
    <row r="75" spans="3:7" ht="18" customHeight="1" x14ac:dyDescent="0.2">
      <c r="C75" s="444" t="s">
        <v>1407</v>
      </c>
      <c r="D75" s="1753"/>
      <c r="E75" s="445" t="s">
        <v>1315</v>
      </c>
      <c r="F75" s="474">
        <v>0</v>
      </c>
      <c r="G75" s="474">
        <v>0</v>
      </c>
    </row>
    <row r="76" spans="3:7" ht="18" customHeight="1" x14ac:dyDescent="0.2">
      <c r="C76" s="466" t="s">
        <v>1408</v>
      </c>
      <c r="D76" s="1329" t="s">
        <v>1333</v>
      </c>
      <c r="E76" s="467" t="s">
        <v>1311</v>
      </c>
      <c r="F76" s="476">
        <v>0</v>
      </c>
      <c r="G76" s="477">
        <v>4</v>
      </c>
    </row>
    <row r="77" spans="3:7" ht="18" customHeight="1" x14ac:dyDescent="0.2">
      <c r="C77" s="441" t="s">
        <v>1409</v>
      </c>
      <c r="D77" s="1753"/>
      <c r="E77" s="442" t="s">
        <v>1313</v>
      </c>
      <c r="F77" s="470">
        <v>1</v>
      </c>
      <c r="G77" s="478">
        <v>1</v>
      </c>
    </row>
    <row r="78" spans="3:7" ht="18" customHeight="1" x14ac:dyDescent="0.2">
      <c r="C78" s="471" t="s">
        <v>1410</v>
      </c>
      <c r="D78" s="1753"/>
      <c r="E78" s="472" t="s">
        <v>1400</v>
      </c>
      <c r="F78" s="473">
        <v>80</v>
      </c>
      <c r="G78" s="470">
        <v>5</v>
      </c>
    </row>
    <row r="79" spans="3:7" ht="18" customHeight="1" x14ac:dyDescent="0.2">
      <c r="C79" s="444" t="s">
        <v>1411</v>
      </c>
      <c r="D79" s="1753"/>
      <c r="E79" s="445" t="s">
        <v>1315</v>
      </c>
      <c r="F79" s="478">
        <v>1</v>
      </c>
      <c r="G79" s="477">
        <v>1</v>
      </c>
    </row>
    <row r="80" spans="3:7" ht="18" customHeight="1" x14ac:dyDescent="0.2">
      <c r="C80" s="437"/>
      <c r="D80" s="1848" t="s">
        <v>1412</v>
      </c>
      <c r="E80" s="1418"/>
      <c r="F80" s="714">
        <v>58</v>
      </c>
      <c r="G80" s="725">
        <v>222</v>
      </c>
    </row>
    <row r="81" spans="3:7" ht="18" customHeight="1" x14ac:dyDescent="0.2">
      <c r="C81" s="1847" t="s">
        <v>10</v>
      </c>
      <c r="D81" s="1659"/>
      <c r="E81" s="1660"/>
      <c r="F81" s="725">
        <f>SUM(F52:F80)</f>
        <v>323</v>
      </c>
      <c r="G81" s="725">
        <f>SUM(G52:G80)</f>
        <v>988</v>
      </c>
    </row>
    <row r="82" spans="3:7" ht="14" customHeight="1" x14ac:dyDescent="0.2">
      <c r="C82" s="451"/>
      <c r="D82" s="451"/>
      <c r="E82" s="451"/>
      <c r="F82" s="464"/>
      <c r="G82" s="464"/>
    </row>
    <row r="83" spans="3:7" ht="18" customHeight="1" x14ac:dyDescent="0.2">
      <c r="C83" s="479" t="s">
        <v>1341</v>
      </c>
      <c r="D83" s="451"/>
      <c r="E83" s="451"/>
      <c r="F83" s="464"/>
      <c r="G83" s="480"/>
    </row>
    <row r="84" spans="3:7" ht="18" customHeight="1" x14ac:dyDescent="0.2">
      <c r="C84" s="451"/>
      <c r="D84" s="404" t="s">
        <v>1413</v>
      </c>
      <c r="F84" s="481" t="s">
        <v>1414</v>
      </c>
      <c r="G84" s="480"/>
    </row>
    <row r="85" spans="3:7" ht="18" customHeight="1" x14ac:dyDescent="0.2">
      <c r="D85" s="708" t="s">
        <v>1415</v>
      </c>
      <c r="F85" s="482" t="s">
        <v>1416</v>
      </c>
      <c r="G85" s="483"/>
    </row>
    <row r="86" spans="3:7" ht="18" customHeight="1" x14ac:dyDescent="0.2">
      <c r="C86" s="451"/>
      <c r="D86" s="404" t="s">
        <v>1417</v>
      </c>
      <c r="F86" s="479" t="s">
        <v>1418</v>
      </c>
      <c r="G86" s="480"/>
    </row>
  </sheetData>
  <mergeCells count="74">
    <mergeCell ref="D8:E8"/>
    <mergeCell ref="F8:G8"/>
    <mergeCell ref="C2:G3"/>
    <mergeCell ref="D6:E6"/>
    <mergeCell ref="F6:G6"/>
    <mergeCell ref="D7:E7"/>
    <mergeCell ref="F7:G7"/>
    <mergeCell ref="C9:E9"/>
    <mergeCell ref="F9:G9"/>
    <mergeCell ref="D12:E12"/>
    <mergeCell ref="F12:G12"/>
    <mergeCell ref="D13:E13"/>
    <mergeCell ref="F13:G13"/>
    <mergeCell ref="D14:E14"/>
    <mergeCell ref="F14:G14"/>
    <mergeCell ref="D15:E15"/>
    <mergeCell ref="F15:G15"/>
    <mergeCell ref="D16:E16"/>
    <mergeCell ref="F16:G16"/>
    <mergeCell ref="D17:E17"/>
    <mergeCell ref="F17:G17"/>
    <mergeCell ref="D18:E18"/>
    <mergeCell ref="F18:G18"/>
    <mergeCell ref="D19:E19"/>
    <mergeCell ref="F19:G19"/>
    <mergeCell ref="D20:E20"/>
    <mergeCell ref="F20:G20"/>
    <mergeCell ref="D21:E21"/>
    <mergeCell ref="F21:G21"/>
    <mergeCell ref="D22:E22"/>
    <mergeCell ref="F22:G22"/>
    <mergeCell ref="C23:E23"/>
    <mergeCell ref="F23:G23"/>
    <mergeCell ref="D26:E26"/>
    <mergeCell ref="F26:G26"/>
    <mergeCell ref="D27:E27"/>
    <mergeCell ref="F27:G27"/>
    <mergeCell ref="D28:E28"/>
    <mergeCell ref="F28:G28"/>
    <mergeCell ref="D29:E29"/>
    <mergeCell ref="F29:G29"/>
    <mergeCell ref="D30:E30"/>
    <mergeCell ref="F30:G30"/>
    <mergeCell ref="C31:E31"/>
    <mergeCell ref="F31:G31"/>
    <mergeCell ref="D34:E34"/>
    <mergeCell ref="F34:G34"/>
    <mergeCell ref="D35:E35"/>
    <mergeCell ref="F35:G35"/>
    <mergeCell ref="D36:E36"/>
    <mergeCell ref="F36:G36"/>
    <mergeCell ref="D37:E37"/>
    <mergeCell ref="F37:G37"/>
    <mergeCell ref="D38:E38"/>
    <mergeCell ref="F38:G38"/>
    <mergeCell ref="D56:D59"/>
    <mergeCell ref="D39:E39"/>
    <mergeCell ref="F39:G39"/>
    <mergeCell ref="D40:E40"/>
    <mergeCell ref="F40:G40"/>
    <mergeCell ref="D41:E41"/>
    <mergeCell ref="F41:G41"/>
    <mergeCell ref="C42:E42"/>
    <mergeCell ref="F42:G42"/>
    <mergeCell ref="D50:E51"/>
    <mergeCell ref="F50:G50"/>
    <mergeCell ref="D52:D55"/>
    <mergeCell ref="C81:E81"/>
    <mergeCell ref="D60:D63"/>
    <mergeCell ref="D64:D67"/>
    <mergeCell ref="D68:D71"/>
    <mergeCell ref="D72:D75"/>
    <mergeCell ref="D76:D79"/>
    <mergeCell ref="D80:E80"/>
  </mergeCells>
  <phoneticPr fontId="1"/>
  <printOptions horizontalCentered="1"/>
  <pageMargins left="0.78740157480314965" right="0.78740157480314965" top="0.98425196850393704" bottom="0.98425196850393704" header="0.51181102362204722" footer="0.51181102362204722"/>
  <pageSetup paperSize="9" scale="88" orientation="portrait" cellComments="asDisplayed" r:id="rId1"/>
  <headerFooter alignWithMargins="0"/>
  <rowBreaks count="1" manualBreakCount="1">
    <brk id="47"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D8702-DD50-401C-B9D1-0946A25FD883}">
  <sheetPr>
    <tabColor rgb="FFFFFF00"/>
  </sheetPr>
  <dimension ref="A1:F245"/>
  <sheetViews>
    <sheetView showZeros="0" view="pageBreakPreview" zoomScale="130" zoomScaleNormal="100" zoomScaleSheetLayoutView="130" workbookViewId="0">
      <selection activeCell="H20" sqref="H20"/>
    </sheetView>
  </sheetViews>
  <sheetFormatPr defaultColWidth="9" defaultRowHeight="18" customHeight="1" x14ac:dyDescent="0.2"/>
  <cols>
    <col min="1" max="1" width="4" style="708" customWidth="1"/>
    <col min="2" max="2" width="9.81640625" style="708" customWidth="1"/>
    <col min="3" max="3" width="30.81640625" style="708" customWidth="1"/>
    <col min="4" max="4" width="18.36328125" style="708" customWidth="1"/>
    <col min="5" max="5" width="10" style="484" customWidth="1"/>
    <col min="6" max="6" width="10" style="708" customWidth="1"/>
    <col min="7" max="16384" width="9" style="708"/>
  </cols>
  <sheetData>
    <row r="1" spans="1:6" ht="18" customHeight="1" x14ac:dyDescent="0.2">
      <c r="A1" s="400" t="s">
        <v>1419</v>
      </c>
      <c r="B1" s="710"/>
      <c r="C1" s="710"/>
      <c r="D1" s="710"/>
    </row>
    <row r="2" spans="1:6" ht="10" customHeight="1" x14ac:dyDescent="0.2"/>
    <row r="3" spans="1:6" ht="18" customHeight="1" x14ac:dyDescent="0.2">
      <c r="A3" s="708" t="s">
        <v>1420</v>
      </c>
    </row>
    <row r="4" spans="1:6" ht="18" customHeight="1" x14ac:dyDescent="0.2">
      <c r="B4" s="485" t="s">
        <v>1421</v>
      </c>
      <c r="C4" s="707" t="s">
        <v>1422</v>
      </c>
      <c r="E4" s="708"/>
    </row>
    <row r="5" spans="1:6" ht="18" customHeight="1" x14ac:dyDescent="0.2">
      <c r="B5" s="485" t="s">
        <v>1423</v>
      </c>
      <c r="C5" s="725">
        <v>9</v>
      </c>
      <c r="E5" s="708"/>
    </row>
    <row r="6" spans="1:6" ht="18" customHeight="1" x14ac:dyDescent="0.2">
      <c r="B6" s="485" t="s">
        <v>1424</v>
      </c>
      <c r="C6" s="725">
        <v>1349</v>
      </c>
      <c r="E6" s="708"/>
    </row>
    <row r="7" spans="1:6" ht="18" customHeight="1" x14ac:dyDescent="0.2">
      <c r="B7" s="485" t="s">
        <v>1425</v>
      </c>
      <c r="C7" s="725">
        <v>49</v>
      </c>
      <c r="E7" s="708"/>
    </row>
    <row r="8" spans="1:6" ht="18" customHeight="1" x14ac:dyDescent="0.2">
      <c r="B8" s="485" t="s">
        <v>1426</v>
      </c>
      <c r="C8" s="725">
        <v>2</v>
      </c>
      <c r="E8" s="708"/>
    </row>
    <row r="9" spans="1:6" ht="18" customHeight="1" x14ac:dyDescent="0.2">
      <c r="B9" s="711" t="s">
        <v>10</v>
      </c>
      <c r="C9" s="486">
        <f>SUM(C5:C8)</f>
        <v>1409</v>
      </c>
      <c r="E9" s="708"/>
    </row>
    <row r="10" spans="1:6" ht="10" customHeight="1" x14ac:dyDescent="0.2">
      <c r="E10" s="462"/>
      <c r="F10" s="463"/>
    </row>
    <row r="11" spans="1:6" ht="18" customHeight="1" x14ac:dyDescent="0.2">
      <c r="A11" s="1839" t="s">
        <v>1427</v>
      </c>
      <c r="B11" s="1839"/>
      <c r="C11" s="1839"/>
      <c r="E11" s="462"/>
      <c r="F11" s="463"/>
    </row>
    <row r="12" spans="1:6" ht="18" customHeight="1" x14ac:dyDescent="0.2">
      <c r="B12" s="435" t="s">
        <v>456</v>
      </c>
      <c r="C12" s="1831" t="s">
        <v>1396</v>
      </c>
      <c r="D12" s="1833"/>
      <c r="E12" s="1851" t="s">
        <v>1397</v>
      </c>
      <c r="F12" s="1851"/>
    </row>
    <row r="13" spans="1:6" ht="18" customHeight="1" x14ac:dyDescent="0.2">
      <c r="B13" s="436" t="s">
        <v>1306</v>
      </c>
      <c r="C13" s="1834"/>
      <c r="D13" s="1835"/>
      <c r="E13" s="715" t="s">
        <v>1398</v>
      </c>
      <c r="F13" s="715" t="s">
        <v>1399</v>
      </c>
    </row>
    <row r="14" spans="1:6" ht="18" customHeight="1" x14ac:dyDescent="0.2">
      <c r="B14" s="466" t="s">
        <v>1309</v>
      </c>
      <c r="C14" s="1828" t="s">
        <v>1310</v>
      </c>
      <c r="D14" s="467" t="s">
        <v>1311</v>
      </c>
      <c r="E14" s="468">
        <v>0</v>
      </c>
      <c r="F14" s="468">
        <v>0</v>
      </c>
    </row>
    <row r="15" spans="1:6" ht="18" customHeight="1" x14ac:dyDescent="0.2">
      <c r="B15" s="441" t="s">
        <v>1312</v>
      </c>
      <c r="C15" s="1829"/>
      <c r="D15" s="442" t="s">
        <v>1313</v>
      </c>
      <c r="E15" s="470">
        <v>0</v>
      </c>
      <c r="F15" s="470">
        <v>0</v>
      </c>
    </row>
    <row r="16" spans="1:6" ht="18" customHeight="1" x14ac:dyDescent="0.2">
      <c r="B16" s="471" t="s">
        <v>1314</v>
      </c>
      <c r="C16" s="1829"/>
      <c r="D16" s="472" t="s">
        <v>1400</v>
      </c>
      <c r="E16" s="470">
        <v>1</v>
      </c>
      <c r="F16" s="470">
        <v>0</v>
      </c>
    </row>
    <row r="17" spans="2:6" ht="18" customHeight="1" x14ac:dyDescent="0.2">
      <c r="B17" s="444" t="s">
        <v>1401</v>
      </c>
      <c r="C17" s="1830"/>
      <c r="D17" s="445" t="s">
        <v>1315</v>
      </c>
      <c r="E17" s="474">
        <v>0</v>
      </c>
      <c r="F17" s="474">
        <v>0</v>
      </c>
    </row>
    <row r="18" spans="2:6" ht="18" customHeight="1" x14ac:dyDescent="0.2">
      <c r="B18" s="439" t="s">
        <v>1316</v>
      </c>
      <c r="C18" s="1828" t="s">
        <v>1428</v>
      </c>
      <c r="D18" s="467" t="s">
        <v>1311</v>
      </c>
      <c r="E18" s="468">
        <v>0</v>
      </c>
      <c r="F18" s="468">
        <v>8</v>
      </c>
    </row>
    <row r="19" spans="2:6" ht="18" customHeight="1" x14ac:dyDescent="0.2">
      <c r="B19" s="441" t="s">
        <v>1318</v>
      </c>
      <c r="C19" s="1829"/>
      <c r="D19" s="442" t="s">
        <v>1313</v>
      </c>
      <c r="E19" s="470">
        <v>1</v>
      </c>
      <c r="F19" s="470">
        <v>4</v>
      </c>
    </row>
    <row r="20" spans="2:6" ht="18" customHeight="1" x14ac:dyDescent="0.2">
      <c r="B20" s="471" t="s">
        <v>1319</v>
      </c>
      <c r="C20" s="1829"/>
      <c r="D20" s="472" t="s">
        <v>1400</v>
      </c>
      <c r="E20" s="470">
        <v>24</v>
      </c>
      <c r="F20" s="470">
        <v>2</v>
      </c>
    </row>
    <row r="21" spans="2:6" ht="18" customHeight="1" x14ac:dyDescent="0.2">
      <c r="B21" s="444" t="s">
        <v>1403</v>
      </c>
      <c r="C21" s="1830"/>
      <c r="D21" s="445" t="s">
        <v>1315</v>
      </c>
      <c r="E21" s="474">
        <v>0</v>
      </c>
      <c r="F21" s="665" t="s">
        <v>2794</v>
      </c>
    </row>
    <row r="22" spans="2:6" ht="18" customHeight="1" x14ac:dyDescent="0.2">
      <c r="B22" s="444" t="s">
        <v>1429</v>
      </c>
      <c r="C22" s="1857" t="s">
        <v>1430</v>
      </c>
      <c r="D22" s="1858"/>
      <c r="E22" s="725">
        <v>0</v>
      </c>
      <c r="F22" s="725">
        <v>0</v>
      </c>
    </row>
    <row r="23" spans="2:6" ht="18" customHeight="1" x14ac:dyDescent="0.2">
      <c r="B23" s="439" t="s">
        <v>1320</v>
      </c>
      <c r="C23" s="1829" t="s">
        <v>1317</v>
      </c>
      <c r="D23" s="467" t="s">
        <v>1311</v>
      </c>
      <c r="E23" s="487" t="s">
        <v>56</v>
      </c>
      <c r="F23" s="476">
        <v>0</v>
      </c>
    </row>
    <row r="24" spans="2:6" ht="18" customHeight="1" x14ac:dyDescent="0.2">
      <c r="B24" s="441" t="s">
        <v>1322</v>
      </c>
      <c r="C24" s="1829"/>
      <c r="D24" s="442" t="s">
        <v>1313</v>
      </c>
      <c r="E24" s="470">
        <v>2</v>
      </c>
      <c r="F24" s="470">
        <v>0</v>
      </c>
    </row>
    <row r="25" spans="2:6" ht="18" customHeight="1" x14ac:dyDescent="0.2">
      <c r="B25" s="471" t="s">
        <v>1323</v>
      </c>
      <c r="C25" s="1829"/>
      <c r="D25" s="472" t="s">
        <v>1400</v>
      </c>
      <c r="E25" s="470">
        <v>1</v>
      </c>
      <c r="F25" s="470">
        <v>0</v>
      </c>
    </row>
    <row r="26" spans="2:6" ht="18" customHeight="1" x14ac:dyDescent="0.2">
      <c r="B26" s="444" t="s">
        <v>1404</v>
      </c>
      <c r="C26" s="1830"/>
      <c r="D26" s="445" t="s">
        <v>1315</v>
      </c>
      <c r="E26" s="474">
        <v>0</v>
      </c>
      <c r="F26" s="474">
        <v>0</v>
      </c>
    </row>
    <row r="27" spans="2:6" ht="18" customHeight="1" x14ac:dyDescent="0.2">
      <c r="B27" s="439" t="s">
        <v>1324</v>
      </c>
      <c r="C27" s="1828" t="s">
        <v>1321</v>
      </c>
      <c r="D27" s="467" t="s">
        <v>1311</v>
      </c>
      <c r="E27" s="468">
        <v>0</v>
      </c>
      <c r="F27" s="468">
        <v>0</v>
      </c>
    </row>
    <row r="28" spans="2:6" ht="18" customHeight="1" x14ac:dyDescent="0.2">
      <c r="B28" s="441" t="s">
        <v>1326</v>
      </c>
      <c r="C28" s="1829"/>
      <c r="D28" s="442" t="s">
        <v>1313</v>
      </c>
      <c r="E28" s="470">
        <v>13</v>
      </c>
      <c r="F28" s="476">
        <v>0</v>
      </c>
    </row>
    <row r="29" spans="2:6" ht="18" customHeight="1" x14ac:dyDescent="0.2">
      <c r="B29" s="471" t="s">
        <v>1327</v>
      </c>
      <c r="C29" s="1829"/>
      <c r="D29" s="472" t="s">
        <v>1400</v>
      </c>
      <c r="E29" s="470">
        <v>61</v>
      </c>
      <c r="F29" s="470">
        <v>0</v>
      </c>
    </row>
    <row r="30" spans="2:6" ht="18" customHeight="1" x14ac:dyDescent="0.2">
      <c r="B30" s="444" t="s">
        <v>1405</v>
      </c>
      <c r="C30" s="1830"/>
      <c r="D30" s="445" t="s">
        <v>1315</v>
      </c>
      <c r="E30" s="474">
        <v>2</v>
      </c>
      <c r="F30" s="474">
        <v>0</v>
      </c>
    </row>
    <row r="31" spans="2:6" ht="18" customHeight="1" x14ac:dyDescent="0.2">
      <c r="B31" s="439" t="s">
        <v>1328</v>
      </c>
      <c r="C31" s="1828" t="s">
        <v>1325</v>
      </c>
      <c r="D31" s="467" t="s">
        <v>1311</v>
      </c>
      <c r="E31" s="468">
        <v>0</v>
      </c>
      <c r="F31" s="468">
        <v>0</v>
      </c>
    </row>
    <row r="32" spans="2:6" ht="18" customHeight="1" x14ac:dyDescent="0.2">
      <c r="B32" s="441" t="s">
        <v>1330</v>
      </c>
      <c r="C32" s="1829"/>
      <c r="D32" s="442" t="s">
        <v>1313</v>
      </c>
      <c r="E32" s="470">
        <v>0</v>
      </c>
      <c r="F32" s="470">
        <v>0</v>
      </c>
    </row>
    <row r="33" spans="2:6" ht="18" customHeight="1" x14ac:dyDescent="0.2">
      <c r="B33" s="471" t="s">
        <v>1331</v>
      </c>
      <c r="C33" s="1829"/>
      <c r="D33" s="472" t="s">
        <v>1400</v>
      </c>
      <c r="E33" s="470">
        <v>1</v>
      </c>
      <c r="F33" s="470">
        <v>0</v>
      </c>
    </row>
    <row r="34" spans="2:6" ht="18" customHeight="1" x14ac:dyDescent="0.2">
      <c r="B34" s="444" t="s">
        <v>1406</v>
      </c>
      <c r="C34" s="1830"/>
      <c r="D34" s="445" t="s">
        <v>1315</v>
      </c>
      <c r="E34" s="474">
        <v>0</v>
      </c>
      <c r="F34" s="474">
        <v>0</v>
      </c>
    </row>
    <row r="35" spans="2:6" ht="18" customHeight="1" x14ac:dyDescent="0.2">
      <c r="B35" s="439" t="s">
        <v>1332</v>
      </c>
      <c r="C35" s="1828" t="s">
        <v>1329</v>
      </c>
      <c r="D35" s="467" t="s">
        <v>1311</v>
      </c>
      <c r="E35" s="468">
        <v>0</v>
      </c>
      <c r="F35" s="468">
        <v>0</v>
      </c>
    </row>
    <row r="36" spans="2:6" ht="18" customHeight="1" x14ac:dyDescent="0.2">
      <c r="B36" s="441" t="s">
        <v>1334</v>
      </c>
      <c r="C36" s="1829"/>
      <c r="D36" s="442" t="s">
        <v>1313</v>
      </c>
      <c r="E36" s="470">
        <v>0</v>
      </c>
      <c r="F36" s="470">
        <v>0</v>
      </c>
    </row>
    <row r="37" spans="2:6" ht="18" customHeight="1" x14ac:dyDescent="0.2">
      <c r="B37" s="471" t="s">
        <v>1335</v>
      </c>
      <c r="C37" s="1829"/>
      <c r="D37" s="472" t="s">
        <v>1400</v>
      </c>
      <c r="E37" s="470">
        <v>1</v>
      </c>
      <c r="F37" s="470">
        <v>0</v>
      </c>
    </row>
    <row r="38" spans="2:6" ht="18" customHeight="1" x14ac:dyDescent="0.2">
      <c r="B38" s="444" t="s">
        <v>1407</v>
      </c>
      <c r="C38" s="1830"/>
      <c r="D38" s="445" t="s">
        <v>1315</v>
      </c>
      <c r="E38" s="474">
        <v>0</v>
      </c>
      <c r="F38" s="474">
        <v>0</v>
      </c>
    </row>
    <row r="39" spans="2:6" ht="18" customHeight="1" x14ac:dyDescent="0.2">
      <c r="B39" s="439" t="s">
        <v>1408</v>
      </c>
      <c r="C39" s="1859" t="s">
        <v>1431</v>
      </c>
      <c r="D39" s="440" t="s">
        <v>1311</v>
      </c>
      <c r="E39" s="488" t="s">
        <v>56</v>
      </c>
      <c r="F39" s="488" t="s">
        <v>56</v>
      </c>
    </row>
    <row r="40" spans="2:6" ht="18" customHeight="1" x14ac:dyDescent="0.2">
      <c r="B40" s="441" t="s">
        <v>1409</v>
      </c>
      <c r="C40" s="1860"/>
      <c r="D40" s="442" t="s">
        <v>1313</v>
      </c>
      <c r="E40" s="489" t="s">
        <v>56</v>
      </c>
      <c r="F40" s="489" t="s">
        <v>56</v>
      </c>
    </row>
    <row r="41" spans="2:6" ht="18" customHeight="1" x14ac:dyDescent="0.2">
      <c r="B41" s="441" t="s">
        <v>1410</v>
      </c>
      <c r="C41" s="1860"/>
      <c r="D41" s="442" t="s">
        <v>1400</v>
      </c>
      <c r="E41" s="470">
        <v>1</v>
      </c>
      <c r="F41" s="489" t="s">
        <v>56</v>
      </c>
    </row>
    <row r="42" spans="2:6" ht="18" customHeight="1" x14ac:dyDescent="0.2">
      <c r="B42" s="436" t="s">
        <v>1411</v>
      </c>
      <c r="C42" s="1861"/>
      <c r="D42" s="490" t="s">
        <v>1315</v>
      </c>
      <c r="E42" s="491" t="s">
        <v>56</v>
      </c>
      <c r="F42" s="491" t="s">
        <v>56</v>
      </c>
    </row>
    <row r="43" spans="2:6" ht="18" customHeight="1" x14ac:dyDescent="0.2">
      <c r="B43" s="466" t="s">
        <v>1432</v>
      </c>
      <c r="C43" s="1829" t="s">
        <v>1333</v>
      </c>
      <c r="D43" s="467" t="s">
        <v>1311</v>
      </c>
      <c r="E43" s="476">
        <v>0</v>
      </c>
      <c r="F43" s="487" t="s">
        <v>56</v>
      </c>
    </row>
    <row r="44" spans="2:6" ht="18" customHeight="1" x14ac:dyDescent="0.2">
      <c r="B44" s="441" t="s">
        <v>1433</v>
      </c>
      <c r="C44" s="1829"/>
      <c r="D44" s="442" t="s">
        <v>1313</v>
      </c>
      <c r="E44" s="470">
        <v>0</v>
      </c>
      <c r="F44" s="470">
        <v>0</v>
      </c>
    </row>
    <row r="45" spans="2:6" ht="18" customHeight="1" x14ac:dyDescent="0.2">
      <c r="B45" s="471" t="s">
        <v>1434</v>
      </c>
      <c r="C45" s="1829"/>
      <c r="D45" s="472" t="s">
        <v>1400</v>
      </c>
      <c r="E45" s="470">
        <v>46</v>
      </c>
      <c r="F45" s="470">
        <v>0</v>
      </c>
    </row>
    <row r="46" spans="2:6" ht="18" customHeight="1" x14ac:dyDescent="0.2">
      <c r="B46" s="444" t="s">
        <v>1435</v>
      </c>
      <c r="C46" s="1830"/>
      <c r="D46" s="445" t="s">
        <v>1315</v>
      </c>
      <c r="E46" s="474">
        <v>1</v>
      </c>
      <c r="F46" s="474">
        <v>0</v>
      </c>
    </row>
    <row r="47" spans="2:6" ht="18" customHeight="1" x14ac:dyDescent="0.2">
      <c r="B47" s="492"/>
      <c r="C47" s="1857" t="s">
        <v>1436</v>
      </c>
      <c r="D47" s="1858"/>
      <c r="E47" s="468">
        <v>1235</v>
      </c>
      <c r="F47" s="468">
        <v>5</v>
      </c>
    </row>
    <row r="48" spans="2:6" ht="18" customHeight="1" x14ac:dyDescent="0.2">
      <c r="B48" s="711" t="s">
        <v>10</v>
      </c>
      <c r="C48" s="721"/>
      <c r="D48" s="717"/>
      <c r="E48" s="725">
        <f>SUM(E14:E47)</f>
        <v>1390</v>
      </c>
      <c r="F48" s="725">
        <f>SUM(F14:F47)</f>
        <v>19</v>
      </c>
    </row>
    <row r="49" spans="2:6" ht="18" customHeight="1" x14ac:dyDescent="0.2">
      <c r="B49" s="708" t="s">
        <v>1437</v>
      </c>
      <c r="E49" s="462"/>
      <c r="F49" s="463"/>
    </row>
    <row r="50" spans="2:6" ht="18" customHeight="1" x14ac:dyDescent="0.2">
      <c r="C50" s="708" t="s">
        <v>1438</v>
      </c>
      <c r="E50" s="493" t="s">
        <v>1439</v>
      </c>
      <c r="F50" s="463"/>
    </row>
    <row r="51" spans="2:6" ht="18" customHeight="1" x14ac:dyDescent="0.2">
      <c r="C51" s="708" t="s">
        <v>1440</v>
      </c>
      <c r="E51" s="708" t="s">
        <v>1441</v>
      </c>
      <c r="F51" s="463"/>
    </row>
    <row r="52" spans="2:6" ht="18" customHeight="1" x14ac:dyDescent="0.2">
      <c r="C52" s="708" t="s">
        <v>1442</v>
      </c>
      <c r="E52" s="708" t="s">
        <v>1443</v>
      </c>
      <c r="F52" s="463"/>
    </row>
    <row r="53" spans="2:6" ht="18" customHeight="1" x14ac:dyDescent="0.2">
      <c r="E53" s="462"/>
      <c r="F53" s="463"/>
    </row>
    <row r="54" spans="2:6" ht="18" customHeight="1" x14ac:dyDescent="0.2">
      <c r="E54" s="462"/>
      <c r="F54" s="463"/>
    </row>
    <row r="55" spans="2:6" ht="18" customHeight="1" x14ac:dyDescent="0.2">
      <c r="E55" s="462"/>
      <c r="F55" s="463"/>
    </row>
    <row r="56" spans="2:6" ht="18" customHeight="1" x14ac:dyDescent="0.2">
      <c r="E56" s="462"/>
      <c r="F56" s="463"/>
    </row>
    <row r="57" spans="2:6" ht="18" customHeight="1" x14ac:dyDescent="0.2">
      <c r="E57" s="462"/>
      <c r="F57" s="463"/>
    </row>
    <row r="58" spans="2:6" ht="18" customHeight="1" x14ac:dyDescent="0.2">
      <c r="E58" s="462"/>
      <c r="F58" s="463"/>
    </row>
    <row r="59" spans="2:6" ht="18" customHeight="1" x14ac:dyDescent="0.2">
      <c r="E59" s="462"/>
      <c r="F59" s="463"/>
    </row>
    <row r="60" spans="2:6" ht="18" customHeight="1" x14ac:dyDescent="0.2">
      <c r="E60" s="462"/>
      <c r="F60" s="463"/>
    </row>
    <row r="61" spans="2:6" ht="18" customHeight="1" x14ac:dyDescent="0.2">
      <c r="E61" s="462"/>
      <c r="F61" s="463"/>
    </row>
    <row r="62" spans="2:6" ht="18" customHeight="1" x14ac:dyDescent="0.2">
      <c r="E62" s="462"/>
      <c r="F62" s="463"/>
    </row>
    <row r="63" spans="2:6" ht="18" customHeight="1" x14ac:dyDescent="0.2">
      <c r="E63" s="462"/>
      <c r="F63" s="463"/>
    </row>
    <row r="64" spans="2:6" ht="18" customHeight="1" x14ac:dyDescent="0.2">
      <c r="E64" s="462"/>
      <c r="F64" s="463"/>
    </row>
    <row r="65" spans="5:6" ht="18" customHeight="1" x14ac:dyDescent="0.2">
      <c r="E65" s="462"/>
      <c r="F65" s="463"/>
    </row>
    <row r="66" spans="5:6" ht="18" customHeight="1" x14ac:dyDescent="0.2">
      <c r="E66" s="462"/>
      <c r="F66" s="463"/>
    </row>
    <row r="67" spans="5:6" ht="18" customHeight="1" x14ac:dyDescent="0.2">
      <c r="E67" s="462"/>
      <c r="F67" s="463"/>
    </row>
    <row r="68" spans="5:6" ht="18" customHeight="1" x14ac:dyDescent="0.2">
      <c r="E68" s="462"/>
      <c r="F68" s="463"/>
    </row>
    <row r="69" spans="5:6" ht="18" customHeight="1" x14ac:dyDescent="0.2">
      <c r="E69" s="462"/>
      <c r="F69" s="463"/>
    </row>
    <row r="70" spans="5:6" ht="18" customHeight="1" x14ac:dyDescent="0.2">
      <c r="E70" s="462"/>
      <c r="F70" s="463"/>
    </row>
    <row r="71" spans="5:6" ht="18" customHeight="1" x14ac:dyDescent="0.2">
      <c r="E71" s="462"/>
      <c r="F71" s="463"/>
    </row>
    <row r="72" spans="5:6" ht="18" customHeight="1" x14ac:dyDescent="0.2">
      <c r="E72" s="462"/>
      <c r="F72" s="463"/>
    </row>
    <row r="73" spans="5:6" ht="18" customHeight="1" x14ac:dyDescent="0.2">
      <c r="E73" s="462"/>
      <c r="F73" s="463"/>
    </row>
    <row r="74" spans="5:6" ht="18" customHeight="1" x14ac:dyDescent="0.2">
      <c r="E74" s="462"/>
      <c r="F74" s="463"/>
    </row>
    <row r="75" spans="5:6" ht="18.75" customHeight="1" x14ac:dyDescent="0.2">
      <c r="E75" s="462"/>
      <c r="F75" s="463"/>
    </row>
    <row r="76" spans="5:6" ht="18" customHeight="1" x14ac:dyDescent="0.2">
      <c r="E76" s="462"/>
      <c r="F76" s="463"/>
    </row>
    <row r="77" spans="5:6" ht="18" customHeight="1" x14ac:dyDescent="0.2">
      <c r="E77" s="462"/>
      <c r="F77" s="463"/>
    </row>
    <row r="78" spans="5:6" ht="18" customHeight="1" x14ac:dyDescent="0.2">
      <c r="E78" s="462"/>
      <c r="F78" s="463"/>
    </row>
    <row r="79" spans="5:6" ht="18" customHeight="1" x14ac:dyDescent="0.2">
      <c r="E79" s="462"/>
      <c r="F79" s="463"/>
    </row>
    <row r="80" spans="5:6" ht="18" customHeight="1" x14ac:dyDescent="0.2">
      <c r="E80" s="462"/>
      <c r="F80" s="463"/>
    </row>
    <row r="81" spans="5:6" ht="18" customHeight="1" x14ac:dyDescent="0.2">
      <c r="E81" s="462"/>
      <c r="F81" s="463"/>
    </row>
    <row r="82" spans="5:6" ht="18" customHeight="1" x14ac:dyDescent="0.2">
      <c r="E82" s="462"/>
      <c r="F82" s="463"/>
    </row>
    <row r="83" spans="5:6" ht="18" customHeight="1" x14ac:dyDescent="0.2">
      <c r="E83" s="462"/>
      <c r="F83" s="463"/>
    </row>
    <row r="84" spans="5:6" ht="18" customHeight="1" x14ac:dyDescent="0.2">
      <c r="E84" s="462"/>
      <c r="F84" s="463"/>
    </row>
    <row r="85" spans="5:6" ht="18" customHeight="1" x14ac:dyDescent="0.2">
      <c r="E85" s="462"/>
      <c r="F85" s="463"/>
    </row>
    <row r="86" spans="5:6" ht="18" customHeight="1" x14ac:dyDescent="0.2">
      <c r="E86" s="462"/>
      <c r="F86" s="463"/>
    </row>
    <row r="87" spans="5:6" ht="18" customHeight="1" x14ac:dyDescent="0.2">
      <c r="E87" s="462"/>
      <c r="F87" s="463"/>
    </row>
    <row r="88" spans="5:6" ht="18" customHeight="1" x14ac:dyDescent="0.2">
      <c r="E88" s="462"/>
      <c r="F88" s="463"/>
    </row>
    <row r="89" spans="5:6" ht="18" customHeight="1" x14ac:dyDescent="0.2">
      <c r="E89" s="462"/>
      <c r="F89" s="463"/>
    </row>
    <row r="90" spans="5:6" ht="18" customHeight="1" x14ac:dyDescent="0.2">
      <c r="E90" s="462"/>
      <c r="F90" s="463"/>
    </row>
    <row r="91" spans="5:6" ht="18" customHeight="1" x14ac:dyDescent="0.2">
      <c r="E91" s="462"/>
      <c r="F91" s="463"/>
    </row>
    <row r="92" spans="5:6" ht="18" customHeight="1" x14ac:dyDescent="0.2">
      <c r="E92" s="462"/>
      <c r="F92" s="463"/>
    </row>
    <row r="93" spans="5:6" ht="18" customHeight="1" x14ac:dyDescent="0.2">
      <c r="E93" s="462"/>
      <c r="F93" s="463"/>
    </row>
    <row r="94" spans="5:6" ht="18" customHeight="1" x14ac:dyDescent="0.2">
      <c r="E94" s="462"/>
      <c r="F94" s="463"/>
    </row>
    <row r="95" spans="5:6" ht="18" customHeight="1" x14ac:dyDescent="0.2">
      <c r="E95" s="462"/>
      <c r="F95" s="463"/>
    </row>
    <row r="96" spans="5:6" ht="18" customHeight="1" x14ac:dyDescent="0.2">
      <c r="E96" s="462"/>
      <c r="F96" s="463"/>
    </row>
    <row r="97" spans="5:6" ht="18" customHeight="1" x14ac:dyDescent="0.2">
      <c r="E97" s="462"/>
      <c r="F97" s="463"/>
    </row>
    <row r="98" spans="5:6" ht="18" customHeight="1" x14ac:dyDescent="0.2">
      <c r="E98" s="462"/>
      <c r="F98" s="463"/>
    </row>
    <row r="99" spans="5:6" ht="18" customHeight="1" x14ac:dyDescent="0.2">
      <c r="E99" s="462"/>
      <c r="F99" s="463"/>
    </row>
    <row r="100" spans="5:6" ht="18" customHeight="1" x14ac:dyDescent="0.2">
      <c r="E100" s="462"/>
      <c r="F100" s="463"/>
    </row>
    <row r="101" spans="5:6" ht="18" customHeight="1" x14ac:dyDescent="0.2">
      <c r="E101" s="462"/>
      <c r="F101" s="463"/>
    </row>
    <row r="102" spans="5:6" ht="18" customHeight="1" x14ac:dyDescent="0.2">
      <c r="E102" s="462"/>
      <c r="F102" s="463"/>
    </row>
    <row r="103" spans="5:6" ht="18" customHeight="1" x14ac:dyDescent="0.2">
      <c r="E103" s="462"/>
      <c r="F103" s="463"/>
    </row>
    <row r="104" spans="5:6" ht="18" customHeight="1" x14ac:dyDescent="0.2">
      <c r="E104" s="462"/>
      <c r="F104" s="463"/>
    </row>
    <row r="105" spans="5:6" ht="18" customHeight="1" x14ac:dyDescent="0.2">
      <c r="E105" s="462"/>
      <c r="F105" s="463"/>
    </row>
    <row r="106" spans="5:6" ht="18" customHeight="1" x14ac:dyDescent="0.2">
      <c r="E106" s="462"/>
      <c r="F106" s="463"/>
    </row>
    <row r="107" spans="5:6" ht="18" customHeight="1" x14ac:dyDescent="0.2">
      <c r="E107" s="462"/>
      <c r="F107" s="463"/>
    </row>
    <row r="108" spans="5:6" ht="18" customHeight="1" x14ac:dyDescent="0.2">
      <c r="E108" s="462"/>
      <c r="F108" s="463"/>
    </row>
    <row r="109" spans="5:6" ht="18" customHeight="1" x14ac:dyDescent="0.2">
      <c r="E109" s="462"/>
      <c r="F109" s="463"/>
    </row>
    <row r="110" spans="5:6" ht="18" customHeight="1" x14ac:dyDescent="0.2">
      <c r="E110" s="462"/>
      <c r="F110" s="463"/>
    </row>
    <row r="111" spans="5:6" ht="18" customHeight="1" x14ac:dyDescent="0.2">
      <c r="E111" s="462"/>
      <c r="F111" s="463"/>
    </row>
    <row r="112" spans="5:6" ht="18" customHeight="1" x14ac:dyDescent="0.2">
      <c r="E112" s="462"/>
      <c r="F112" s="463"/>
    </row>
    <row r="113" spans="5:6" ht="18" customHeight="1" x14ac:dyDescent="0.2">
      <c r="E113" s="462"/>
      <c r="F113" s="463"/>
    </row>
    <row r="114" spans="5:6" ht="18" customHeight="1" x14ac:dyDescent="0.2">
      <c r="E114" s="462"/>
      <c r="F114" s="463"/>
    </row>
    <row r="115" spans="5:6" ht="18" customHeight="1" x14ac:dyDescent="0.2">
      <c r="E115" s="462"/>
      <c r="F115" s="463"/>
    </row>
    <row r="116" spans="5:6" ht="18" customHeight="1" x14ac:dyDescent="0.2">
      <c r="E116" s="462"/>
      <c r="F116" s="463"/>
    </row>
    <row r="117" spans="5:6" ht="18" customHeight="1" x14ac:dyDescent="0.2">
      <c r="E117" s="462"/>
      <c r="F117" s="463"/>
    </row>
    <row r="118" spans="5:6" ht="18" customHeight="1" x14ac:dyDescent="0.2">
      <c r="E118" s="462"/>
      <c r="F118" s="463"/>
    </row>
    <row r="119" spans="5:6" ht="18" customHeight="1" x14ac:dyDescent="0.2">
      <c r="E119" s="462"/>
      <c r="F119" s="463"/>
    </row>
    <row r="120" spans="5:6" ht="18" customHeight="1" x14ac:dyDescent="0.2">
      <c r="E120" s="462"/>
      <c r="F120" s="463"/>
    </row>
    <row r="121" spans="5:6" ht="18" customHeight="1" x14ac:dyDescent="0.2">
      <c r="E121" s="462"/>
      <c r="F121" s="463"/>
    </row>
    <row r="122" spans="5:6" ht="18" customHeight="1" x14ac:dyDescent="0.2">
      <c r="E122" s="462"/>
      <c r="F122" s="463"/>
    </row>
    <row r="123" spans="5:6" ht="18" customHeight="1" x14ac:dyDescent="0.2">
      <c r="E123" s="462"/>
      <c r="F123" s="463"/>
    </row>
    <row r="124" spans="5:6" ht="18" customHeight="1" x14ac:dyDescent="0.2">
      <c r="E124" s="462"/>
      <c r="F124" s="463"/>
    </row>
    <row r="125" spans="5:6" ht="18" customHeight="1" x14ac:dyDescent="0.2">
      <c r="E125" s="462"/>
      <c r="F125" s="463"/>
    </row>
    <row r="126" spans="5:6" ht="18" customHeight="1" x14ac:dyDescent="0.2">
      <c r="E126" s="462"/>
      <c r="F126" s="463"/>
    </row>
    <row r="127" spans="5:6" ht="18" customHeight="1" x14ac:dyDescent="0.2">
      <c r="E127" s="462"/>
      <c r="F127" s="463"/>
    </row>
    <row r="128" spans="5:6" ht="18" customHeight="1" x14ac:dyDescent="0.2">
      <c r="E128" s="462"/>
      <c r="F128" s="463"/>
    </row>
    <row r="129" spans="5:6" ht="18" customHeight="1" x14ac:dyDescent="0.2">
      <c r="E129" s="462"/>
      <c r="F129" s="463"/>
    </row>
    <row r="130" spans="5:6" ht="18" customHeight="1" x14ac:dyDescent="0.2">
      <c r="E130" s="462"/>
      <c r="F130" s="463"/>
    </row>
    <row r="131" spans="5:6" ht="18" customHeight="1" x14ac:dyDescent="0.2">
      <c r="E131" s="462"/>
      <c r="F131" s="463"/>
    </row>
    <row r="132" spans="5:6" ht="18" customHeight="1" x14ac:dyDescent="0.2">
      <c r="E132" s="462"/>
      <c r="F132" s="463"/>
    </row>
    <row r="133" spans="5:6" ht="18" customHeight="1" x14ac:dyDescent="0.2">
      <c r="E133" s="462"/>
      <c r="F133" s="463"/>
    </row>
    <row r="134" spans="5:6" ht="18" customHeight="1" x14ac:dyDescent="0.2">
      <c r="E134" s="462"/>
      <c r="F134" s="463"/>
    </row>
    <row r="135" spans="5:6" ht="18" customHeight="1" x14ac:dyDescent="0.2">
      <c r="E135" s="462"/>
      <c r="F135" s="463"/>
    </row>
    <row r="136" spans="5:6" ht="18" customHeight="1" x14ac:dyDescent="0.2">
      <c r="E136" s="462"/>
      <c r="F136" s="463"/>
    </row>
    <row r="137" spans="5:6" ht="18" customHeight="1" x14ac:dyDescent="0.2">
      <c r="E137" s="462"/>
      <c r="F137" s="463"/>
    </row>
    <row r="138" spans="5:6" ht="18" customHeight="1" x14ac:dyDescent="0.2">
      <c r="E138" s="462"/>
      <c r="F138" s="463"/>
    </row>
    <row r="139" spans="5:6" ht="18" customHeight="1" x14ac:dyDescent="0.2">
      <c r="E139" s="462"/>
      <c r="F139" s="463"/>
    </row>
    <row r="140" spans="5:6" ht="18" customHeight="1" x14ac:dyDescent="0.2">
      <c r="E140" s="462"/>
      <c r="F140" s="463"/>
    </row>
    <row r="141" spans="5:6" ht="18" customHeight="1" x14ac:dyDescent="0.2">
      <c r="E141" s="462"/>
      <c r="F141" s="463"/>
    </row>
    <row r="142" spans="5:6" ht="18" customHeight="1" x14ac:dyDescent="0.2">
      <c r="E142" s="462"/>
      <c r="F142" s="463"/>
    </row>
    <row r="143" spans="5:6" ht="18" customHeight="1" x14ac:dyDescent="0.2">
      <c r="E143" s="462"/>
      <c r="F143" s="463"/>
    </row>
    <row r="144" spans="5:6" ht="18" customHeight="1" x14ac:dyDescent="0.2">
      <c r="E144" s="462"/>
      <c r="F144" s="463"/>
    </row>
    <row r="145" spans="5:6" ht="18" customHeight="1" x14ac:dyDescent="0.2">
      <c r="E145" s="462"/>
      <c r="F145" s="463"/>
    </row>
    <row r="146" spans="5:6" ht="18" customHeight="1" x14ac:dyDescent="0.2">
      <c r="E146" s="462"/>
      <c r="F146" s="463"/>
    </row>
    <row r="147" spans="5:6" ht="18" customHeight="1" x14ac:dyDescent="0.2">
      <c r="E147" s="462"/>
      <c r="F147" s="463"/>
    </row>
    <row r="148" spans="5:6" ht="18" customHeight="1" x14ac:dyDescent="0.2">
      <c r="E148" s="462"/>
      <c r="F148" s="463"/>
    </row>
    <row r="149" spans="5:6" ht="18" customHeight="1" x14ac:dyDescent="0.2">
      <c r="E149" s="462"/>
      <c r="F149" s="463"/>
    </row>
    <row r="150" spans="5:6" ht="18" customHeight="1" x14ac:dyDescent="0.2">
      <c r="E150" s="462"/>
      <c r="F150" s="463"/>
    </row>
    <row r="151" spans="5:6" ht="18" customHeight="1" x14ac:dyDescent="0.2">
      <c r="E151" s="462"/>
      <c r="F151" s="463"/>
    </row>
    <row r="152" spans="5:6" ht="18" customHeight="1" x14ac:dyDescent="0.2">
      <c r="E152" s="462"/>
      <c r="F152" s="463"/>
    </row>
    <row r="153" spans="5:6" ht="18" customHeight="1" x14ac:dyDescent="0.2">
      <c r="E153" s="462"/>
      <c r="F153" s="463"/>
    </row>
    <row r="154" spans="5:6" ht="18" customHeight="1" x14ac:dyDescent="0.2">
      <c r="E154" s="462"/>
      <c r="F154" s="463"/>
    </row>
    <row r="155" spans="5:6" ht="18" customHeight="1" x14ac:dyDescent="0.2">
      <c r="E155" s="462"/>
      <c r="F155" s="463"/>
    </row>
    <row r="156" spans="5:6" ht="18" customHeight="1" x14ac:dyDescent="0.2">
      <c r="E156" s="462"/>
      <c r="F156" s="463"/>
    </row>
    <row r="157" spans="5:6" ht="18" customHeight="1" x14ac:dyDescent="0.2">
      <c r="E157" s="462"/>
      <c r="F157" s="463"/>
    </row>
    <row r="158" spans="5:6" ht="18" customHeight="1" x14ac:dyDescent="0.2">
      <c r="E158" s="462"/>
      <c r="F158" s="463"/>
    </row>
    <row r="159" spans="5:6" ht="18" customHeight="1" x14ac:dyDescent="0.2">
      <c r="E159" s="462"/>
      <c r="F159" s="463"/>
    </row>
    <row r="160" spans="5:6" ht="18" customHeight="1" x14ac:dyDescent="0.2">
      <c r="E160" s="462"/>
      <c r="F160" s="463"/>
    </row>
    <row r="161" spans="5:6" ht="18" customHeight="1" x14ac:dyDescent="0.2">
      <c r="E161" s="462"/>
      <c r="F161" s="463"/>
    </row>
    <row r="162" spans="5:6" ht="18" customHeight="1" x14ac:dyDescent="0.2">
      <c r="E162" s="462"/>
      <c r="F162" s="463"/>
    </row>
    <row r="163" spans="5:6" ht="18" customHeight="1" x14ac:dyDescent="0.2">
      <c r="E163" s="462"/>
      <c r="F163" s="463"/>
    </row>
    <row r="164" spans="5:6" ht="18" customHeight="1" x14ac:dyDescent="0.2">
      <c r="E164" s="462"/>
      <c r="F164" s="463"/>
    </row>
    <row r="165" spans="5:6" ht="18" customHeight="1" x14ac:dyDescent="0.2">
      <c r="E165" s="462"/>
      <c r="F165" s="463"/>
    </row>
    <row r="166" spans="5:6" ht="18" customHeight="1" x14ac:dyDescent="0.2">
      <c r="E166" s="462"/>
      <c r="F166" s="463"/>
    </row>
    <row r="167" spans="5:6" ht="18" customHeight="1" x14ac:dyDescent="0.2">
      <c r="E167" s="462"/>
      <c r="F167" s="463"/>
    </row>
    <row r="168" spans="5:6" ht="18" customHeight="1" x14ac:dyDescent="0.2">
      <c r="E168" s="462"/>
      <c r="F168" s="463"/>
    </row>
    <row r="169" spans="5:6" ht="18" customHeight="1" x14ac:dyDescent="0.2">
      <c r="E169" s="462"/>
      <c r="F169" s="463"/>
    </row>
    <row r="170" spans="5:6" ht="18" customHeight="1" x14ac:dyDescent="0.2">
      <c r="E170" s="462"/>
      <c r="F170" s="463"/>
    </row>
    <row r="171" spans="5:6" ht="18" customHeight="1" x14ac:dyDescent="0.2">
      <c r="E171" s="462"/>
      <c r="F171" s="463"/>
    </row>
    <row r="172" spans="5:6" ht="18" customHeight="1" x14ac:dyDescent="0.2">
      <c r="E172" s="462"/>
      <c r="F172" s="463"/>
    </row>
    <row r="173" spans="5:6" ht="18" customHeight="1" x14ac:dyDescent="0.2">
      <c r="E173" s="462"/>
      <c r="F173" s="463"/>
    </row>
    <row r="174" spans="5:6" ht="18" customHeight="1" x14ac:dyDescent="0.2">
      <c r="E174" s="462"/>
      <c r="F174" s="463"/>
    </row>
    <row r="175" spans="5:6" ht="18" customHeight="1" x14ac:dyDescent="0.2">
      <c r="E175" s="462"/>
      <c r="F175" s="463"/>
    </row>
    <row r="176" spans="5:6" ht="18" customHeight="1" x14ac:dyDescent="0.2">
      <c r="E176" s="462"/>
      <c r="F176" s="463"/>
    </row>
    <row r="177" spans="5:6" ht="18" customHeight="1" x14ac:dyDescent="0.2">
      <c r="E177" s="462"/>
      <c r="F177" s="463"/>
    </row>
    <row r="178" spans="5:6" ht="18" customHeight="1" x14ac:dyDescent="0.2">
      <c r="E178" s="462"/>
      <c r="F178" s="463"/>
    </row>
    <row r="179" spans="5:6" ht="18" customHeight="1" x14ac:dyDescent="0.2">
      <c r="E179" s="462"/>
      <c r="F179" s="463"/>
    </row>
    <row r="180" spans="5:6" ht="18" customHeight="1" x14ac:dyDescent="0.2">
      <c r="E180" s="462"/>
      <c r="F180" s="463"/>
    </row>
    <row r="181" spans="5:6" ht="18" customHeight="1" x14ac:dyDescent="0.2">
      <c r="E181" s="462"/>
      <c r="F181" s="463"/>
    </row>
    <row r="182" spans="5:6" ht="18" customHeight="1" x14ac:dyDescent="0.2">
      <c r="E182" s="462"/>
      <c r="F182" s="463"/>
    </row>
    <row r="183" spans="5:6" ht="18" customHeight="1" x14ac:dyDescent="0.2">
      <c r="E183" s="462"/>
      <c r="F183" s="463"/>
    </row>
    <row r="184" spans="5:6" ht="18" customHeight="1" x14ac:dyDescent="0.2">
      <c r="E184" s="462"/>
      <c r="F184" s="463"/>
    </row>
    <row r="185" spans="5:6" ht="18" customHeight="1" x14ac:dyDescent="0.2">
      <c r="E185" s="462"/>
      <c r="F185" s="463"/>
    </row>
    <row r="186" spans="5:6" ht="18" customHeight="1" x14ac:dyDescent="0.2">
      <c r="E186" s="462"/>
      <c r="F186" s="463"/>
    </row>
    <row r="187" spans="5:6" ht="18" customHeight="1" x14ac:dyDescent="0.2">
      <c r="E187" s="462"/>
      <c r="F187" s="463"/>
    </row>
    <row r="188" spans="5:6" ht="18" customHeight="1" x14ac:dyDescent="0.2">
      <c r="E188" s="462"/>
      <c r="F188" s="463"/>
    </row>
    <row r="189" spans="5:6" ht="18" customHeight="1" x14ac:dyDescent="0.2">
      <c r="E189" s="462"/>
      <c r="F189" s="463"/>
    </row>
    <row r="190" spans="5:6" ht="18" customHeight="1" x14ac:dyDescent="0.2">
      <c r="E190" s="462"/>
      <c r="F190" s="463"/>
    </row>
    <row r="191" spans="5:6" ht="18" customHeight="1" x14ac:dyDescent="0.2">
      <c r="E191" s="462"/>
      <c r="F191" s="463"/>
    </row>
    <row r="192" spans="5:6" ht="18" customHeight="1" x14ac:dyDescent="0.2">
      <c r="E192" s="462"/>
      <c r="F192" s="463"/>
    </row>
    <row r="193" spans="5:6" ht="18" customHeight="1" x14ac:dyDescent="0.2">
      <c r="E193" s="462"/>
      <c r="F193" s="463"/>
    </row>
    <row r="194" spans="5:6" ht="18" customHeight="1" x14ac:dyDescent="0.2">
      <c r="E194" s="462"/>
      <c r="F194" s="463"/>
    </row>
    <row r="195" spans="5:6" ht="18" customHeight="1" x14ac:dyDescent="0.2">
      <c r="E195" s="462"/>
      <c r="F195" s="463"/>
    </row>
    <row r="196" spans="5:6" ht="18" customHeight="1" x14ac:dyDescent="0.2">
      <c r="E196" s="462"/>
      <c r="F196" s="463"/>
    </row>
    <row r="197" spans="5:6" ht="18" customHeight="1" x14ac:dyDescent="0.2">
      <c r="E197" s="462"/>
      <c r="F197" s="463"/>
    </row>
    <row r="198" spans="5:6" ht="18" customHeight="1" x14ac:dyDescent="0.2">
      <c r="E198" s="462"/>
      <c r="F198" s="463"/>
    </row>
    <row r="199" spans="5:6" ht="18" customHeight="1" x14ac:dyDescent="0.2">
      <c r="E199" s="462"/>
      <c r="F199" s="463"/>
    </row>
    <row r="200" spans="5:6" ht="18" customHeight="1" x14ac:dyDescent="0.2">
      <c r="E200" s="462"/>
      <c r="F200" s="463"/>
    </row>
    <row r="201" spans="5:6" ht="18" customHeight="1" x14ac:dyDescent="0.2">
      <c r="E201" s="462"/>
      <c r="F201" s="463"/>
    </row>
    <row r="202" spans="5:6" ht="18" customHeight="1" x14ac:dyDescent="0.2">
      <c r="E202" s="462"/>
      <c r="F202" s="463"/>
    </row>
    <row r="203" spans="5:6" ht="18" customHeight="1" x14ac:dyDescent="0.2">
      <c r="E203" s="462"/>
      <c r="F203" s="463"/>
    </row>
    <row r="204" spans="5:6" ht="18" customHeight="1" x14ac:dyDescent="0.2">
      <c r="E204" s="462"/>
      <c r="F204" s="463"/>
    </row>
    <row r="205" spans="5:6" ht="18" customHeight="1" x14ac:dyDescent="0.2">
      <c r="E205" s="462"/>
      <c r="F205" s="463"/>
    </row>
    <row r="206" spans="5:6" ht="18" customHeight="1" x14ac:dyDescent="0.2">
      <c r="E206" s="462"/>
      <c r="F206" s="463"/>
    </row>
    <row r="207" spans="5:6" ht="18" customHeight="1" x14ac:dyDescent="0.2">
      <c r="E207" s="462"/>
      <c r="F207" s="463"/>
    </row>
    <row r="208" spans="5:6" ht="18" customHeight="1" x14ac:dyDescent="0.2">
      <c r="E208" s="462"/>
      <c r="F208" s="463"/>
    </row>
    <row r="209" spans="5:6" ht="18" customHeight="1" x14ac:dyDescent="0.2">
      <c r="E209" s="462"/>
      <c r="F209" s="463"/>
    </row>
    <row r="210" spans="5:6" ht="18" customHeight="1" x14ac:dyDescent="0.2">
      <c r="E210" s="462"/>
      <c r="F210" s="463"/>
    </row>
    <row r="211" spans="5:6" ht="18" customHeight="1" x14ac:dyDescent="0.2">
      <c r="E211" s="462"/>
      <c r="F211" s="463"/>
    </row>
    <row r="212" spans="5:6" ht="18" customHeight="1" x14ac:dyDescent="0.2">
      <c r="E212" s="462"/>
      <c r="F212" s="463"/>
    </row>
    <row r="213" spans="5:6" ht="18" customHeight="1" x14ac:dyDescent="0.2">
      <c r="E213" s="462"/>
      <c r="F213" s="463"/>
    </row>
    <row r="214" spans="5:6" ht="18" customHeight="1" x14ac:dyDescent="0.2">
      <c r="E214" s="462"/>
      <c r="F214" s="463"/>
    </row>
    <row r="215" spans="5:6" ht="18" customHeight="1" x14ac:dyDescent="0.2">
      <c r="E215" s="462"/>
      <c r="F215" s="463"/>
    </row>
    <row r="216" spans="5:6" ht="18" customHeight="1" x14ac:dyDescent="0.2">
      <c r="E216" s="462"/>
      <c r="F216" s="463"/>
    </row>
    <row r="217" spans="5:6" ht="18" customHeight="1" x14ac:dyDescent="0.2">
      <c r="E217" s="462"/>
      <c r="F217" s="463"/>
    </row>
    <row r="218" spans="5:6" ht="18" customHeight="1" x14ac:dyDescent="0.2">
      <c r="E218" s="462"/>
      <c r="F218" s="463"/>
    </row>
    <row r="219" spans="5:6" ht="18" customHeight="1" x14ac:dyDescent="0.2">
      <c r="E219" s="462"/>
      <c r="F219" s="463"/>
    </row>
    <row r="220" spans="5:6" ht="18" customHeight="1" x14ac:dyDescent="0.2">
      <c r="E220" s="462"/>
      <c r="F220" s="463"/>
    </row>
    <row r="221" spans="5:6" ht="18" customHeight="1" x14ac:dyDescent="0.2">
      <c r="E221" s="462"/>
      <c r="F221" s="463"/>
    </row>
    <row r="222" spans="5:6" ht="18" customHeight="1" x14ac:dyDescent="0.2">
      <c r="E222" s="462"/>
      <c r="F222" s="463"/>
    </row>
    <row r="223" spans="5:6" ht="18" customHeight="1" x14ac:dyDescent="0.2">
      <c r="E223" s="462"/>
      <c r="F223" s="463"/>
    </row>
    <row r="224" spans="5:6" ht="18" customHeight="1" x14ac:dyDescent="0.2">
      <c r="E224" s="462"/>
      <c r="F224" s="463"/>
    </row>
    <row r="225" spans="5:6" ht="18" customHeight="1" x14ac:dyDescent="0.2">
      <c r="E225" s="462"/>
      <c r="F225" s="463"/>
    </row>
    <row r="226" spans="5:6" ht="18" customHeight="1" x14ac:dyDescent="0.2">
      <c r="E226" s="462"/>
      <c r="F226" s="463"/>
    </row>
    <row r="227" spans="5:6" ht="18" customHeight="1" x14ac:dyDescent="0.2">
      <c r="E227" s="462"/>
      <c r="F227" s="463"/>
    </row>
    <row r="228" spans="5:6" ht="18" customHeight="1" x14ac:dyDescent="0.2">
      <c r="E228" s="462"/>
      <c r="F228" s="463"/>
    </row>
    <row r="229" spans="5:6" ht="18" customHeight="1" x14ac:dyDescent="0.2">
      <c r="E229" s="462"/>
      <c r="F229" s="463"/>
    </row>
    <row r="230" spans="5:6" ht="18" customHeight="1" x14ac:dyDescent="0.2">
      <c r="E230" s="462"/>
      <c r="F230" s="463"/>
    </row>
    <row r="231" spans="5:6" ht="18" customHeight="1" x14ac:dyDescent="0.2">
      <c r="E231" s="462"/>
      <c r="F231" s="463"/>
    </row>
    <row r="232" spans="5:6" ht="18" customHeight="1" x14ac:dyDescent="0.2">
      <c r="E232" s="462"/>
      <c r="F232" s="463"/>
    </row>
    <row r="233" spans="5:6" ht="18" customHeight="1" x14ac:dyDescent="0.2">
      <c r="E233" s="462"/>
      <c r="F233" s="463"/>
    </row>
    <row r="234" spans="5:6" ht="18" customHeight="1" x14ac:dyDescent="0.2">
      <c r="E234" s="462"/>
      <c r="F234" s="463"/>
    </row>
    <row r="235" spans="5:6" ht="18" customHeight="1" x14ac:dyDescent="0.2">
      <c r="E235" s="462"/>
      <c r="F235" s="463"/>
    </row>
    <row r="236" spans="5:6" ht="18" customHeight="1" x14ac:dyDescent="0.2">
      <c r="E236" s="462"/>
      <c r="F236" s="463"/>
    </row>
    <row r="237" spans="5:6" ht="18" customHeight="1" x14ac:dyDescent="0.2">
      <c r="E237" s="462"/>
      <c r="F237" s="463"/>
    </row>
    <row r="238" spans="5:6" ht="18" customHeight="1" x14ac:dyDescent="0.2">
      <c r="E238" s="462"/>
      <c r="F238" s="463"/>
    </row>
    <row r="239" spans="5:6" ht="18" customHeight="1" x14ac:dyDescent="0.2">
      <c r="E239" s="462"/>
      <c r="F239" s="463"/>
    </row>
    <row r="240" spans="5:6" ht="18" customHeight="1" x14ac:dyDescent="0.2">
      <c r="E240" s="462"/>
      <c r="F240" s="463"/>
    </row>
    <row r="241" spans="5:6" ht="18" customHeight="1" x14ac:dyDescent="0.2">
      <c r="E241" s="462"/>
      <c r="F241" s="463"/>
    </row>
    <row r="242" spans="5:6" ht="18" customHeight="1" x14ac:dyDescent="0.2">
      <c r="E242" s="462"/>
      <c r="F242" s="463"/>
    </row>
    <row r="243" spans="5:6" ht="18" customHeight="1" x14ac:dyDescent="0.2">
      <c r="E243" s="462"/>
      <c r="F243" s="463"/>
    </row>
    <row r="244" spans="5:6" ht="18" customHeight="1" x14ac:dyDescent="0.2">
      <c r="E244" s="462"/>
      <c r="F244" s="463"/>
    </row>
    <row r="245" spans="5:6" ht="18" customHeight="1" x14ac:dyDescent="0.2">
      <c r="E245" s="462"/>
      <c r="F245" s="463"/>
    </row>
  </sheetData>
  <mergeCells count="13">
    <mergeCell ref="C22:D22"/>
    <mergeCell ref="A11:C11"/>
    <mergeCell ref="C12:D13"/>
    <mergeCell ref="E12:F12"/>
    <mergeCell ref="C14:C17"/>
    <mergeCell ref="C18:C21"/>
    <mergeCell ref="C47:D47"/>
    <mergeCell ref="C23:C26"/>
    <mergeCell ref="C27:C30"/>
    <mergeCell ref="C31:C34"/>
    <mergeCell ref="C35:C38"/>
    <mergeCell ref="C39:C42"/>
    <mergeCell ref="C43:C46"/>
  </mergeCells>
  <phoneticPr fontId="1"/>
  <printOptions horizontalCentered="1"/>
  <pageMargins left="0.78740157480314965" right="0.78740157480314965" top="0.78740157480314965" bottom="0.78740157480314965" header="0.51181102362204722" footer="0.51181102362204722"/>
  <pageSetup paperSize="9" scale="82" orientation="portrait" cellComments="asDisplaye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7D340-95AA-481F-889D-6481AB348191}">
  <sheetPr>
    <tabColor rgb="FFFFFF00"/>
  </sheetPr>
  <dimension ref="A1:K56"/>
  <sheetViews>
    <sheetView showZeros="0" view="pageBreakPreview" zoomScale="115" zoomScaleNormal="100" zoomScaleSheetLayoutView="115" workbookViewId="0">
      <selection activeCell="M13" sqref="M13"/>
    </sheetView>
  </sheetViews>
  <sheetFormatPr defaultColWidth="9" defaultRowHeight="18" customHeight="1" x14ac:dyDescent="0.2"/>
  <cols>
    <col min="1" max="1" width="4" style="708" customWidth="1"/>
    <col min="2" max="2" width="9.6328125" style="708" customWidth="1"/>
    <col min="3" max="4" width="8.08984375" style="708" customWidth="1"/>
    <col min="5" max="7" width="8.81640625" style="708" customWidth="1"/>
    <col min="8" max="8" width="10.36328125" style="708" customWidth="1"/>
    <col min="9" max="9" width="8.81640625" style="462" customWidth="1"/>
    <col min="10" max="10" width="8.81640625" style="463" customWidth="1"/>
    <col min="11" max="14" width="7.81640625" style="708" customWidth="1"/>
    <col min="15" max="15" width="3.453125" style="708" customWidth="1"/>
    <col min="16" max="16" width="4.1796875" style="708" customWidth="1"/>
    <col min="17" max="18" width="3.453125" style="708" customWidth="1"/>
    <col min="19" max="16384" width="9" style="708"/>
  </cols>
  <sheetData>
    <row r="1" spans="1:10" ht="18" customHeight="1" x14ac:dyDescent="0.2">
      <c r="A1" s="400" t="s">
        <v>1444</v>
      </c>
      <c r="B1" s="400"/>
      <c r="C1" s="400"/>
      <c r="D1" s="400"/>
      <c r="E1" s="400"/>
      <c r="F1" s="400"/>
      <c r="G1" s="400"/>
      <c r="H1" s="400"/>
    </row>
    <row r="3" spans="1:10" ht="18" customHeight="1" x14ac:dyDescent="0.2">
      <c r="A3" s="708" t="s">
        <v>1445</v>
      </c>
    </row>
    <row r="4" spans="1:10" ht="18" customHeight="1" x14ac:dyDescent="0.2">
      <c r="B4" s="437" t="s">
        <v>1351</v>
      </c>
      <c r="C4" s="1847" t="s">
        <v>1352</v>
      </c>
      <c r="D4" s="1659"/>
      <c r="E4" s="1659"/>
      <c r="F4" s="1659"/>
      <c r="G4" s="1659"/>
      <c r="H4" s="1660"/>
      <c r="I4" s="1852" t="s">
        <v>1446</v>
      </c>
      <c r="J4" s="1853"/>
    </row>
    <row r="5" spans="1:10" ht="18" customHeight="1" x14ac:dyDescent="0.2">
      <c r="B5" s="437" t="s">
        <v>1354</v>
      </c>
      <c r="C5" s="1848" t="s">
        <v>1447</v>
      </c>
      <c r="D5" s="1880"/>
      <c r="E5" s="1880"/>
      <c r="F5" s="1880"/>
      <c r="G5" s="1880"/>
      <c r="H5" s="1418"/>
      <c r="I5" s="1849">
        <v>1281</v>
      </c>
      <c r="J5" s="1850"/>
    </row>
    <row r="6" spans="1:10" ht="18" customHeight="1" x14ac:dyDescent="0.2">
      <c r="B6" s="437" t="s">
        <v>1356</v>
      </c>
      <c r="C6" s="1848" t="s">
        <v>1448</v>
      </c>
      <c r="D6" s="1880"/>
      <c r="E6" s="1880"/>
      <c r="F6" s="1880"/>
      <c r="G6" s="1880"/>
      <c r="H6" s="1418"/>
      <c r="I6" s="1849">
        <v>128</v>
      </c>
      <c r="J6" s="1850"/>
    </row>
    <row r="7" spans="1:10" ht="18" customHeight="1" x14ac:dyDescent="0.2">
      <c r="B7" s="1847" t="s">
        <v>10</v>
      </c>
      <c r="C7" s="1659"/>
      <c r="D7" s="1659"/>
      <c r="E7" s="1659"/>
      <c r="F7" s="1659"/>
      <c r="G7" s="1659"/>
      <c r="H7" s="1660"/>
      <c r="I7" s="1849">
        <f>SUM(I5:I6)</f>
        <v>1409</v>
      </c>
      <c r="J7" s="1850"/>
    </row>
    <row r="9" spans="1:10" ht="18" customHeight="1" x14ac:dyDescent="0.2">
      <c r="A9" s="708" t="s">
        <v>1449</v>
      </c>
    </row>
    <row r="10" spans="1:10" ht="18" customHeight="1" x14ac:dyDescent="0.2">
      <c r="B10" s="437" t="s">
        <v>1351</v>
      </c>
      <c r="C10" s="1847" t="s">
        <v>1352</v>
      </c>
      <c r="D10" s="1659"/>
      <c r="E10" s="1659"/>
      <c r="F10" s="1659"/>
      <c r="G10" s="1659"/>
      <c r="H10" s="1660"/>
      <c r="I10" s="1852" t="s">
        <v>1446</v>
      </c>
      <c r="J10" s="1853"/>
    </row>
    <row r="11" spans="1:10" ht="18" customHeight="1" x14ac:dyDescent="0.2">
      <c r="B11" s="437" t="s">
        <v>1354</v>
      </c>
      <c r="C11" s="1848" t="s">
        <v>1377</v>
      </c>
      <c r="D11" s="1880"/>
      <c r="E11" s="1880"/>
      <c r="F11" s="1880"/>
      <c r="G11" s="1880"/>
      <c r="H11" s="1418"/>
      <c r="I11" s="1849">
        <v>1246</v>
      </c>
      <c r="J11" s="1850"/>
    </row>
    <row r="12" spans="1:10" ht="18" customHeight="1" x14ac:dyDescent="0.2">
      <c r="B12" s="437" t="s">
        <v>1356</v>
      </c>
      <c r="C12" s="1848" t="s">
        <v>1378</v>
      </c>
      <c r="D12" s="1880"/>
      <c r="E12" s="1880"/>
      <c r="F12" s="1880"/>
      <c r="G12" s="1880"/>
      <c r="H12" s="1418"/>
      <c r="I12" s="1849">
        <v>4</v>
      </c>
      <c r="J12" s="1850"/>
    </row>
    <row r="13" spans="1:10" ht="18" customHeight="1" x14ac:dyDescent="0.2">
      <c r="B13" s="437" t="s">
        <v>1361</v>
      </c>
      <c r="C13" s="1848" t="s">
        <v>1379</v>
      </c>
      <c r="D13" s="1880"/>
      <c r="E13" s="1880"/>
      <c r="F13" s="1880"/>
      <c r="G13" s="1880"/>
      <c r="H13" s="1418"/>
      <c r="I13" s="1849">
        <v>12</v>
      </c>
      <c r="J13" s="1850"/>
    </row>
    <row r="14" spans="1:10" ht="18" customHeight="1" x14ac:dyDescent="0.2">
      <c r="B14" s="437" t="s">
        <v>1363</v>
      </c>
      <c r="C14" s="1848" t="s">
        <v>1380</v>
      </c>
      <c r="D14" s="1880"/>
      <c r="E14" s="1880"/>
      <c r="F14" s="1880"/>
      <c r="G14" s="1880"/>
      <c r="H14" s="1418"/>
      <c r="I14" s="1849">
        <v>19</v>
      </c>
      <c r="J14" s="1850"/>
    </row>
    <row r="15" spans="1:10" ht="18" customHeight="1" x14ac:dyDescent="0.2">
      <c r="B15" s="1847" t="s">
        <v>10</v>
      </c>
      <c r="C15" s="1659"/>
      <c r="D15" s="1659"/>
      <c r="E15" s="1659"/>
      <c r="F15" s="1659"/>
      <c r="G15" s="1659"/>
      <c r="H15" s="1660"/>
      <c r="I15" s="1849">
        <f>SUM(I11:I14)</f>
        <v>1281</v>
      </c>
      <c r="J15" s="1850"/>
    </row>
    <row r="17" spans="1:10" ht="18" customHeight="1" x14ac:dyDescent="0.2">
      <c r="A17" s="708" t="s">
        <v>1450</v>
      </c>
    </row>
    <row r="18" spans="1:10" ht="18" customHeight="1" x14ac:dyDescent="0.2">
      <c r="B18" s="435" t="s">
        <v>456</v>
      </c>
      <c r="C18" s="1831" t="s">
        <v>1396</v>
      </c>
      <c r="D18" s="1832"/>
      <c r="E18" s="1832"/>
      <c r="F18" s="1832"/>
      <c r="G18" s="1832"/>
      <c r="H18" s="1833"/>
      <c r="I18" s="1851" t="s">
        <v>1397</v>
      </c>
      <c r="J18" s="1851"/>
    </row>
    <row r="19" spans="1:10" ht="18" customHeight="1" x14ac:dyDescent="0.2">
      <c r="B19" s="436" t="s">
        <v>1306</v>
      </c>
      <c r="C19" s="1834"/>
      <c r="D19" s="1323"/>
      <c r="E19" s="1323"/>
      <c r="F19" s="1323"/>
      <c r="G19" s="1323"/>
      <c r="H19" s="1835"/>
      <c r="I19" s="715" t="s">
        <v>1398</v>
      </c>
      <c r="J19" s="715" t="s">
        <v>1399</v>
      </c>
    </row>
    <row r="20" spans="1:10" ht="18" customHeight="1" x14ac:dyDescent="0.2">
      <c r="B20" s="439" t="s">
        <v>1309</v>
      </c>
      <c r="C20" s="1862" t="s">
        <v>1310</v>
      </c>
      <c r="D20" s="1863"/>
      <c r="E20" s="1863"/>
      <c r="F20" s="1864"/>
      <c r="G20" s="1878" t="s">
        <v>1311</v>
      </c>
      <c r="H20" s="1760"/>
      <c r="I20" s="468">
        <v>0</v>
      </c>
      <c r="J20" s="468">
        <v>1</v>
      </c>
    </row>
    <row r="21" spans="1:10" ht="18" customHeight="1" x14ac:dyDescent="0.2">
      <c r="B21" s="471" t="s">
        <v>1312</v>
      </c>
      <c r="C21" s="1865"/>
      <c r="D21" s="1866"/>
      <c r="E21" s="1866"/>
      <c r="F21" s="1867"/>
      <c r="G21" s="1879" t="s">
        <v>1313</v>
      </c>
      <c r="H21" s="1762"/>
      <c r="I21" s="470">
        <v>0</v>
      </c>
      <c r="J21" s="489" t="s">
        <v>56</v>
      </c>
    </row>
    <row r="22" spans="1:10" ht="18" customHeight="1" x14ac:dyDescent="0.2">
      <c r="B22" s="441" t="s">
        <v>1314</v>
      </c>
      <c r="C22" s="1865"/>
      <c r="D22" s="1866"/>
      <c r="E22" s="1866"/>
      <c r="F22" s="1867"/>
      <c r="G22" s="1879" t="s">
        <v>1400</v>
      </c>
      <c r="H22" s="1762"/>
      <c r="I22" s="470">
        <v>0</v>
      </c>
      <c r="J22" s="470">
        <v>3</v>
      </c>
    </row>
    <row r="23" spans="1:10" ht="18" customHeight="1" x14ac:dyDescent="0.2">
      <c r="B23" s="436" t="s">
        <v>1451</v>
      </c>
      <c r="C23" s="1868"/>
      <c r="D23" s="1869"/>
      <c r="E23" s="1869"/>
      <c r="F23" s="1870"/>
      <c r="G23" s="1873" t="s">
        <v>1315</v>
      </c>
      <c r="H23" s="1874"/>
      <c r="I23" s="473">
        <v>0</v>
      </c>
      <c r="J23" s="473">
        <v>0</v>
      </c>
    </row>
    <row r="24" spans="1:10" ht="18" customHeight="1" x14ac:dyDescent="0.2">
      <c r="B24" s="439" t="s">
        <v>1316</v>
      </c>
      <c r="C24" s="1862" t="s">
        <v>1452</v>
      </c>
      <c r="D24" s="1863"/>
      <c r="E24" s="1863"/>
      <c r="F24" s="1864"/>
      <c r="G24" s="1875" t="s">
        <v>1311</v>
      </c>
      <c r="H24" s="1876"/>
      <c r="I24" s="468">
        <v>1</v>
      </c>
      <c r="J24" s="468">
        <v>622</v>
      </c>
    </row>
    <row r="25" spans="1:10" ht="18" customHeight="1" x14ac:dyDescent="0.2">
      <c r="B25" s="471" t="s">
        <v>1318</v>
      </c>
      <c r="C25" s="1865"/>
      <c r="D25" s="1866"/>
      <c r="E25" s="1866"/>
      <c r="F25" s="1867"/>
      <c r="G25" s="1877" t="s">
        <v>1313</v>
      </c>
      <c r="H25" s="1768"/>
      <c r="I25" s="470">
        <v>0</v>
      </c>
      <c r="J25" s="489" t="s">
        <v>56</v>
      </c>
    </row>
    <row r="26" spans="1:10" ht="18" customHeight="1" x14ac:dyDescent="0.2">
      <c r="B26" s="441" t="s">
        <v>1319</v>
      </c>
      <c r="C26" s="1865"/>
      <c r="D26" s="1866"/>
      <c r="E26" s="1866"/>
      <c r="F26" s="1867"/>
      <c r="G26" s="1877" t="s">
        <v>1400</v>
      </c>
      <c r="H26" s="1768"/>
      <c r="I26" s="470">
        <v>4</v>
      </c>
      <c r="J26" s="470">
        <v>186</v>
      </c>
    </row>
    <row r="27" spans="1:10" ht="18" customHeight="1" x14ac:dyDescent="0.2">
      <c r="B27" s="436" t="s">
        <v>1453</v>
      </c>
      <c r="C27" s="1868"/>
      <c r="D27" s="1869"/>
      <c r="E27" s="1869"/>
      <c r="F27" s="1870"/>
      <c r="G27" s="1873" t="s">
        <v>1315</v>
      </c>
      <c r="H27" s="1874"/>
      <c r="I27" s="473">
        <v>0</v>
      </c>
      <c r="J27" s="473">
        <v>2</v>
      </c>
    </row>
    <row r="28" spans="1:10" ht="18" customHeight="1" x14ac:dyDescent="0.2">
      <c r="B28" s="439" t="s">
        <v>1320</v>
      </c>
      <c r="C28" s="1862" t="s">
        <v>1317</v>
      </c>
      <c r="D28" s="1863"/>
      <c r="E28" s="1863"/>
      <c r="F28" s="1864"/>
      <c r="G28" s="1878" t="s">
        <v>1311</v>
      </c>
      <c r="H28" s="1760"/>
      <c r="I28" s="468">
        <v>0</v>
      </c>
      <c r="J28" s="468">
        <v>0</v>
      </c>
    </row>
    <row r="29" spans="1:10" ht="18" customHeight="1" x14ac:dyDescent="0.2">
      <c r="B29" s="471" t="s">
        <v>1322</v>
      </c>
      <c r="C29" s="1865"/>
      <c r="D29" s="1866"/>
      <c r="E29" s="1866"/>
      <c r="F29" s="1867"/>
      <c r="G29" s="1879" t="s">
        <v>1313</v>
      </c>
      <c r="H29" s="1762"/>
      <c r="I29" s="470">
        <v>0</v>
      </c>
      <c r="J29" s="489" t="s">
        <v>56</v>
      </c>
    </row>
    <row r="30" spans="1:10" ht="18" customHeight="1" x14ac:dyDescent="0.2">
      <c r="B30" s="441" t="s">
        <v>1323</v>
      </c>
      <c r="C30" s="1865"/>
      <c r="D30" s="1866"/>
      <c r="E30" s="1866"/>
      <c r="F30" s="1867"/>
      <c r="G30" s="1879" t="s">
        <v>1400</v>
      </c>
      <c r="H30" s="1762"/>
      <c r="I30" s="470">
        <v>0</v>
      </c>
      <c r="J30" s="489" t="s">
        <v>56</v>
      </c>
    </row>
    <row r="31" spans="1:10" ht="18" customHeight="1" x14ac:dyDescent="0.2">
      <c r="B31" s="436" t="s">
        <v>1454</v>
      </c>
      <c r="C31" s="1868"/>
      <c r="D31" s="1869"/>
      <c r="E31" s="1869"/>
      <c r="F31" s="1870"/>
      <c r="G31" s="1873" t="s">
        <v>1315</v>
      </c>
      <c r="H31" s="1874"/>
      <c r="I31" s="473">
        <v>0</v>
      </c>
      <c r="J31" s="473">
        <v>0</v>
      </c>
    </row>
    <row r="32" spans="1:10" ht="18" customHeight="1" x14ac:dyDescent="0.2">
      <c r="B32" s="439" t="s">
        <v>1324</v>
      </c>
      <c r="C32" s="1862" t="s">
        <v>1321</v>
      </c>
      <c r="D32" s="1863"/>
      <c r="E32" s="1863"/>
      <c r="F32" s="1864"/>
      <c r="G32" s="1871" t="s">
        <v>1311</v>
      </c>
      <c r="H32" s="1760"/>
      <c r="I32" s="468">
        <v>0</v>
      </c>
      <c r="J32" s="468">
        <v>0</v>
      </c>
    </row>
    <row r="33" spans="2:10" ht="18" customHeight="1" x14ac:dyDescent="0.2">
      <c r="B33" s="471" t="s">
        <v>1326</v>
      </c>
      <c r="C33" s="1865"/>
      <c r="D33" s="1866"/>
      <c r="E33" s="1866"/>
      <c r="F33" s="1867"/>
      <c r="G33" s="1872" t="s">
        <v>1313</v>
      </c>
      <c r="H33" s="1762"/>
      <c r="I33" s="470">
        <v>0</v>
      </c>
      <c r="J33" s="489" t="s">
        <v>56</v>
      </c>
    </row>
    <row r="34" spans="2:10" ht="18" customHeight="1" x14ac:dyDescent="0.2">
      <c r="B34" s="441" t="s">
        <v>1327</v>
      </c>
      <c r="C34" s="1865"/>
      <c r="D34" s="1866"/>
      <c r="E34" s="1866"/>
      <c r="F34" s="1867"/>
      <c r="G34" s="1872" t="s">
        <v>1400</v>
      </c>
      <c r="H34" s="1762"/>
      <c r="I34" s="470">
        <v>0</v>
      </c>
      <c r="J34" s="489" t="s">
        <v>56</v>
      </c>
    </row>
    <row r="35" spans="2:10" ht="18" customHeight="1" x14ac:dyDescent="0.2">
      <c r="B35" s="436" t="s">
        <v>1455</v>
      </c>
      <c r="C35" s="1868"/>
      <c r="D35" s="1869"/>
      <c r="E35" s="1869"/>
      <c r="F35" s="1870"/>
      <c r="G35" s="1873" t="s">
        <v>1315</v>
      </c>
      <c r="H35" s="1874"/>
      <c r="I35" s="473">
        <v>0</v>
      </c>
      <c r="J35" s="495">
        <v>0</v>
      </c>
    </row>
    <row r="36" spans="2:10" ht="18" customHeight="1" x14ac:dyDescent="0.2">
      <c r="B36" s="439" t="s">
        <v>1328</v>
      </c>
      <c r="C36" s="1862" t="s">
        <v>1456</v>
      </c>
      <c r="D36" s="1863"/>
      <c r="E36" s="1863"/>
      <c r="F36" s="1864"/>
      <c r="G36" s="1871" t="s">
        <v>1311</v>
      </c>
      <c r="H36" s="1760"/>
      <c r="I36" s="468">
        <v>0</v>
      </c>
      <c r="J36" s="468">
        <v>1</v>
      </c>
    </row>
    <row r="37" spans="2:10" ht="18" customHeight="1" x14ac:dyDescent="0.2">
      <c r="B37" s="471" t="s">
        <v>1330</v>
      </c>
      <c r="C37" s="1865"/>
      <c r="D37" s="1866"/>
      <c r="E37" s="1866"/>
      <c r="F37" s="1867"/>
      <c r="G37" s="1872" t="s">
        <v>1313</v>
      </c>
      <c r="H37" s="1762"/>
      <c r="I37" s="470">
        <v>0</v>
      </c>
      <c r="J37" s="470">
        <v>0</v>
      </c>
    </row>
    <row r="38" spans="2:10" ht="18" customHeight="1" x14ac:dyDescent="0.2">
      <c r="B38" s="441" t="s">
        <v>1331</v>
      </c>
      <c r="C38" s="1865"/>
      <c r="D38" s="1866"/>
      <c r="E38" s="1866"/>
      <c r="F38" s="1867"/>
      <c r="G38" s="1872" t="s">
        <v>1400</v>
      </c>
      <c r="H38" s="1762"/>
      <c r="I38" s="470">
        <v>0</v>
      </c>
      <c r="J38" s="470">
        <v>1</v>
      </c>
    </row>
    <row r="39" spans="2:10" ht="18" customHeight="1" x14ac:dyDescent="0.2">
      <c r="B39" s="436" t="s">
        <v>1406</v>
      </c>
      <c r="C39" s="1868"/>
      <c r="D39" s="1869"/>
      <c r="E39" s="1869"/>
      <c r="F39" s="1870"/>
      <c r="G39" s="1873" t="s">
        <v>1315</v>
      </c>
      <c r="H39" s="1874"/>
      <c r="I39" s="473">
        <v>0</v>
      </c>
      <c r="J39" s="495">
        <v>0</v>
      </c>
    </row>
    <row r="40" spans="2:10" ht="18" customHeight="1" x14ac:dyDescent="0.2">
      <c r="B40" s="439" t="s">
        <v>1332</v>
      </c>
      <c r="C40" s="1862" t="s">
        <v>1457</v>
      </c>
      <c r="D40" s="1863"/>
      <c r="E40" s="1863"/>
      <c r="F40" s="1864"/>
      <c r="G40" s="1871" t="s">
        <v>1311</v>
      </c>
      <c r="H40" s="1760"/>
      <c r="I40" s="468">
        <v>0</v>
      </c>
      <c r="J40" s="468">
        <v>60</v>
      </c>
    </row>
    <row r="41" spans="2:10" ht="18" customHeight="1" x14ac:dyDescent="0.2">
      <c r="B41" s="471" t="s">
        <v>1334</v>
      </c>
      <c r="C41" s="1865"/>
      <c r="D41" s="1866"/>
      <c r="E41" s="1866"/>
      <c r="F41" s="1867"/>
      <c r="G41" s="1872" t="s">
        <v>1313</v>
      </c>
      <c r="H41" s="1762"/>
      <c r="I41" s="470">
        <v>0</v>
      </c>
      <c r="J41" s="470">
        <v>1</v>
      </c>
    </row>
    <row r="42" spans="2:10" ht="18" customHeight="1" x14ac:dyDescent="0.2">
      <c r="B42" s="441" t="s">
        <v>1335</v>
      </c>
      <c r="C42" s="1865"/>
      <c r="D42" s="1866"/>
      <c r="E42" s="1866"/>
      <c r="F42" s="1867"/>
      <c r="G42" s="1872" t="s">
        <v>1400</v>
      </c>
      <c r="H42" s="1762"/>
      <c r="I42" s="470">
        <v>0</v>
      </c>
      <c r="J42" s="470">
        <v>127</v>
      </c>
    </row>
    <row r="43" spans="2:10" ht="18" customHeight="1" x14ac:dyDescent="0.2">
      <c r="B43" s="492" t="s">
        <v>1407</v>
      </c>
      <c r="C43" s="1868"/>
      <c r="D43" s="1869"/>
      <c r="E43" s="1869"/>
      <c r="F43" s="1870"/>
      <c r="G43" s="1873" t="s">
        <v>1315</v>
      </c>
      <c r="H43" s="1874"/>
      <c r="I43" s="473">
        <v>0</v>
      </c>
      <c r="J43" s="495">
        <v>5</v>
      </c>
    </row>
    <row r="44" spans="2:10" ht="18" customHeight="1" x14ac:dyDescent="0.2">
      <c r="B44" s="496" t="s">
        <v>1408</v>
      </c>
      <c r="C44" s="1862" t="s">
        <v>1431</v>
      </c>
      <c r="D44" s="1863"/>
      <c r="E44" s="1863"/>
      <c r="F44" s="1864"/>
      <c r="G44" s="1871" t="s">
        <v>1311</v>
      </c>
      <c r="H44" s="1760"/>
      <c r="I44" s="468">
        <v>0</v>
      </c>
      <c r="J44" s="468">
        <v>4</v>
      </c>
    </row>
    <row r="45" spans="2:10" ht="18" customHeight="1" x14ac:dyDescent="0.2">
      <c r="B45" s="471" t="s">
        <v>1409</v>
      </c>
      <c r="C45" s="1865"/>
      <c r="D45" s="1866"/>
      <c r="E45" s="1866"/>
      <c r="F45" s="1867"/>
      <c r="G45" s="1872" t="s">
        <v>1313</v>
      </c>
      <c r="H45" s="1762"/>
      <c r="I45" s="470">
        <v>0</v>
      </c>
      <c r="J45" s="470">
        <v>1</v>
      </c>
    </row>
    <row r="46" spans="2:10" ht="18" customHeight="1" x14ac:dyDescent="0.2">
      <c r="B46" s="441" t="s">
        <v>1410</v>
      </c>
      <c r="C46" s="1865"/>
      <c r="D46" s="1866"/>
      <c r="E46" s="1866"/>
      <c r="F46" s="1867"/>
      <c r="G46" s="1872" t="s">
        <v>1400</v>
      </c>
      <c r="H46" s="1762"/>
      <c r="I46" s="470">
        <v>0</v>
      </c>
      <c r="J46" s="470">
        <v>130</v>
      </c>
    </row>
    <row r="47" spans="2:10" ht="18" customHeight="1" x14ac:dyDescent="0.2">
      <c r="B47" s="496" t="s">
        <v>1411</v>
      </c>
      <c r="C47" s="1868"/>
      <c r="D47" s="1869"/>
      <c r="E47" s="1869"/>
      <c r="F47" s="1870"/>
      <c r="G47" s="1873" t="s">
        <v>1315</v>
      </c>
      <c r="H47" s="1874"/>
      <c r="I47" s="473">
        <v>0</v>
      </c>
      <c r="J47" s="495">
        <v>1</v>
      </c>
    </row>
    <row r="48" spans="2:10" ht="18" customHeight="1" x14ac:dyDescent="0.2">
      <c r="B48" s="439" t="s">
        <v>1432</v>
      </c>
      <c r="C48" s="1862" t="s">
        <v>1333</v>
      </c>
      <c r="D48" s="1863"/>
      <c r="E48" s="1863"/>
      <c r="F48" s="1864"/>
      <c r="G48" s="1871" t="s">
        <v>1311</v>
      </c>
      <c r="H48" s="1760"/>
      <c r="I48" s="468">
        <v>0</v>
      </c>
      <c r="J48" s="468">
        <v>3</v>
      </c>
    </row>
    <row r="49" spans="2:11" ht="18" customHeight="1" x14ac:dyDescent="0.2">
      <c r="B49" s="471" t="s">
        <v>1433</v>
      </c>
      <c r="C49" s="1865"/>
      <c r="D49" s="1866"/>
      <c r="E49" s="1866"/>
      <c r="F49" s="1867"/>
      <c r="G49" s="1872" t="s">
        <v>1313</v>
      </c>
      <c r="H49" s="1762"/>
      <c r="I49" s="470">
        <v>0</v>
      </c>
      <c r="J49" s="470">
        <v>0</v>
      </c>
    </row>
    <row r="50" spans="2:11" ht="18" customHeight="1" x14ac:dyDescent="0.2">
      <c r="B50" s="441" t="s">
        <v>1434</v>
      </c>
      <c r="C50" s="1865"/>
      <c r="D50" s="1866"/>
      <c r="E50" s="1866"/>
      <c r="F50" s="1867"/>
      <c r="G50" s="1872" t="s">
        <v>1400</v>
      </c>
      <c r="H50" s="1762"/>
      <c r="I50" s="470">
        <v>7</v>
      </c>
      <c r="J50" s="470">
        <v>120</v>
      </c>
      <c r="K50" s="404"/>
    </row>
    <row r="51" spans="2:11" ht="18" customHeight="1" x14ac:dyDescent="0.2">
      <c r="B51" s="492" t="s">
        <v>1435</v>
      </c>
      <c r="C51" s="1868"/>
      <c r="D51" s="1869"/>
      <c r="E51" s="1869"/>
      <c r="F51" s="1870"/>
      <c r="G51" s="1873" t="s">
        <v>1315</v>
      </c>
      <c r="H51" s="1874"/>
      <c r="I51" s="473">
        <v>0</v>
      </c>
      <c r="J51" s="491">
        <v>1</v>
      </c>
      <c r="K51" s="404"/>
    </row>
    <row r="52" spans="2:11" ht="19.5" customHeight="1" x14ac:dyDescent="0.2">
      <c r="B52" s="1847" t="s">
        <v>10</v>
      </c>
      <c r="C52" s="1659"/>
      <c r="D52" s="1659"/>
      <c r="E52" s="1659"/>
      <c r="F52" s="1659"/>
      <c r="G52" s="1659"/>
      <c r="H52" s="1660"/>
      <c r="I52" s="725">
        <f>SUM(I20:I51)</f>
        <v>12</v>
      </c>
      <c r="J52" s="725">
        <f>SUM(J20:J51)</f>
        <v>1269</v>
      </c>
    </row>
    <row r="53" spans="2:11" ht="19.5" customHeight="1" x14ac:dyDescent="0.2"/>
    <row r="54" spans="2:11" ht="18" customHeight="1" x14ac:dyDescent="0.2">
      <c r="J54" s="497"/>
    </row>
    <row r="55" spans="2:11" ht="18" customHeight="1" x14ac:dyDescent="0.2">
      <c r="J55" s="497"/>
    </row>
    <row r="56" spans="2:11" ht="18" customHeight="1" x14ac:dyDescent="0.2">
      <c r="I56" s="708"/>
      <c r="J56" s="708"/>
    </row>
  </sheetData>
  <mergeCells count="63">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3"/>
    <mergeCell ref="G20:H20"/>
    <mergeCell ref="G21:H21"/>
    <mergeCell ref="G22:H22"/>
    <mergeCell ref="G23:H23"/>
    <mergeCell ref="C28:F31"/>
    <mergeCell ref="G28:H28"/>
    <mergeCell ref="G29:H29"/>
    <mergeCell ref="G30:H30"/>
    <mergeCell ref="G31:H31"/>
    <mergeCell ref="C24:F27"/>
    <mergeCell ref="G24:H24"/>
    <mergeCell ref="G25:H25"/>
    <mergeCell ref="G26:H26"/>
    <mergeCell ref="G27:H27"/>
    <mergeCell ref="C36:F39"/>
    <mergeCell ref="G36:H36"/>
    <mergeCell ref="G37:H37"/>
    <mergeCell ref="G38:H38"/>
    <mergeCell ref="G39:H39"/>
    <mergeCell ref="C32:F35"/>
    <mergeCell ref="G32:H32"/>
    <mergeCell ref="G33:H33"/>
    <mergeCell ref="G34:H34"/>
    <mergeCell ref="G35:H35"/>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s>
  <phoneticPr fontId="1"/>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FD27-4881-4AE1-9FAF-2A7B94661B34}">
  <sheetPr>
    <tabColor rgb="FFFFFF00"/>
  </sheetPr>
  <dimension ref="A1:J84"/>
  <sheetViews>
    <sheetView showZeros="0" view="pageBreakPreview" zoomScale="145" zoomScaleNormal="100" zoomScaleSheetLayoutView="145" workbookViewId="0">
      <selection activeCell="H2" sqref="H2"/>
    </sheetView>
  </sheetViews>
  <sheetFormatPr defaultColWidth="9" defaultRowHeight="18" customHeight="1" x14ac:dyDescent="0.2"/>
  <cols>
    <col min="1" max="1" width="4" style="708" customWidth="1"/>
    <col min="2" max="2" width="9.6328125" style="708" customWidth="1"/>
    <col min="3" max="4" width="8.08984375" style="708" customWidth="1"/>
    <col min="5" max="5" width="8.81640625" style="708" customWidth="1"/>
    <col min="6" max="6" width="10.81640625" style="708" customWidth="1"/>
    <col min="7" max="8" width="8.81640625" style="708" customWidth="1"/>
    <col min="9" max="9" width="8.81640625" style="462" customWidth="1"/>
    <col min="10" max="10" width="8.81640625" style="463" customWidth="1"/>
    <col min="11" max="16384" width="9" style="708"/>
  </cols>
  <sheetData>
    <row r="1" spans="1:10" ht="18" customHeight="1" x14ac:dyDescent="0.2">
      <c r="A1" s="400" t="s">
        <v>1458</v>
      </c>
      <c r="B1" s="400"/>
      <c r="C1" s="400"/>
      <c r="D1" s="400"/>
      <c r="E1" s="400"/>
      <c r="F1" s="400"/>
      <c r="G1" s="400"/>
      <c r="H1" s="400"/>
    </row>
    <row r="3" spans="1:10" ht="18" customHeight="1" x14ac:dyDescent="0.2">
      <c r="A3" s="708" t="s">
        <v>1459</v>
      </c>
    </row>
    <row r="4" spans="1:10" ht="18" customHeight="1" x14ac:dyDescent="0.2">
      <c r="B4" s="437" t="s">
        <v>1351</v>
      </c>
      <c r="C4" s="1847" t="s">
        <v>1352</v>
      </c>
      <c r="D4" s="1659"/>
      <c r="E4" s="1659"/>
      <c r="F4" s="1659"/>
      <c r="G4" s="1659"/>
      <c r="H4" s="1660"/>
      <c r="I4" s="1852" t="s">
        <v>1446</v>
      </c>
      <c r="J4" s="1853"/>
    </row>
    <row r="5" spans="1:10" ht="18" customHeight="1" x14ac:dyDescent="0.2">
      <c r="B5" s="437" t="s">
        <v>1354</v>
      </c>
      <c r="C5" s="1848" t="s">
        <v>1447</v>
      </c>
      <c r="D5" s="1880"/>
      <c r="E5" s="1880"/>
      <c r="F5" s="1880"/>
      <c r="G5" s="1880"/>
      <c r="H5" s="1418"/>
      <c r="I5" s="1849">
        <v>995</v>
      </c>
      <c r="J5" s="1850"/>
    </row>
    <row r="6" spans="1:10" ht="18" customHeight="1" x14ac:dyDescent="0.2">
      <c r="B6" s="437" t="s">
        <v>1356</v>
      </c>
      <c r="C6" s="1848" t="s">
        <v>1448</v>
      </c>
      <c r="D6" s="1880"/>
      <c r="E6" s="1880"/>
      <c r="F6" s="1880"/>
      <c r="G6" s="1880"/>
      <c r="H6" s="1418"/>
      <c r="I6" s="1849">
        <v>414</v>
      </c>
      <c r="J6" s="1850"/>
    </row>
    <row r="7" spans="1:10" ht="18" customHeight="1" x14ac:dyDescent="0.2">
      <c r="B7" s="1847" t="s">
        <v>10</v>
      </c>
      <c r="C7" s="1659"/>
      <c r="D7" s="1659"/>
      <c r="E7" s="1659"/>
      <c r="F7" s="1659"/>
      <c r="G7" s="1659"/>
      <c r="H7" s="1660"/>
      <c r="I7" s="1849">
        <f>SUM(I5:I6)</f>
        <v>1409</v>
      </c>
      <c r="J7" s="1850"/>
    </row>
    <row r="9" spans="1:10" ht="18" customHeight="1" x14ac:dyDescent="0.2">
      <c r="A9" s="708" t="s">
        <v>1449</v>
      </c>
    </row>
    <row r="10" spans="1:10" ht="18" customHeight="1" x14ac:dyDescent="0.2">
      <c r="B10" s="437" t="s">
        <v>1351</v>
      </c>
      <c r="C10" s="1847" t="s">
        <v>1352</v>
      </c>
      <c r="D10" s="1659"/>
      <c r="E10" s="1659"/>
      <c r="F10" s="1659"/>
      <c r="G10" s="1659"/>
      <c r="H10" s="1660"/>
      <c r="I10" s="1852" t="s">
        <v>1446</v>
      </c>
      <c r="J10" s="1853"/>
    </row>
    <row r="11" spans="1:10" ht="18" customHeight="1" x14ac:dyDescent="0.2">
      <c r="B11" s="437" t="s">
        <v>1354</v>
      </c>
      <c r="C11" s="1848" t="s">
        <v>1377</v>
      </c>
      <c r="D11" s="1880"/>
      <c r="E11" s="1880"/>
      <c r="F11" s="1880"/>
      <c r="G11" s="1880"/>
      <c r="H11" s="1418"/>
      <c r="I11" s="1849">
        <v>130</v>
      </c>
      <c r="J11" s="1850"/>
    </row>
    <row r="12" spans="1:10" ht="18" customHeight="1" x14ac:dyDescent="0.2">
      <c r="B12" s="437" t="s">
        <v>1356</v>
      </c>
      <c r="C12" s="1848" t="s">
        <v>1378</v>
      </c>
      <c r="D12" s="1880"/>
      <c r="E12" s="1880"/>
      <c r="F12" s="1880"/>
      <c r="G12" s="1880"/>
      <c r="H12" s="1418"/>
      <c r="I12" s="1849">
        <v>142</v>
      </c>
      <c r="J12" s="1850"/>
    </row>
    <row r="13" spans="1:10" ht="18" customHeight="1" x14ac:dyDescent="0.2">
      <c r="B13" s="437" t="s">
        <v>1361</v>
      </c>
      <c r="C13" s="1848" t="s">
        <v>1379</v>
      </c>
      <c r="D13" s="1880"/>
      <c r="E13" s="1880"/>
      <c r="F13" s="1880"/>
      <c r="G13" s="1880"/>
      <c r="H13" s="1418"/>
      <c r="I13" s="1849">
        <v>602</v>
      </c>
      <c r="J13" s="1850"/>
    </row>
    <row r="14" spans="1:10" ht="18" customHeight="1" x14ac:dyDescent="0.2">
      <c r="B14" s="437" t="s">
        <v>1363</v>
      </c>
      <c r="C14" s="1848" t="s">
        <v>1380</v>
      </c>
      <c r="D14" s="1880"/>
      <c r="E14" s="1880"/>
      <c r="F14" s="1880"/>
      <c r="G14" s="1880"/>
      <c r="H14" s="1418"/>
      <c r="I14" s="1849">
        <v>121</v>
      </c>
      <c r="J14" s="1850"/>
    </row>
    <row r="15" spans="1:10" ht="18" customHeight="1" x14ac:dyDescent="0.2">
      <c r="B15" s="1847" t="s">
        <v>10</v>
      </c>
      <c r="C15" s="1659"/>
      <c r="D15" s="1659"/>
      <c r="E15" s="1659"/>
      <c r="F15" s="1659"/>
      <c r="G15" s="1659"/>
      <c r="H15" s="1660"/>
      <c r="I15" s="1849">
        <f>SUM(I11:I14)</f>
        <v>995</v>
      </c>
      <c r="J15" s="1850"/>
    </row>
    <row r="17" spans="1:10" ht="18" customHeight="1" x14ac:dyDescent="0.2">
      <c r="A17" s="708" t="s">
        <v>1460</v>
      </c>
    </row>
    <row r="18" spans="1:10" ht="18" customHeight="1" x14ac:dyDescent="0.2">
      <c r="B18" s="435" t="s">
        <v>456</v>
      </c>
      <c r="C18" s="1831" t="s">
        <v>1396</v>
      </c>
      <c r="D18" s="1832"/>
      <c r="E18" s="1832"/>
      <c r="F18" s="1832"/>
      <c r="G18" s="1832"/>
      <c r="H18" s="1833"/>
      <c r="I18" s="1851" t="s">
        <v>1397</v>
      </c>
      <c r="J18" s="1851"/>
    </row>
    <row r="19" spans="1:10" ht="18" customHeight="1" x14ac:dyDescent="0.2">
      <c r="B19" s="436" t="s">
        <v>1306</v>
      </c>
      <c r="C19" s="1834"/>
      <c r="D19" s="1323"/>
      <c r="E19" s="1323"/>
      <c r="F19" s="1323"/>
      <c r="G19" s="1323"/>
      <c r="H19" s="1835"/>
      <c r="I19" s="715" t="s">
        <v>1398</v>
      </c>
      <c r="J19" s="715" t="s">
        <v>1399</v>
      </c>
    </row>
    <row r="20" spans="1:10" ht="18" customHeight="1" x14ac:dyDescent="0.2">
      <c r="B20" s="466" t="s">
        <v>1309</v>
      </c>
      <c r="C20" s="1841" t="s">
        <v>1329</v>
      </c>
      <c r="D20" s="1884"/>
      <c r="E20" s="1884"/>
      <c r="F20" s="1885"/>
      <c r="G20" s="1878" t="s">
        <v>1311</v>
      </c>
      <c r="H20" s="1760"/>
      <c r="I20" s="468">
        <v>0</v>
      </c>
      <c r="J20" s="468">
        <v>60</v>
      </c>
    </row>
    <row r="21" spans="1:10" ht="18" customHeight="1" x14ac:dyDescent="0.2">
      <c r="B21" s="471" t="s">
        <v>1312</v>
      </c>
      <c r="C21" s="1886"/>
      <c r="D21" s="1887"/>
      <c r="E21" s="1887"/>
      <c r="F21" s="1888"/>
      <c r="G21" s="1879" t="s">
        <v>1400</v>
      </c>
      <c r="H21" s="1762"/>
      <c r="I21" s="470">
        <v>0</v>
      </c>
      <c r="J21" s="470">
        <v>441</v>
      </c>
    </row>
    <row r="22" spans="1:10" ht="18" customHeight="1" x14ac:dyDescent="0.2">
      <c r="B22" s="444" t="s">
        <v>1314</v>
      </c>
      <c r="C22" s="1329"/>
      <c r="D22" s="1889"/>
      <c r="E22" s="1889"/>
      <c r="F22" s="1890"/>
      <c r="G22" s="1891" t="s">
        <v>1315</v>
      </c>
      <c r="H22" s="1770"/>
      <c r="I22" s="474">
        <v>0</v>
      </c>
      <c r="J22" s="474">
        <v>14</v>
      </c>
    </row>
    <row r="23" spans="1:10" ht="18" customHeight="1" x14ac:dyDescent="0.2">
      <c r="B23" s="439" t="s">
        <v>1316</v>
      </c>
      <c r="C23" s="1841" t="s">
        <v>1461</v>
      </c>
      <c r="D23" s="1884"/>
      <c r="E23" s="1884"/>
      <c r="F23" s="1885"/>
      <c r="G23" s="1878" t="s">
        <v>1311</v>
      </c>
      <c r="H23" s="1760"/>
      <c r="I23" s="468">
        <v>0</v>
      </c>
      <c r="J23" s="468">
        <v>6</v>
      </c>
    </row>
    <row r="24" spans="1:10" ht="18" customHeight="1" x14ac:dyDescent="0.2">
      <c r="B24" s="471" t="s">
        <v>1318</v>
      </c>
      <c r="C24" s="1886"/>
      <c r="D24" s="1887"/>
      <c r="E24" s="1887"/>
      <c r="F24" s="1888"/>
      <c r="G24" s="1879" t="s">
        <v>1400</v>
      </c>
      <c r="H24" s="1762"/>
      <c r="I24" s="470">
        <v>0</v>
      </c>
      <c r="J24" s="470">
        <v>301</v>
      </c>
    </row>
    <row r="25" spans="1:10" ht="18" customHeight="1" x14ac:dyDescent="0.2">
      <c r="B25" s="444" t="s">
        <v>1319</v>
      </c>
      <c r="C25" s="1329"/>
      <c r="D25" s="1889"/>
      <c r="E25" s="1889"/>
      <c r="F25" s="1890"/>
      <c r="G25" s="1891" t="s">
        <v>1315</v>
      </c>
      <c r="H25" s="1770"/>
      <c r="I25" s="474">
        <v>0</v>
      </c>
      <c r="J25" s="474">
        <v>4</v>
      </c>
    </row>
    <row r="26" spans="1:10" ht="18" customHeight="1" x14ac:dyDescent="0.2">
      <c r="B26" s="439" t="s">
        <v>1320</v>
      </c>
      <c r="C26" s="1841" t="s">
        <v>1462</v>
      </c>
      <c r="D26" s="1884"/>
      <c r="E26" s="1884"/>
      <c r="F26" s="1885"/>
      <c r="G26" s="1878" t="s">
        <v>1311</v>
      </c>
      <c r="H26" s="1760"/>
      <c r="I26" s="468">
        <v>0</v>
      </c>
      <c r="J26" s="468">
        <v>0</v>
      </c>
    </row>
    <row r="27" spans="1:10" ht="18" customHeight="1" x14ac:dyDescent="0.2">
      <c r="B27" s="471" t="s">
        <v>1322</v>
      </c>
      <c r="C27" s="1886"/>
      <c r="D27" s="1887"/>
      <c r="E27" s="1887"/>
      <c r="F27" s="1888"/>
      <c r="G27" s="1879" t="s">
        <v>1400</v>
      </c>
      <c r="H27" s="1762"/>
      <c r="I27" s="470">
        <v>1</v>
      </c>
      <c r="J27" s="470">
        <v>65</v>
      </c>
    </row>
    <row r="28" spans="1:10" ht="18" customHeight="1" x14ac:dyDescent="0.2">
      <c r="B28" s="444" t="s">
        <v>1323</v>
      </c>
      <c r="C28" s="1329"/>
      <c r="D28" s="1889"/>
      <c r="E28" s="1889"/>
      <c r="F28" s="1890"/>
      <c r="G28" s="1891" t="s">
        <v>1315</v>
      </c>
      <c r="H28" s="1770"/>
      <c r="I28" s="474">
        <v>0</v>
      </c>
      <c r="J28" s="474">
        <v>2</v>
      </c>
    </row>
    <row r="29" spans="1:10" ht="18" customHeight="1" x14ac:dyDescent="0.2">
      <c r="B29" s="439" t="s">
        <v>1324</v>
      </c>
      <c r="C29" s="1841" t="s">
        <v>1333</v>
      </c>
      <c r="D29" s="1884"/>
      <c r="E29" s="1884"/>
      <c r="F29" s="1885"/>
      <c r="G29" s="1878" t="s">
        <v>1311</v>
      </c>
      <c r="H29" s="1760"/>
      <c r="I29" s="468">
        <v>0</v>
      </c>
      <c r="J29" s="468">
        <v>9</v>
      </c>
    </row>
    <row r="30" spans="1:10" ht="18" customHeight="1" x14ac:dyDescent="0.2">
      <c r="B30" s="471" t="s">
        <v>1326</v>
      </c>
      <c r="C30" s="1886"/>
      <c r="D30" s="1887"/>
      <c r="E30" s="1887"/>
      <c r="F30" s="1888"/>
      <c r="G30" s="1879" t="s">
        <v>1400</v>
      </c>
      <c r="H30" s="1762"/>
      <c r="I30" s="470">
        <v>2</v>
      </c>
      <c r="J30" s="470">
        <v>74</v>
      </c>
    </row>
    <row r="31" spans="1:10" ht="18" customHeight="1" x14ac:dyDescent="0.2">
      <c r="B31" s="444" t="s">
        <v>1327</v>
      </c>
      <c r="C31" s="1329"/>
      <c r="D31" s="1889"/>
      <c r="E31" s="1889"/>
      <c r="F31" s="1890"/>
      <c r="G31" s="1891" t="s">
        <v>1315</v>
      </c>
      <c r="H31" s="1770"/>
      <c r="I31" s="474">
        <v>0</v>
      </c>
      <c r="J31" s="474">
        <v>16</v>
      </c>
    </row>
    <row r="32" spans="1:10" ht="18" customHeight="1" x14ac:dyDescent="0.2">
      <c r="B32" s="1847" t="s">
        <v>10</v>
      </c>
      <c r="C32" s="1659"/>
      <c r="D32" s="1659"/>
      <c r="E32" s="1659"/>
      <c r="F32" s="1659"/>
      <c r="G32" s="1659"/>
      <c r="H32" s="1660"/>
      <c r="I32" s="725">
        <f>SUM(I20:I31)</f>
        <v>3</v>
      </c>
      <c r="J32" s="725">
        <f>SUM(J20:J31)</f>
        <v>992</v>
      </c>
    </row>
    <row r="34" spans="1:10" ht="18" customHeight="1" x14ac:dyDescent="0.2">
      <c r="A34" s="708" t="s">
        <v>1463</v>
      </c>
    </row>
    <row r="35" spans="1:10" ht="18" customHeight="1" x14ac:dyDescent="0.2">
      <c r="B35" s="437" t="s">
        <v>1351</v>
      </c>
      <c r="C35" s="1847" t="s">
        <v>1352</v>
      </c>
      <c r="D35" s="1659"/>
      <c r="E35" s="1659"/>
      <c r="F35" s="1659"/>
      <c r="G35" s="1659"/>
      <c r="H35" s="1660"/>
      <c r="I35" s="1852" t="s">
        <v>1446</v>
      </c>
      <c r="J35" s="1853"/>
    </row>
    <row r="36" spans="1:10" ht="18" customHeight="1" x14ac:dyDescent="0.2">
      <c r="B36" s="437" t="s">
        <v>1354</v>
      </c>
      <c r="C36" s="1848" t="s">
        <v>1464</v>
      </c>
      <c r="D36" s="1880"/>
      <c r="E36" s="1880"/>
      <c r="F36" s="1880"/>
      <c r="G36" s="1880"/>
      <c r="H36" s="1418"/>
      <c r="I36" s="1849">
        <v>10</v>
      </c>
      <c r="J36" s="1850"/>
    </row>
    <row r="37" spans="1:10" ht="18" customHeight="1" x14ac:dyDescent="0.2">
      <c r="B37" s="437" t="s">
        <v>1356</v>
      </c>
      <c r="C37" s="1848" t="s">
        <v>1383</v>
      </c>
      <c r="D37" s="1880"/>
      <c r="E37" s="1880"/>
      <c r="F37" s="1880"/>
      <c r="G37" s="1880"/>
      <c r="H37" s="1418"/>
      <c r="I37" s="1849">
        <v>14</v>
      </c>
      <c r="J37" s="1850"/>
    </row>
    <row r="38" spans="1:10" ht="18" customHeight="1" x14ac:dyDescent="0.2">
      <c r="B38" s="437" t="s">
        <v>1361</v>
      </c>
      <c r="C38" s="1848" t="s">
        <v>1384</v>
      </c>
      <c r="D38" s="1880"/>
      <c r="E38" s="1880"/>
      <c r="F38" s="1880"/>
      <c r="G38" s="1880"/>
      <c r="H38" s="1418"/>
      <c r="I38" s="1849">
        <v>116</v>
      </c>
      <c r="J38" s="1850"/>
    </row>
    <row r="39" spans="1:10" ht="30" customHeight="1" x14ac:dyDescent="0.2">
      <c r="B39" s="437" t="s">
        <v>1363</v>
      </c>
      <c r="C39" s="1753" t="s">
        <v>1385</v>
      </c>
      <c r="D39" s="1883"/>
      <c r="E39" s="1883"/>
      <c r="F39" s="1883"/>
      <c r="G39" s="1883"/>
      <c r="H39" s="1754"/>
      <c r="I39" s="1849">
        <v>560</v>
      </c>
      <c r="J39" s="1850"/>
    </row>
    <row r="40" spans="1:10" ht="18" customHeight="1" x14ac:dyDescent="0.2">
      <c r="B40" s="437" t="s">
        <v>1365</v>
      </c>
      <c r="C40" s="1848" t="s">
        <v>1386</v>
      </c>
      <c r="D40" s="1880"/>
      <c r="E40" s="1880"/>
      <c r="F40" s="1880"/>
      <c r="G40" s="1880"/>
      <c r="H40" s="1418"/>
      <c r="I40" s="1849">
        <v>31</v>
      </c>
      <c r="J40" s="1850"/>
    </row>
    <row r="41" spans="1:10" ht="18" customHeight="1" x14ac:dyDescent="0.2">
      <c r="B41" s="437" t="s">
        <v>1367</v>
      </c>
      <c r="C41" s="1848" t="s">
        <v>1380</v>
      </c>
      <c r="D41" s="1880"/>
      <c r="E41" s="1880"/>
      <c r="F41" s="1880"/>
      <c r="G41" s="1880"/>
      <c r="H41" s="1418"/>
      <c r="I41" s="1849">
        <v>7</v>
      </c>
      <c r="J41" s="1850"/>
    </row>
    <row r="42" spans="1:10" ht="18" customHeight="1" x14ac:dyDescent="0.2">
      <c r="B42" s="437"/>
      <c r="C42" s="1848" t="s">
        <v>1387</v>
      </c>
      <c r="D42" s="1880"/>
      <c r="E42" s="1880"/>
      <c r="F42" s="1880"/>
      <c r="G42" s="1880"/>
      <c r="H42" s="1418"/>
      <c r="I42" s="1849">
        <v>257</v>
      </c>
      <c r="J42" s="1850"/>
    </row>
    <row r="43" spans="1:10" ht="18" customHeight="1" x14ac:dyDescent="0.2">
      <c r="B43" s="1847" t="s">
        <v>10</v>
      </c>
      <c r="C43" s="1659"/>
      <c r="D43" s="1659"/>
      <c r="E43" s="1659"/>
      <c r="F43" s="1659"/>
      <c r="G43" s="1659"/>
      <c r="H43" s="1660"/>
      <c r="I43" s="1849">
        <f>SUM(I36:I42)</f>
        <v>995</v>
      </c>
      <c r="J43" s="1850"/>
    </row>
    <row r="44" spans="1:10" ht="18" customHeight="1" x14ac:dyDescent="0.2">
      <c r="B44" s="451"/>
      <c r="C44" s="451"/>
      <c r="D44" s="451"/>
      <c r="E44" s="451"/>
      <c r="F44" s="451"/>
      <c r="G44" s="451"/>
      <c r="H44" s="451"/>
      <c r="I44" s="464"/>
      <c r="J44" s="464"/>
    </row>
    <row r="45" spans="1:10" ht="18" customHeight="1" x14ac:dyDescent="0.2">
      <c r="B45" s="479" t="s">
        <v>1465</v>
      </c>
      <c r="C45" s="451"/>
      <c r="D45" s="451"/>
      <c r="E45" s="464"/>
      <c r="F45" s="451"/>
      <c r="G45" s="451"/>
      <c r="H45" s="451"/>
      <c r="I45" s="464"/>
      <c r="J45" s="464"/>
    </row>
    <row r="46" spans="1:10" ht="18" customHeight="1" x14ac:dyDescent="0.2">
      <c r="B46" s="451"/>
      <c r="C46" s="404" t="s">
        <v>1466</v>
      </c>
      <c r="F46" s="451"/>
      <c r="G46" s="479" t="s">
        <v>1467</v>
      </c>
      <c r="I46" s="708"/>
      <c r="J46" s="464"/>
    </row>
    <row r="47" spans="1:10" ht="18" customHeight="1" x14ac:dyDescent="0.2">
      <c r="B47" s="451"/>
      <c r="C47" s="404" t="s">
        <v>1391</v>
      </c>
      <c r="F47" s="451"/>
      <c r="G47" s="479" t="s">
        <v>1468</v>
      </c>
      <c r="I47" s="464"/>
      <c r="J47" s="464"/>
    </row>
    <row r="48" spans="1:10" ht="18" customHeight="1" x14ac:dyDescent="0.2">
      <c r="B48" s="498"/>
      <c r="C48" s="708" t="s">
        <v>1469</v>
      </c>
      <c r="D48" s="2"/>
      <c r="E48" s="2"/>
      <c r="F48" s="498"/>
      <c r="G48" s="451" t="s">
        <v>2795</v>
      </c>
      <c r="H48" s="479"/>
      <c r="I48" s="464"/>
      <c r="J48" s="464"/>
    </row>
    <row r="49" spans="1:10" ht="18" customHeight="1" x14ac:dyDescent="0.2">
      <c r="B49" s="451"/>
      <c r="E49" s="479"/>
      <c r="F49" s="451"/>
      <c r="G49" s="451"/>
      <c r="H49" s="451"/>
      <c r="I49" s="464"/>
      <c r="J49" s="464"/>
    </row>
    <row r="51" spans="1:10" ht="18" customHeight="1" x14ac:dyDescent="0.2">
      <c r="A51" s="708" t="s">
        <v>1470</v>
      </c>
    </row>
    <row r="52" spans="1:10" ht="18" customHeight="1" x14ac:dyDescent="0.2">
      <c r="B52" s="437" t="s">
        <v>1351</v>
      </c>
      <c r="C52" s="1847" t="s">
        <v>1352</v>
      </c>
      <c r="D52" s="1659"/>
      <c r="E52" s="1659"/>
      <c r="F52" s="1659"/>
      <c r="G52" s="1659"/>
      <c r="H52" s="1660"/>
      <c r="I52" s="1852" t="str">
        <f>I35</f>
        <v>組合数</v>
      </c>
      <c r="J52" s="1853"/>
    </row>
    <row r="53" spans="1:10" ht="18" customHeight="1" x14ac:dyDescent="0.2">
      <c r="B53" s="437" t="s">
        <v>1354</v>
      </c>
      <c r="C53" s="1848" t="s">
        <v>1471</v>
      </c>
      <c r="D53" s="1880"/>
      <c r="E53" s="1880"/>
      <c r="F53" s="1880"/>
      <c r="G53" s="1880"/>
      <c r="H53" s="1418"/>
      <c r="I53" s="1882">
        <v>786</v>
      </c>
      <c r="J53" s="1882"/>
    </row>
    <row r="54" spans="1:10" ht="18" customHeight="1" x14ac:dyDescent="0.2">
      <c r="B54" s="437" t="s">
        <v>1356</v>
      </c>
      <c r="C54" s="1848" t="s">
        <v>1472</v>
      </c>
      <c r="D54" s="1880"/>
      <c r="E54" s="1880"/>
      <c r="F54" s="1880"/>
      <c r="G54" s="1880"/>
      <c r="H54" s="1418"/>
      <c r="I54" s="1882">
        <v>209</v>
      </c>
      <c r="J54" s="1882"/>
    </row>
    <row r="55" spans="1:10" ht="18" customHeight="1" x14ac:dyDescent="0.2">
      <c r="B55" s="711" t="s">
        <v>10</v>
      </c>
      <c r="C55" s="721"/>
      <c r="D55" s="721"/>
      <c r="E55" s="721"/>
      <c r="F55" s="721"/>
      <c r="G55" s="721"/>
      <c r="H55" s="717"/>
      <c r="I55" s="1882">
        <f>SUM(I53:I54)</f>
        <v>995</v>
      </c>
      <c r="J55" s="1882"/>
    </row>
    <row r="57" spans="1:10" ht="18" customHeight="1" x14ac:dyDescent="0.2">
      <c r="A57" s="708" t="s">
        <v>1473</v>
      </c>
    </row>
    <row r="58" spans="1:10" ht="18" customHeight="1" x14ac:dyDescent="0.2">
      <c r="B58" s="437" t="s">
        <v>1351</v>
      </c>
      <c r="C58" s="1847" t="s">
        <v>1352</v>
      </c>
      <c r="D58" s="1659"/>
      <c r="E58" s="1659"/>
      <c r="F58" s="1659"/>
      <c r="G58" s="1659"/>
      <c r="H58" s="1660"/>
      <c r="I58" s="1852" t="str">
        <f>I52</f>
        <v>組合数</v>
      </c>
      <c r="J58" s="1853"/>
    </row>
    <row r="59" spans="1:10" ht="18" customHeight="1" x14ac:dyDescent="0.2">
      <c r="B59" s="437" t="s">
        <v>1354</v>
      </c>
      <c r="C59" s="1848" t="s">
        <v>1474</v>
      </c>
      <c r="D59" s="1880"/>
      <c r="E59" s="1880"/>
      <c r="F59" s="1880"/>
      <c r="G59" s="1880"/>
      <c r="H59" s="1418"/>
      <c r="I59" s="1849">
        <v>464</v>
      </c>
      <c r="J59" s="1850"/>
    </row>
    <row r="60" spans="1:10" ht="18" customHeight="1" x14ac:dyDescent="0.2">
      <c r="B60" s="437" t="s">
        <v>1356</v>
      </c>
      <c r="C60" s="1848" t="s">
        <v>1475</v>
      </c>
      <c r="D60" s="1880"/>
      <c r="E60" s="1880"/>
      <c r="F60" s="1880"/>
      <c r="G60" s="1880"/>
      <c r="H60" s="1418"/>
      <c r="I60" s="1849">
        <v>322</v>
      </c>
      <c r="J60" s="1850"/>
    </row>
    <row r="61" spans="1:10" ht="18" customHeight="1" x14ac:dyDescent="0.2">
      <c r="B61" s="711" t="s">
        <v>10</v>
      </c>
      <c r="C61" s="721"/>
      <c r="D61" s="721"/>
      <c r="E61" s="721"/>
      <c r="F61" s="721"/>
      <c r="G61" s="721"/>
      <c r="H61" s="717"/>
      <c r="I61" s="1882">
        <f>SUM(I59:I60)</f>
        <v>786</v>
      </c>
      <c r="J61" s="1882"/>
    </row>
    <row r="63" spans="1:10" ht="18" customHeight="1" x14ac:dyDescent="0.2">
      <c r="A63" s="708" t="s">
        <v>1476</v>
      </c>
    </row>
    <row r="64" spans="1:10" ht="18" customHeight="1" x14ac:dyDescent="0.2">
      <c r="B64" s="437" t="s">
        <v>1351</v>
      </c>
      <c r="C64" s="1847" t="s">
        <v>1352</v>
      </c>
      <c r="D64" s="1659"/>
      <c r="E64" s="1659"/>
      <c r="F64" s="1659"/>
      <c r="G64" s="1659"/>
      <c r="H64" s="1660"/>
      <c r="I64" s="1852" t="str">
        <f>I58</f>
        <v>組合数</v>
      </c>
      <c r="J64" s="1853"/>
    </row>
    <row r="65" spans="1:10" ht="18" customHeight="1" x14ac:dyDescent="0.2">
      <c r="B65" s="437" t="s">
        <v>1354</v>
      </c>
      <c r="C65" s="1848" t="s">
        <v>1477</v>
      </c>
      <c r="D65" s="1880"/>
      <c r="E65" s="1880"/>
      <c r="F65" s="1880"/>
      <c r="G65" s="1880"/>
      <c r="H65" s="1418"/>
      <c r="I65" s="1882">
        <v>150</v>
      </c>
      <c r="J65" s="1882"/>
    </row>
    <row r="66" spans="1:10" ht="18" customHeight="1" x14ac:dyDescent="0.2">
      <c r="B66" s="437" t="s">
        <v>1356</v>
      </c>
      <c r="C66" s="1848" t="s">
        <v>1478</v>
      </c>
      <c r="D66" s="1880"/>
      <c r="E66" s="1880"/>
      <c r="F66" s="1880"/>
      <c r="G66" s="1880"/>
      <c r="H66" s="1418"/>
      <c r="I66" s="1882">
        <v>314</v>
      </c>
      <c r="J66" s="1882"/>
    </row>
    <row r="67" spans="1:10" ht="18" customHeight="1" x14ac:dyDescent="0.2">
      <c r="B67" s="711" t="s">
        <v>10</v>
      </c>
      <c r="C67" s="721"/>
      <c r="D67" s="721"/>
      <c r="E67" s="721"/>
      <c r="F67" s="721"/>
      <c r="G67" s="721"/>
      <c r="H67" s="717"/>
      <c r="I67" s="1882">
        <f>SUM(I65:I66)</f>
        <v>464</v>
      </c>
      <c r="J67" s="1882"/>
    </row>
    <row r="69" spans="1:10" ht="18" customHeight="1" x14ac:dyDescent="0.2">
      <c r="A69" s="708" t="s">
        <v>1479</v>
      </c>
    </row>
    <row r="70" spans="1:10" ht="54" customHeight="1" x14ac:dyDescent="0.2">
      <c r="B70" s="1852" t="s">
        <v>1421</v>
      </c>
      <c r="C70" s="1881"/>
      <c r="D70" s="1853"/>
      <c r="E70" s="499" t="s">
        <v>1480</v>
      </c>
      <c r="F70" s="500" t="s">
        <v>1481</v>
      </c>
      <c r="G70" s="501" t="s">
        <v>1482</v>
      </c>
      <c r="H70" s="1113" t="s">
        <v>1483</v>
      </c>
      <c r="I70" s="1113" t="s">
        <v>1484</v>
      </c>
      <c r="J70" s="1114" t="s">
        <v>1485</v>
      </c>
    </row>
    <row r="71" spans="1:10" ht="19.5" customHeight="1" x14ac:dyDescent="0.2">
      <c r="B71" s="1847" t="s">
        <v>1486</v>
      </c>
      <c r="C71" s="1659"/>
      <c r="D71" s="1660"/>
      <c r="E71" s="502">
        <v>649</v>
      </c>
      <c r="F71" s="503">
        <v>2892</v>
      </c>
      <c r="G71" s="504">
        <v>1968</v>
      </c>
      <c r="H71" s="504">
        <v>751</v>
      </c>
      <c r="I71" s="505">
        <f>G71-H71</f>
        <v>1217</v>
      </c>
      <c r="J71" s="506">
        <v>251</v>
      </c>
    </row>
    <row r="72" spans="1:10" ht="19.5" customHeight="1" x14ac:dyDescent="0.2">
      <c r="B72" s="1847" t="s">
        <v>1487</v>
      </c>
      <c r="C72" s="1659"/>
      <c r="D72" s="1660"/>
      <c r="E72" s="502">
        <v>208</v>
      </c>
      <c r="F72" s="503">
        <v>3001</v>
      </c>
      <c r="G72" s="504">
        <v>2497</v>
      </c>
      <c r="H72" s="504">
        <v>763</v>
      </c>
      <c r="I72" s="505">
        <f t="shared" ref="I72:I77" si="0">G72-H72</f>
        <v>1734</v>
      </c>
      <c r="J72" s="506">
        <v>470</v>
      </c>
    </row>
    <row r="73" spans="1:10" ht="19.5" customHeight="1" x14ac:dyDescent="0.2">
      <c r="B73" s="1847" t="s">
        <v>1488</v>
      </c>
      <c r="C73" s="1659"/>
      <c r="D73" s="1660"/>
      <c r="E73" s="502">
        <v>182</v>
      </c>
      <c r="F73" s="503">
        <v>5888</v>
      </c>
      <c r="G73" s="504">
        <v>5372</v>
      </c>
      <c r="H73" s="504">
        <v>1083</v>
      </c>
      <c r="I73" s="505">
        <f t="shared" si="0"/>
        <v>4289</v>
      </c>
      <c r="J73" s="506">
        <v>678</v>
      </c>
    </row>
    <row r="74" spans="1:10" ht="19.5" customHeight="1" x14ac:dyDescent="0.2">
      <c r="B74" s="1847" t="s">
        <v>1489</v>
      </c>
      <c r="C74" s="1659"/>
      <c r="D74" s="1660"/>
      <c r="E74" s="502">
        <v>89</v>
      </c>
      <c r="F74" s="503">
        <v>6591</v>
      </c>
      <c r="G74" s="504">
        <v>6227</v>
      </c>
      <c r="H74" s="504">
        <v>833</v>
      </c>
      <c r="I74" s="505">
        <f t="shared" si="0"/>
        <v>5394</v>
      </c>
      <c r="J74" s="506">
        <v>232</v>
      </c>
    </row>
    <row r="75" spans="1:10" ht="19.5" customHeight="1" x14ac:dyDescent="0.2">
      <c r="B75" s="1847" t="s">
        <v>1490</v>
      </c>
      <c r="C75" s="1659"/>
      <c r="D75" s="1660"/>
      <c r="E75" s="502">
        <v>132</v>
      </c>
      <c r="F75" s="503">
        <v>18780</v>
      </c>
      <c r="G75" s="504">
        <v>18145</v>
      </c>
      <c r="H75" s="504">
        <v>1196</v>
      </c>
      <c r="I75" s="505">
        <f t="shared" si="0"/>
        <v>16949</v>
      </c>
      <c r="J75" s="506">
        <v>633</v>
      </c>
    </row>
    <row r="76" spans="1:10" ht="19.5" customHeight="1" x14ac:dyDescent="0.2">
      <c r="B76" s="1847" t="s">
        <v>1491</v>
      </c>
      <c r="C76" s="1659"/>
      <c r="D76" s="1660"/>
      <c r="E76" s="502">
        <v>61</v>
      </c>
      <c r="F76" s="503">
        <v>15022</v>
      </c>
      <c r="G76" s="504">
        <v>14908</v>
      </c>
      <c r="H76" s="504">
        <v>638</v>
      </c>
      <c r="I76" s="505">
        <f t="shared" si="0"/>
        <v>14270</v>
      </c>
      <c r="J76" s="506">
        <v>594</v>
      </c>
    </row>
    <row r="77" spans="1:10" ht="19.5" customHeight="1" x14ac:dyDescent="0.2">
      <c r="B77" s="1847" t="s">
        <v>1492</v>
      </c>
      <c r="C77" s="1659"/>
      <c r="D77" s="1660"/>
      <c r="E77" s="502">
        <v>32</v>
      </c>
      <c r="F77" s="503">
        <v>10836</v>
      </c>
      <c r="G77" s="504">
        <v>10799</v>
      </c>
      <c r="H77" s="504">
        <v>248</v>
      </c>
      <c r="I77" s="505">
        <f t="shared" si="0"/>
        <v>10551</v>
      </c>
      <c r="J77" s="506">
        <v>58</v>
      </c>
    </row>
    <row r="78" spans="1:10" ht="19.5" customHeight="1" x14ac:dyDescent="0.2">
      <c r="B78" s="1847" t="s">
        <v>1493</v>
      </c>
      <c r="C78" s="1659"/>
      <c r="D78" s="1660"/>
      <c r="E78" s="502">
        <v>56</v>
      </c>
      <c r="F78" s="503">
        <v>37077</v>
      </c>
      <c r="G78" s="504">
        <v>36790</v>
      </c>
      <c r="H78" s="504">
        <v>2242</v>
      </c>
      <c r="I78" s="505">
        <f>G78-H78</f>
        <v>34548</v>
      </c>
      <c r="J78" s="506">
        <v>2375</v>
      </c>
    </row>
    <row r="79" spans="1:10" ht="19.5" customHeight="1" x14ac:dyDescent="0.2">
      <c r="B79" s="1847" t="s">
        <v>403</v>
      </c>
      <c r="C79" s="1659"/>
      <c r="D79" s="1660"/>
      <c r="E79" s="502">
        <f t="shared" ref="E79:J79" si="1">SUM(E71:E78)</f>
        <v>1409</v>
      </c>
      <c r="F79" s="503">
        <f t="shared" si="1"/>
        <v>100087</v>
      </c>
      <c r="G79" s="504">
        <f t="shared" si="1"/>
        <v>96706</v>
      </c>
      <c r="H79" s="504">
        <f>SUM(H71:H78)</f>
        <v>7754</v>
      </c>
      <c r="I79" s="505">
        <f>SUM(I71:I78)</f>
        <v>88952</v>
      </c>
      <c r="J79" s="506">
        <f t="shared" si="1"/>
        <v>5291</v>
      </c>
    </row>
    <row r="81" spans="9:10" ht="18" customHeight="1" x14ac:dyDescent="0.2">
      <c r="J81" s="497"/>
    </row>
    <row r="82" spans="9:10" ht="18" customHeight="1" x14ac:dyDescent="0.2">
      <c r="J82" s="497"/>
    </row>
    <row r="83" spans="9:10" ht="19.5" customHeight="1" x14ac:dyDescent="0.2">
      <c r="I83" s="708"/>
      <c r="J83" s="708"/>
    </row>
    <row r="84" spans="9:10" ht="19.5" customHeight="1" x14ac:dyDescent="0.2"/>
  </sheetData>
  <mergeCells count="88">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2"/>
    <mergeCell ref="G20:H20"/>
    <mergeCell ref="G21:H21"/>
    <mergeCell ref="G22:H22"/>
    <mergeCell ref="C23:F25"/>
    <mergeCell ref="G23:H23"/>
    <mergeCell ref="G24:H24"/>
    <mergeCell ref="G25:H25"/>
    <mergeCell ref="C26:F28"/>
    <mergeCell ref="G26:H26"/>
    <mergeCell ref="G27:H27"/>
    <mergeCell ref="G28:H28"/>
    <mergeCell ref="C38:H38"/>
    <mergeCell ref="I38:J38"/>
    <mergeCell ref="C29:F31"/>
    <mergeCell ref="G29:H29"/>
    <mergeCell ref="G30:H30"/>
    <mergeCell ref="G31:H31"/>
    <mergeCell ref="B32:H32"/>
    <mergeCell ref="C35:H35"/>
    <mergeCell ref="I35:J35"/>
    <mergeCell ref="C36:H36"/>
    <mergeCell ref="I36:J36"/>
    <mergeCell ref="C37:H37"/>
    <mergeCell ref="I37:J37"/>
    <mergeCell ref="C39:H39"/>
    <mergeCell ref="I39:J39"/>
    <mergeCell ref="C40:H40"/>
    <mergeCell ref="I40:J40"/>
    <mergeCell ref="C41:H41"/>
    <mergeCell ref="I41:J41"/>
    <mergeCell ref="C58:H58"/>
    <mergeCell ref="I58:J58"/>
    <mergeCell ref="C42:H42"/>
    <mergeCell ref="I42:J42"/>
    <mergeCell ref="B43:H43"/>
    <mergeCell ref="I43:J43"/>
    <mergeCell ref="C52:H52"/>
    <mergeCell ref="I52:J52"/>
    <mergeCell ref="C53:H53"/>
    <mergeCell ref="I53:J53"/>
    <mergeCell ref="C54:H54"/>
    <mergeCell ref="I54:J54"/>
    <mergeCell ref="I55:J55"/>
    <mergeCell ref="B70:D70"/>
    <mergeCell ref="C59:H59"/>
    <mergeCell ref="I59:J59"/>
    <mergeCell ref="C60:H60"/>
    <mergeCell ref="I60:J60"/>
    <mergeCell ref="I61:J61"/>
    <mergeCell ref="C64:H64"/>
    <mergeCell ref="I64:J64"/>
    <mergeCell ref="C65:H65"/>
    <mergeCell ref="I65:J65"/>
    <mergeCell ref="C66:H66"/>
    <mergeCell ref="I66:J66"/>
    <mergeCell ref="I67:J67"/>
    <mergeCell ref="B77:D77"/>
    <mergeCell ref="B78:D78"/>
    <mergeCell ref="B79:D79"/>
    <mergeCell ref="B71:D71"/>
    <mergeCell ref="B72:D72"/>
    <mergeCell ref="B73:D73"/>
    <mergeCell ref="B74:D74"/>
    <mergeCell ref="B75:D75"/>
    <mergeCell ref="B76:D76"/>
  </mergeCells>
  <phoneticPr fontId="1"/>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rowBreaks count="1" manualBreakCount="1">
    <brk id="49"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C2A0-FDDB-4A1B-A288-4BA399CD58FE}">
  <sheetPr>
    <pageSetUpPr fitToPage="1"/>
  </sheetPr>
  <dimension ref="A1:P35"/>
  <sheetViews>
    <sheetView view="pageBreakPreview" zoomScale="85" zoomScaleNormal="100" zoomScaleSheetLayoutView="85" workbookViewId="0">
      <selection activeCell="H39" sqref="H39"/>
    </sheetView>
  </sheetViews>
  <sheetFormatPr defaultRowHeight="13" x14ac:dyDescent="0.2"/>
  <sheetData>
    <row r="1" spans="1:16" x14ac:dyDescent="0.2">
      <c r="A1" s="1"/>
      <c r="B1" s="1"/>
      <c r="C1" s="1"/>
      <c r="D1" s="1"/>
      <c r="E1" s="1"/>
      <c r="F1" s="1"/>
      <c r="G1" s="1"/>
      <c r="H1" s="1"/>
      <c r="I1" s="1"/>
      <c r="J1" s="1"/>
      <c r="K1" s="1"/>
      <c r="L1" s="1"/>
      <c r="M1" s="1"/>
      <c r="N1" s="1"/>
      <c r="O1" s="1"/>
      <c r="P1" s="1"/>
    </row>
    <row r="2" spans="1:16" x14ac:dyDescent="0.2">
      <c r="A2" s="1"/>
      <c r="B2" s="1"/>
      <c r="C2" s="1"/>
      <c r="D2" s="1"/>
      <c r="E2" s="1"/>
      <c r="F2" s="1"/>
      <c r="G2" s="1"/>
      <c r="H2" s="1"/>
      <c r="I2" s="1"/>
      <c r="J2" s="1"/>
      <c r="K2" s="1"/>
      <c r="L2" s="1"/>
      <c r="M2" s="1"/>
      <c r="N2" s="1"/>
      <c r="O2" s="1"/>
      <c r="P2" s="1"/>
    </row>
    <row r="3" spans="1:16" x14ac:dyDescent="0.2">
      <c r="A3" s="1"/>
      <c r="B3" s="1"/>
      <c r="C3" s="1"/>
      <c r="D3" s="1"/>
      <c r="E3" s="1"/>
      <c r="F3" s="1"/>
      <c r="G3" s="1"/>
      <c r="H3" s="1"/>
      <c r="I3" s="1"/>
      <c r="J3" s="1"/>
      <c r="K3" s="1"/>
      <c r="L3" s="1"/>
      <c r="M3" s="1"/>
      <c r="N3" s="1"/>
      <c r="O3" s="1"/>
      <c r="P3" s="1"/>
    </row>
    <row r="4" spans="1:16" x14ac:dyDescent="0.2">
      <c r="A4" s="1"/>
      <c r="B4" s="1"/>
      <c r="C4" s="1"/>
      <c r="D4" s="1"/>
      <c r="E4" s="1"/>
      <c r="F4" s="1"/>
      <c r="G4" s="1"/>
      <c r="H4" s="1"/>
      <c r="I4" s="1"/>
      <c r="J4" s="1"/>
      <c r="K4" s="1"/>
      <c r="L4" s="1"/>
      <c r="M4" s="1"/>
      <c r="N4" s="1"/>
      <c r="O4" s="1"/>
      <c r="P4" s="1"/>
    </row>
    <row r="5" spans="1:16" x14ac:dyDescent="0.2">
      <c r="A5" s="1"/>
      <c r="B5" s="1"/>
      <c r="C5" s="1"/>
      <c r="D5" s="1"/>
      <c r="E5" s="1"/>
      <c r="F5" s="1"/>
      <c r="G5" s="1"/>
      <c r="H5" s="1"/>
      <c r="I5" s="1"/>
      <c r="J5" s="1"/>
      <c r="K5" s="1"/>
      <c r="L5" s="1"/>
      <c r="M5" s="1"/>
      <c r="N5" s="1"/>
      <c r="O5" s="1"/>
      <c r="P5" s="1"/>
    </row>
    <row r="6" spans="1:16" x14ac:dyDescent="0.2">
      <c r="A6" s="1"/>
      <c r="B6" s="1"/>
      <c r="C6" s="1"/>
      <c r="D6" s="1"/>
      <c r="E6" s="1"/>
      <c r="F6" s="1"/>
      <c r="G6" s="1"/>
      <c r="H6" s="1"/>
      <c r="I6" s="1"/>
      <c r="J6" s="1"/>
      <c r="K6" s="1"/>
      <c r="L6" s="1"/>
      <c r="M6" s="1"/>
      <c r="N6" s="1"/>
      <c r="O6" s="1"/>
      <c r="P6" s="1"/>
    </row>
    <row r="7" spans="1:16" x14ac:dyDescent="0.2">
      <c r="A7" s="1"/>
      <c r="B7" s="1"/>
      <c r="C7" s="1"/>
      <c r="D7" s="1"/>
      <c r="E7" s="1"/>
      <c r="F7" s="1"/>
      <c r="G7" s="1"/>
      <c r="H7" s="1"/>
      <c r="I7" s="1"/>
      <c r="J7" s="1"/>
      <c r="K7" s="1"/>
      <c r="L7" s="1"/>
      <c r="M7" s="1"/>
      <c r="N7" s="1"/>
      <c r="O7" s="1"/>
      <c r="P7" s="1"/>
    </row>
    <row r="8" spans="1:16" x14ac:dyDescent="0.2">
      <c r="A8" s="1"/>
      <c r="B8" s="1"/>
      <c r="C8" s="1"/>
      <c r="D8" s="1"/>
      <c r="E8" s="1"/>
      <c r="F8" s="1"/>
      <c r="G8" s="1"/>
      <c r="H8" s="1"/>
      <c r="I8" s="1"/>
      <c r="J8" s="1"/>
      <c r="K8" s="1"/>
      <c r="L8" s="1"/>
      <c r="M8" s="1"/>
      <c r="N8" s="1"/>
      <c r="O8" s="1"/>
      <c r="P8" s="1"/>
    </row>
    <row r="9" spans="1:16" x14ac:dyDescent="0.2">
      <c r="A9" s="1"/>
      <c r="B9" s="1"/>
      <c r="C9" s="1"/>
      <c r="D9" s="1"/>
      <c r="E9" s="1"/>
      <c r="F9" s="1"/>
      <c r="G9" s="1"/>
      <c r="H9" s="1"/>
      <c r="I9" s="1"/>
      <c r="J9" s="1"/>
      <c r="K9" s="1"/>
      <c r="L9" s="1"/>
      <c r="M9" s="1"/>
      <c r="N9" s="1"/>
      <c r="O9" s="1"/>
      <c r="P9" s="1"/>
    </row>
    <row r="10" spans="1:16" x14ac:dyDescent="0.2">
      <c r="A10" s="1"/>
      <c r="B10" s="1"/>
      <c r="C10" s="1"/>
      <c r="D10" s="1"/>
      <c r="E10" s="1"/>
      <c r="F10" s="1"/>
      <c r="G10" s="1"/>
      <c r="H10" s="1"/>
      <c r="I10" s="1"/>
      <c r="J10" s="1"/>
      <c r="K10" s="1"/>
      <c r="L10" s="1"/>
      <c r="M10" s="1"/>
      <c r="N10" s="1"/>
      <c r="O10" s="1"/>
      <c r="P10" s="1"/>
    </row>
    <row r="11" spans="1:16" x14ac:dyDescent="0.2">
      <c r="A11" s="1"/>
      <c r="B11" s="1"/>
      <c r="C11" s="1"/>
      <c r="D11" s="1"/>
      <c r="E11" s="1"/>
      <c r="F11" s="1"/>
      <c r="G11" s="1"/>
      <c r="H11" s="1"/>
      <c r="I11" s="1"/>
      <c r="J11" s="1"/>
      <c r="K11" s="1"/>
      <c r="L11" s="1"/>
      <c r="M11" s="1"/>
      <c r="N11" s="1"/>
      <c r="O11" s="1"/>
      <c r="P11" s="1"/>
    </row>
    <row r="12" spans="1:16" x14ac:dyDescent="0.2">
      <c r="A12" s="1"/>
      <c r="B12" s="1"/>
      <c r="C12" s="1"/>
      <c r="D12" s="1"/>
      <c r="E12" s="1"/>
      <c r="F12" s="1"/>
      <c r="G12" s="1"/>
      <c r="H12" s="1"/>
      <c r="I12" s="1"/>
      <c r="J12" s="1"/>
      <c r="K12" s="1"/>
      <c r="L12" s="1"/>
      <c r="M12" s="1"/>
      <c r="N12" s="1"/>
      <c r="O12" s="1"/>
      <c r="P12" s="1"/>
    </row>
    <row r="13" spans="1:16" x14ac:dyDescent="0.2">
      <c r="A13" s="1"/>
      <c r="B13" s="1"/>
      <c r="C13" s="1"/>
      <c r="D13" s="1"/>
      <c r="E13" s="1"/>
      <c r="F13" s="1"/>
      <c r="G13" s="1"/>
      <c r="H13" s="1"/>
      <c r="I13" s="1"/>
      <c r="J13" s="1"/>
      <c r="K13" s="1"/>
      <c r="L13" s="1"/>
      <c r="M13" s="1"/>
      <c r="N13" s="1"/>
      <c r="O13" s="1"/>
      <c r="P13" s="1"/>
    </row>
    <row r="14" spans="1:16" x14ac:dyDescent="0.2">
      <c r="A14" s="1"/>
      <c r="B14" s="1"/>
      <c r="C14" s="1"/>
      <c r="D14" s="1"/>
      <c r="E14" s="1"/>
      <c r="F14" s="1"/>
      <c r="G14" s="1"/>
      <c r="H14" s="1"/>
      <c r="I14" s="1"/>
      <c r="J14" s="1"/>
      <c r="K14" s="1"/>
      <c r="L14" s="1"/>
      <c r="M14" s="1"/>
      <c r="N14" s="1"/>
      <c r="O14" s="1"/>
      <c r="P14" s="1"/>
    </row>
    <row r="15" spans="1:16" x14ac:dyDescent="0.2">
      <c r="A15" s="1"/>
      <c r="B15" s="1"/>
      <c r="C15" s="1"/>
      <c r="D15" s="1"/>
      <c r="E15" s="1"/>
      <c r="F15" s="1"/>
      <c r="G15" s="1"/>
      <c r="H15" s="1"/>
      <c r="I15" s="1"/>
      <c r="J15" s="1"/>
      <c r="K15" s="1"/>
      <c r="L15" s="1"/>
      <c r="M15" s="1"/>
      <c r="N15" s="1"/>
      <c r="O15" s="1"/>
      <c r="P15" s="1"/>
    </row>
    <row r="16" spans="1:16" x14ac:dyDescent="0.2">
      <c r="A16" s="1"/>
      <c r="B16" s="1"/>
      <c r="C16" s="1"/>
      <c r="D16" s="1"/>
      <c r="E16" s="1"/>
      <c r="F16" s="1"/>
      <c r="G16" s="1"/>
      <c r="H16" s="1"/>
      <c r="I16" s="1"/>
      <c r="J16" s="1"/>
      <c r="K16" s="1"/>
      <c r="L16" s="1"/>
      <c r="M16" s="1"/>
      <c r="N16" s="1"/>
      <c r="O16" s="1"/>
      <c r="P16" s="1"/>
    </row>
    <row r="17" spans="1:16" x14ac:dyDescent="0.2">
      <c r="A17" s="1"/>
      <c r="B17" s="1"/>
      <c r="C17" s="1"/>
      <c r="D17" s="1"/>
      <c r="E17" s="1"/>
      <c r="F17" s="1"/>
      <c r="G17" s="1"/>
      <c r="H17" s="1"/>
      <c r="I17" s="1"/>
      <c r="J17" s="1"/>
      <c r="K17" s="1"/>
      <c r="L17" s="1"/>
      <c r="M17" s="1"/>
      <c r="N17" s="1"/>
      <c r="O17" s="1"/>
      <c r="P17" s="1"/>
    </row>
    <row r="18" spans="1:16" x14ac:dyDescent="0.2">
      <c r="A18" s="1"/>
      <c r="B18" s="1"/>
      <c r="C18" s="1"/>
      <c r="D18" s="1"/>
      <c r="E18" s="1"/>
      <c r="F18" s="1"/>
      <c r="G18" s="1"/>
      <c r="H18" s="1"/>
      <c r="I18" s="1"/>
      <c r="J18" s="1"/>
      <c r="K18" s="1"/>
      <c r="L18" s="1"/>
      <c r="M18" s="1"/>
      <c r="N18" s="1"/>
      <c r="O18" s="1"/>
      <c r="P18" s="1"/>
    </row>
    <row r="19" spans="1:16" x14ac:dyDescent="0.2">
      <c r="A19" s="1"/>
      <c r="B19" s="1"/>
      <c r="C19" s="1"/>
      <c r="D19" s="1"/>
      <c r="E19" s="1"/>
      <c r="F19" s="1"/>
      <c r="G19" s="1"/>
      <c r="H19" s="1"/>
      <c r="I19" s="1"/>
      <c r="J19" s="1"/>
      <c r="K19" s="1"/>
      <c r="L19" s="1"/>
      <c r="M19" s="1"/>
      <c r="N19" s="1"/>
      <c r="O19" s="1"/>
      <c r="P19" s="1"/>
    </row>
    <row r="20" spans="1:16" x14ac:dyDescent="0.2">
      <c r="A20" s="1"/>
      <c r="B20" s="1"/>
      <c r="C20" s="1"/>
      <c r="D20" s="1"/>
      <c r="E20" s="1"/>
      <c r="F20" s="1"/>
      <c r="G20" s="1"/>
      <c r="H20" s="1"/>
      <c r="I20" s="1"/>
      <c r="J20" s="1"/>
      <c r="K20" s="1"/>
      <c r="L20" s="1"/>
      <c r="M20" s="1"/>
      <c r="N20" s="1"/>
      <c r="O20" s="1"/>
      <c r="P20" s="1"/>
    </row>
    <row r="21" spans="1:16" x14ac:dyDescent="0.2">
      <c r="A21" s="1"/>
      <c r="B21" s="1"/>
      <c r="C21" s="1"/>
      <c r="D21" s="1"/>
      <c r="E21" s="1"/>
      <c r="F21" s="1"/>
      <c r="G21" s="1"/>
      <c r="H21" s="1"/>
      <c r="I21" s="1"/>
      <c r="J21" s="1"/>
      <c r="K21" s="1"/>
      <c r="L21" s="1"/>
      <c r="M21" s="1"/>
      <c r="N21" s="1"/>
      <c r="O21" s="1"/>
      <c r="P21" s="1"/>
    </row>
    <row r="22" spans="1:16" x14ac:dyDescent="0.2">
      <c r="A22" s="1"/>
      <c r="B22" s="1"/>
      <c r="C22" s="1"/>
      <c r="D22" s="1"/>
      <c r="E22" s="1"/>
      <c r="F22" s="1"/>
      <c r="G22" s="1"/>
      <c r="H22" s="1"/>
      <c r="I22" s="1"/>
      <c r="J22" s="1"/>
      <c r="K22" s="1"/>
      <c r="L22" s="1"/>
      <c r="M22" s="1"/>
      <c r="N22" s="1"/>
      <c r="O22" s="1"/>
      <c r="P22" s="1"/>
    </row>
    <row r="23" spans="1:16" x14ac:dyDescent="0.2">
      <c r="A23" s="1"/>
      <c r="B23" s="1"/>
      <c r="C23" s="1"/>
      <c r="D23" s="1"/>
      <c r="E23" s="1"/>
      <c r="F23" s="1"/>
      <c r="G23" s="1"/>
      <c r="H23" s="1"/>
      <c r="I23" s="1"/>
      <c r="J23" s="1"/>
      <c r="K23" s="1"/>
      <c r="L23" s="1"/>
      <c r="M23" s="1"/>
      <c r="N23" s="1"/>
      <c r="O23" s="1"/>
      <c r="P23" s="1"/>
    </row>
    <row r="24" spans="1:16" x14ac:dyDescent="0.2">
      <c r="A24" s="1"/>
      <c r="B24" s="1"/>
      <c r="C24" s="1"/>
      <c r="D24" s="1"/>
      <c r="E24" s="1"/>
      <c r="F24" s="1"/>
      <c r="G24" s="1"/>
      <c r="H24" s="1"/>
      <c r="I24" s="1"/>
      <c r="J24" s="1"/>
      <c r="K24" s="1"/>
      <c r="L24" s="1"/>
      <c r="M24" s="1"/>
      <c r="N24" s="1"/>
      <c r="O24" s="1"/>
      <c r="P24" s="1"/>
    </row>
    <row r="25" spans="1:16" x14ac:dyDescent="0.2">
      <c r="A25" s="1"/>
      <c r="B25" s="1"/>
      <c r="C25" s="1"/>
      <c r="D25" s="1"/>
      <c r="E25" s="1"/>
      <c r="F25" s="1"/>
      <c r="G25" s="1"/>
      <c r="H25" s="1"/>
      <c r="I25" s="1"/>
      <c r="J25" s="1"/>
      <c r="K25" s="1"/>
      <c r="L25" s="1"/>
      <c r="M25" s="1"/>
      <c r="N25" s="1"/>
      <c r="O25" s="1"/>
      <c r="P25" s="1"/>
    </row>
    <row r="26" spans="1:16" x14ac:dyDescent="0.2">
      <c r="A26" s="1"/>
      <c r="B26" s="1"/>
      <c r="C26" s="1"/>
      <c r="D26" s="1"/>
      <c r="E26" s="1"/>
      <c r="F26" s="1"/>
      <c r="G26" s="1"/>
      <c r="H26" s="1"/>
      <c r="I26" s="1"/>
      <c r="J26" s="1"/>
      <c r="K26" s="1"/>
      <c r="L26" s="1"/>
      <c r="M26" s="1"/>
      <c r="N26" s="1"/>
      <c r="O26" s="1"/>
      <c r="P26" s="1"/>
    </row>
    <row r="27" spans="1:16" x14ac:dyDescent="0.2">
      <c r="A27" s="1"/>
      <c r="B27" s="1"/>
      <c r="C27" s="1"/>
      <c r="D27" s="1"/>
      <c r="E27" s="1"/>
      <c r="F27" s="1"/>
      <c r="G27" s="1"/>
      <c r="H27" s="1"/>
      <c r="I27" s="1"/>
      <c r="J27" s="1"/>
      <c r="K27" s="1"/>
      <c r="L27" s="1"/>
      <c r="M27" s="1"/>
      <c r="N27" s="1"/>
      <c r="O27" s="1"/>
      <c r="P27" s="1"/>
    </row>
    <row r="28" spans="1:16" x14ac:dyDescent="0.2">
      <c r="A28" s="1"/>
      <c r="B28" s="1"/>
      <c r="C28" s="1"/>
      <c r="D28" s="1"/>
      <c r="E28" s="1"/>
      <c r="F28" s="1"/>
      <c r="G28" s="1"/>
      <c r="H28" s="1"/>
      <c r="I28" s="1"/>
      <c r="J28" s="1"/>
      <c r="K28" s="1"/>
      <c r="L28" s="1"/>
      <c r="M28" s="1"/>
      <c r="N28" s="1"/>
      <c r="O28" s="1"/>
      <c r="P28" s="1"/>
    </row>
    <row r="29" spans="1:16" x14ac:dyDescent="0.2">
      <c r="A29" s="1"/>
      <c r="B29" s="1"/>
      <c r="C29" s="1"/>
      <c r="D29" s="1"/>
      <c r="E29" s="1"/>
      <c r="F29" s="1"/>
      <c r="G29" s="1"/>
      <c r="H29" s="1"/>
      <c r="I29" s="1"/>
      <c r="J29" s="1"/>
      <c r="K29" s="1"/>
      <c r="L29" s="1"/>
      <c r="M29" s="1"/>
      <c r="N29" s="1"/>
      <c r="O29" s="1"/>
      <c r="P29" s="1"/>
    </row>
    <row r="30" spans="1:16" x14ac:dyDescent="0.2">
      <c r="A30" s="1"/>
      <c r="B30" s="1"/>
      <c r="C30" s="1"/>
      <c r="D30" s="1"/>
      <c r="E30" s="1"/>
      <c r="F30" s="1"/>
      <c r="G30" s="1"/>
      <c r="H30" s="1"/>
      <c r="I30" s="1"/>
      <c r="J30" s="1"/>
      <c r="K30" s="1"/>
      <c r="L30" s="1"/>
      <c r="M30" s="1"/>
      <c r="N30" s="1"/>
      <c r="O30" s="1"/>
      <c r="P30" s="1"/>
    </row>
    <row r="31" spans="1:16" x14ac:dyDescent="0.2">
      <c r="A31" s="1"/>
      <c r="B31" s="1"/>
      <c r="C31" s="1"/>
      <c r="D31" s="1"/>
      <c r="E31" s="1"/>
      <c r="F31" s="1"/>
      <c r="G31" s="1"/>
      <c r="H31" s="1"/>
      <c r="I31" s="1"/>
      <c r="J31" s="1"/>
      <c r="K31" s="1"/>
      <c r="L31" s="1"/>
      <c r="M31" s="1"/>
      <c r="N31" s="1"/>
      <c r="O31" s="1"/>
      <c r="P31" s="1"/>
    </row>
    <row r="32" spans="1:16" x14ac:dyDescent="0.2">
      <c r="A32" s="1"/>
      <c r="B32" s="1"/>
      <c r="C32" s="1"/>
      <c r="D32" s="1"/>
      <c r="E32" s="1"/>
      <c r="F32" s="1"/>
      <c r="G32" s="1"/>
      <c r="H32" s="1"/>
      <c r="I32" s="1"/>
      <c r="J32" s="1"/>
      <c r="K32" s="1"/>
      <c r="L32" s="1"/>
      <c r="M32" s="1"/>
      <c r="N32" s="1"/>
      <c r="O32" s="1"/>
      <c r="P32" s="1"/>
    </row>
    <row r="33" spans="1:16" x14ac:dyDescent="0.2">
      <c r="A33" s="1"/>
      <c r="B33" s="1"/>
      <c r="C33" s="1"/>
      <c r="D33" s="1"/>
      <c r="E33" s="1"/>
      <c r="F33" s="1"/>
      <c r="G33" s="1"/>
      <c r="H33" s="1"/>
      <c r="I33" s="1"/>
      <c r="J33" s="1"/>
      <c r="K33" s="1"/>
      <c r="L33" s="1"/>
      <c r="M33" s="1"/>
      <c r="N33" s="1"/>
      <c r="O33" s="1"/>
      <c r="P33" s="1"/>
    </row>
    <row r="34" spans="1:16" x14ac:dyDescent="0.2">
      <c r="A34" s="1"/>
      <c r="B34" s="1"/>
      <c r="C34" s="1"/>
      <c r="D34" s="1"/>
      <c r="E34" s="1"/>
      <c r="F34" s="1"/>
      <c r="G34" s="1"/>
      <c r="H34" s="1"/>
      <c r="I34" s="1"/>
      <c r="J34" s="1"/>
      <c r="K34" s="1"/>
      <c r="L34" s="1"/>
      <c r="M34" s="1"/>
      <c r="N34" s="1"/>
      <c r="O34" s="1"/>
      <c r="P34" s="1"/>
    </row>
    <row r="35" spans="1:16" x14ac:dyDescent="0.2">
      <c r="A35" s="1"/>
      <c r="B35" s="1"/>
      <c r="C35" s="1"/>
      <c r="D35" s="1"/>
      <c r="E35" s="1"/>
      <c r="F35" s="1"/>
      <c r="G35" s="1"/>
      <c r="H35" s="1"/>
      <c r="I35" s="1"/>
      <c r="J35" s="1"/>
      <c r="K35" s="1"/>
      <c r="L35" s="1"/>
      <c r="M35" s="1"/>
      <c r="N35" s="1"/>
      <c r="O35" s="1"/>
      <c r="P35" s="1"/>
    </row>
  </sheetData>
  <phoneticPr fontId="1"/>
  <printOptions horizontalCentered="1" verticalCentered="1"/>
  <pageMargins left="0.70866141732283472" right="0.70866141732283472" top="0.74803149606299213" bottom="0.74803149606299213" header="0.31496062992125984" footer="0.31496062992125984"/>
  <pageSetup paperSize="9" scale="96"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86BF5-EA09-418C-A800-87CEFAADA6D0}">
  <sheetPr>
    <tabColor rgb="FFFFFF00"/>
  </sheetPr>
  <dimension ref="A1:G23"/>
  <sheetViews>
    <sheetView showZeros="0" view="pageBreakPreview" zoomScale="115" zoomScaleNormal="100" zoomScaleSheetLayoutView="115" workbookViewId="0">
      <selection activeCell="F23" sqref="F23"/>
    </sheetView>
  </sheetViews>
  <sheetFormatPr defaultColWidth="9" defaultRowHeight="20.149999999999999" customHeight="1" x14ac:dyDescent="0.2"/>
  <cols>
    <col min="1" max="1" width="8.36328125" style="708" customWidth="1"/>
    <col min="2" max="2" width="40.08984375" style="708" customWidth="1"/>
    <col min="3" max="3" width="19" style="708" customWidth="1"/>
    <col min="4" max="4" width="15.453125" style="463" customWidth="1"/>
    <col min="5" max="16384" width="9" style="708"/>
  </cols>
  <sheetData>
    <row r="1" spans="1:7" ht="20.149999999999999" customHeight="1" x14ac:dyDescent="0.2">
      <c r="A1" s="710" t="s">
        <v>1816</v>
      </c>
    </row>
    <row r="3" spans="1:7" ht="20.149999999999999" customHeight="1" x14ac:dyDescent="0.2">
      <c r="A3" s="435" t="s">
        <v>456</v>
      </c>
      <c r="B3" s="1837" t="s">
        <v>1304</v>
      </c>
      <c r="C3" s="1837"/>
      <c r="D3" s="1851" t="s">
        <v>1817</v>
      </c>
    </row>
    <row r="4" spans="1:7" ht="20.149999999999999" customHeight="1" x14ac:dyDescent="0.2">
      <c r="A4" s="436" t="s">
        <v>1306</v>
      </c>
      <c r="B4" s="1837"/>
      <c r="C4" s="1837"/>
      <c r="D4" s="1851"/>
    </row>
    <row r="5" spans="1:7" ht="37.5" customHeight="1" x14ac:dyDescent="0.2">
      <c r="A5" s="435" t="s">
        <v>1307</v>
      </c>
      <c r="B5" s="93" t="s">
        <v>1818</v>
      </c>
      <c r="C5" s="544"/>
      <c r="D5" s="545">
        <v>0</v>
      </c>
    </row>
    <row r="6" spans="1:7" ht="37.5" customHeight="1" x14ac:dyDescent="0.2">
      <c r="A6" s="439" t="s">
        <v>1309</v>
      </c>
      <c r="B6" s="1857" t="s">
        <v>1819</v>
      </c>
      <c r="C6" s="1858"/>
      <c r="D6" s="545">
        <v>115</v>
      </c>
    </row>
    <row r="7" spans="1:7" ht="37.5" customHeight="1" x14ac:dyDescent="0.2">
      <c r="A7" s="437" t="s">
        <v>1316</v>
      </c>
      <c r="B7" s="1857" t="s">
        <v>1820</v>
      </c>
      <c r="C7" s="1858"/>
      <c r="D7" s="488">
        <v>1</v>
      </c>
    </row>
    <row r="8" spans="1:7" ht="37.5" customHeight="1" x14ac:dyDescent="0.2">
      <c r="A8" s="436"/>
      <c r="B8" s="1857" t="s">
        <v>1821</v>
      </c>
      <c r="C8" s="1858"/>
      <c r="D8" s="488" t="s">
        <v>56</v>
      </c>
    </row>
    <row r="9" spans="1:7" ht="20.149999999999999" customHeight="1" x14ac:dyDescent="0.2">
      <c r="A9" s="1837" t="s">
        <v>1336</v>
      </c>
      <c r="B9" s="1838"/>
      <c r="C9" s="1838"/>
      <c r="D9" s="1893">
        <f>SUM(D5:D8)</f>
        <v>116</v>
      </c>
    </row>
    <row r="10" spans="1:7" ht="20.149999999999999" customHeight="1" x14ac:dyDescent="0.2">
      <c r="A10" s="1838"/>
      <c r="B10" s="1838"/>
      <c r="C10" s="1838"/>
      <c r="D10" s="1893"/>
    </row>
    <row r="12" spans="1:7" ht="20.149999999999999" customHeight="1" x14ac:dyDescent="0.2">
      <c r="A12" s="710" t="s">
        <v>1822</v>
      </c>
    </row>
    <row r="14" spans="1:7" ht="20.149999999999999" customHeight="1" x14ac:dyDescent="0.2">
      <c r="A14" s="435" t="s">
        <v>456</v>
      </c>
      <c r="B14" s="1837" t="s">
        <v>1304</v>
      </c>
      <c r="C14" s="1837"/>
      <c r="D14" s="1851" t="s">
        <v>1817</v>
      </c>
    </row>
    <row r="15" spans="1:7" ht="20.149999999999999" customHeight="1" x14ac:dyDescent="0.2">
      <c r="A15" s="436" t="s">
        <v>1306</v>
      </c>
      <c r="B15" s="1837"/>
      <c r="C15" s="1837"/>
      <c r="D15" s="1851"/>
      <c r="F15" s="1894"/>
      <c r="G15" s="1895"/>
    </row>
    <row r="16" spans="1:7" ht="58.5" customHeight="1" x14ac:dyDescent="0.2">
      <c r="A16" s="435" t="s">
        <v>1307</v>
      </c>
      <c r="B16" s="1313" t="s">
        <v>1818</v>
      </c>
      <c r="C16" s="1314"/>
      <c r="D16" s="546">
        <v>0</v>
      </c>
      <c r="F16" s="1894"/>
      <c r="G16" s="1895"/>
    </row>
    <row r="17" spans="1:7" ht="37.5" customHeight="1" x14ac:dyDescent="0.2">
      <c r="A17" s="439" t="s">
        <v>1309</v>
      </c>
      <c r="B17" s="1857" t="s">
        <v>1823</v>
      </c>
      <c r="C17" s="1858"/>
      <c r="D17" s="546">
        <v>84</v>
      </c>
      <c r="F17" s="134"/>
      <c r="G17" s="134"/>
    </row>
    <row r="18" spans="1:7" ht="37.5" customHeight="1" x14ac:dyDescent="0.2">
      <c r="A18" s="437" t="s">
        <v>1316</v>
      </c>
      <c r="B18" s="1857" t="s">
        <v>1824</v>
      </c>
      <c r="C18" s="1858"/>
      <c r="D18" s="546">
        <v>0</v>
      </c>
      <c r="F18" s="134"/>
      <c r="G18" s="134"/>
    </row>
    <row r="19" spans="1:7" ht="37.5" customHeight="1" x14ac:dyDescent="0.2">
      <c r="A19" s="436"/>
      <c r="B19" s="1892" t="s">
        <v>1412</v>
      </c>
      <c r="C19" s="1892"/>
      <c r="D19" s="546">
        <v>32</v>
      </c>
      <c r="F19" s="134"/>
      <c r="G19" s="134"/>
    </row>
    <row r="20" spans="1:7" ht="20.149999999999999" customHeight="1" x14ac:dyDescent="0.2">
      <c r="A20" s="1837" t="s">
        <v>1336</v>
      </c>
      <c r="B20" s="1838"/>
      <c r="C20" s="1838"/>
      <c r="D20" s="1893">
        <f>SUM(D16:D19)</f>
        <v>116</v>
      </c>
      <c r="F20" s="15"/>
      <c r="G20" s="15"/>
    </row>
    <row r="21" spans="1:7" ht="20.149999999999999" customHeight="1" x14ac:dyDescent="0.2">
      <c r="A21" s="1838"/>
      <c r="B21" s="1838"/>
      <c r="C21" s="1838"/>
      <c r="D21" s="1893"/>
    </row>
    <row r="22" spans="1:7" ht="20.149999999999999" customHeight="1" x14ac:dyDescent="0.2">
      <c r="A22" s="708" t="s">
        <v>1825</v>
      </c>
    </row>
    <row r="23" spans="1:7" ht="20.149999999999999" customHeight="1" x14ac:dyDescent="0.2">
      <c r="B23" s="708" t="s">
        <v>1826</v>
      </c>
      <c r="C23" s="708" t="s">
        <v>1827</v>
      </c>
    </row>
  </sheetData>
  <mergeCells count="17">
    <mergeCell ref="F15:F16"/>
    <mergeCell ref="G15:G16"/>
    <mergeCell ref="B16:C16"/>
    <mergeCell ref="B17:C17"/>
    <mergeCell ref="B3:C4"/>
    <mergeCell ref="D3:D4"/>
    <mergeCell ref="B6:C6"/>
    <mergeCell ref="B7:C7"/>
    <mergeCell ref="B8:C8"/>
    <mergeCell ref="A9:C10"/>
    <mergeCell ref="D9:D10"/>
    <mergeCell ref="B18:C18"/>
    <mergeCell ref="B19:C19"/>
    <mergeCell ref="A20:C21"/>
    <mergeCell ref="D20:D21"/>
    <mergeCell ref="B14:C15"/>
    <mergeCell ref="D14:D15"/>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869B6-28CC-4007-9D27-1C59CA319022}">
  <sheetPr>
    <tabColor rgb="FFFFFF00"/>
  </sheetPr>
  <dimension ref="A1:F83"/>
  <sheetViews>
    <sheetView showZeros="0" view="pageBreakPreview" zoomScale="115" zoomScaleNormal="100" zoomScaleSheetLayoutView="115" workbookViewId="0">
      <selection activeCell="I7" sqref="I7"/>
    </sheetView>
  </sheetViews>
  <sheetFormatPr defaultColWidth="9" defaultRowHeight="18" customHeight="1" x14ac:dyDescent="0.2"/>
  <cols>
    <col min="1" max="1" width="4" style="708" customWidth="1"/>
    <col min="2" max="2" width="8.81640625" style="708" customWidth="1"/>
    <col min="3" max="3" width="30.81640625" style="708" customWidth="1"/>
    <col min="4" max="4" width="18.36328125" style="708" customWidth="1"/>
    <col min="5" max="5" width="10" style="462" customWidth="1"/>
    <col min="6" max="6" width="10" style="463" customWidth="1"/>
    <col min="7" max="16384" width="9" style="708"/>
  </cols>
  <sheetData>
    <row r="1" spans="1:6" ht="18" customHeight="1" x14ac:dyDescent="0.2">
      <c r="A1" s="710" t="s">
        <v>1828</v>
      </c>
    </row>
    <row r="2" spans="1:6" ht="18" customHeight="1" x14ac:dyDescent="0.2">
      <c r="A2" s="1896" t="s">
        <v>1829</v>
      </c>
      <c r="B2" s="1840"/>
      <c r="C2" s="1840"/>
      <c r="D2" s="1840"/>
      <c r="E2" s="1840"/>
      <c r="F2" s="1840"/>
    </row>
    <row r="3" spans="1:6" ht="18" customHeight="1" x14ac:dyDescent="0.2">
      <c r="A3" s="1840"/>
      <c r="B3" s="1840"/>
      <c r="C3" s="1840"/>
      <c r="D3" s="1840"/>
      <c r="E3" s="1840"/>
      <c r="F3" s="1840"/>
    </row>
    <row r="4" spans="1:6" ht="18" customHeight="1" x14ac:dyDescent="0.2">
      <c r="A4" s="708" t="s">
        <v>1830</v>
      </c>
    </row>
    <row r="5" spans="1:6" ht="18" customHeight="1" x14ac:dyDescent="0.2">
      <c r="B5" s="437" t="s">
        <v>1351</v>
      </c>
      <c r="C5" s="1847" t="s">
        <v>1352</v>
      </c>
      <c r="D5" s="1660"/>
      <c r="E5" s="1852" t="s">
        <v>1817</v>
      </c>
      <c r="F5" s="1853"/>
    </row>
    <row r="6" spans="1:6" ht="18" customHeight="1" x14ac:dyDescent="0.2">
      <c r="B6" s="437" t="s">
        <v>1354</v>
      </c>
      <c r="C6" s="1848" t="s">
        <v>1831</v>
      </c>
      <c r="D6" s="1418"/>
      <c r="E6" s="1849">
        <v>116</v>
      </c>
      <c r="F6" s="1850"/>
    </row>
    <row r="7" spans="1:6" ht="18" customHeight="1" x14ac:dyDescent="0.2">
      <c r="B7" s="437" t="s">
        <v>1356</v>
      </c>
      <c r="C7" s="1848" t="s">
        <v>1832</v>
      </c>
      <c r="D7" s="1418"/>
      <c r="E7" s="1849">
        <v>0</v>
      </c>
      <c r="F7" s="1850"/>
    </row>
    <row r="8" spans="1:6" ht="18" customHeight="1" x14ac:dyDescent="0.2">
      <c r="B8" s="1837" t="s">
        <v>10</v>
      </c>
      <c r="C8" s="1837"/>
      <c r="D8" s="1837"/>
      <c r="E8" s="1849">
        <f>SUM(E6:F7)</f>
        <v>116</v>
      </c>
      <c r="F8" s="1850"/>
    </row>
    <row r="10" spans="1:6" ht="18" customHeight="1" x14ac:dyDescent="0.2">
      <c r="A10" s="708" t="s">
        <v>1833</v>
      </c>
    </row>
    <row r="11" spans="1:6" ht="18" customHeight="1" x14ac:dyDescent="0.2">
      <c r="B11" s="437" t="s">
        <v>1351</v>
      </c>
      <c r="C11" s="1847" t="s">
        <v>1352</v>
      </c>
      <c r="D11" s="1660"/>
      <c r="E11" s="1852" t="s">
        <v>1817</v>
      </c>
      <c r="F11" s="1853"/>
    </row>
    <row r="12" spans="1:6" ht="18" customHeight="1" x14ac:dyDescent="0.2">
      <c r="B12" s="437" t="s">
        <v>1354</v>
      </c>
      <c r="C12" s="1848" t="s">
        <v>1359</v>
      </c>
      <c r="D12" s="1418"/>
      <c r="E12" s="1849">
        <v>39</v>
      </c>
      <c r="F12" s="1850"/>
    </row>
    <row r="13" spans="1:6" ht="18" customHeight="1" x14ac:dyDescent="0.2">
      <c r="B13" s="437" t="s">
        <v>1356</v>
      </c>
      <c r="C13" s="1848" t="s">
        <v>1360</v>
      </c>
      <c r="D13" s="1418"/>
      <c r="E13" s="1849">
        <v>35</v>
      </c>
      <c r="F13" s="1850"/>
    </row>
    <row r="14" spans="1:6" ht="18" customHeight="1" x14ac:dyDescent="0.2">
      <c r="B14" s="437" t="s">
        <v>1361</v>
      </c>
      <c r="C14" s="1848" t="s">
        <v>1362</v>
      </c>
      <c r="D14" s="1418"/>
      <c r="E14" s="1849">
        <v>9</v>
      </c>
      <c r="F14" s="1850"/>
    </row>
    <row r="15" spans="1:6" ht="18" customHeight="1" x14ac:dyDescent="0.2">
      <c r="B15" s="437" t="s">
        <v>1363</v>
      </c>
      <c r="C15" s="1848" t="s">
        <v>1364</v>
      </c>
      <c r="D15" s="1418"/>
      <c r="E15" s="1849">
        <v>14</v>
      </c>
      <c r="F15" s="1850"/>
    </row>
    <row r="16" spans="1:6" ht="18" customHeight="1" x14ac:dyDescent="0.2">
      <c r="B16" s="437" t="s">
        <v>1365</v>
      </c>
      <c r="C16" s="1848" t="s">
        <v>1366</v>
      </c>
      <c r="D16" s="1418"/>
      <c r="E16" s="1849">
        <v>11</v>
      </c>
      <c r="F16" s="1850"/>
    </row>
    <row r="17" spans="1:6" ht="18" customHeight="1" x14ac:dyDescent="0.2">
      <c r="B17" s="437" t="s">
        <v>1367</v>
      </c>
      <c r="C17" s="1848" t="s">
        <v>1368</v>
      </c>
      <c r="D17" s="1418"/>
      <c r="E17" s="1849">
        <v>2</v>
      </c>
      <c r="F17" s="1850"/>
    </row>
    <row r="18" spans="1:6" ht="18" customHeight="1" x14ac:dyDescent="0.2">
      <c r="B18" s="437" t="s">
        <v>1369</v>
      </c>
      <c r="C18" s="1848" t="s">
        <v>1370</v>
      </c>
      <c r="D18" s="1418"/>
      <c r="E18" s="1849">
        <v>4</v>
      </c>
      <c r="F18" s="1850"/>
    </row>
    <row r="19" spans="1:6" ht="18" customHeight="1" x14ac:dyDescent="0.2">
      <c r="B19" s="437" t="s">
        <v>1371</v>
      </c>
      <c r="C19" s="1848" t="s">
        <v>1372</v>
      </c>
      <c r="D19" s="1418"/>
      <c r="E19" s="1849">
        <v>0</v>
      </c>
      <c r="F19" s="1850"/>
    </row>
    <row r="20" spans="1:6" ht="18" customHeight="1" x14ac:dyDescent="0.2">
      <c r="B20" s="437" t="s">
        <v>1373</v>
      </c>
      <c r="C20" s="1848" t="s">
        <v>1374</v>
      </c>
      <c r="D20" s="1418"/>
      <c r="E20" s="1849">
        <v>0</v>
      </c>
      <c r="F20" s="1850"/>
    </row>
    <row r="21" spans="1:6" ht="18" customHeight="1" x14ac:dyDescent="0.2">
      <c r="B21" s="437" t="s">
        <v>1307</v>
      </c>
      <c r="C21" s="1848" t="s">
        <v>1375</v>
      </c>
      <c r="D21" s="1418"/>
      <c r="E21" s="1849">
        <v>2</v>
      </c>
      <c r="F21" s="1850"/>
    </row>
    <row r="22" spans="1:6" ht="18" customHeight="1" x14ac:dyDescent="0.2">
      <c r="B22" s="1847" t="s">
        <v>10</v>
      </c>
      <c r="C22" s="1659"/>
      <c r="D22" s="1660"/>
      <c r="E22" s="1849">
        <f>SUM(E12:F21)</f>
        <v>116</v>
      </c>
      <c r="F22" s="1850"/>
    </row>
    <row r="23" spans="1:6" ht="14.25" customHeight="1" x14ac:dyDescent="0.2"/>
    <row r="24" spans="1:6" ht="18" customHeight="1" x14ac:dyDescent="0.2">
      <c r="A24" s="708" t="s">
        <v>1834</v>
      </c>
    </row>
    <row r="25" spans="1:6" ht="18" customHeight="1" x14ac:dyDescent="0.2">
      <c r="B25" s="437" t="s">
        <v>1351</v>
      </c>
      <c r="C25" s="1847" t="s">
        <v>1352</v>
      </c>
      <c r="D25" s="1660"/>
      <c r="E25" s="1852" t="s">
        <v>1817</v>
      </c>
      <c r="F25" s="1853"/>
    </row>
    <row r="26" spans="1:6" ht="18" customHeight="1" x14ac:dyDescent="0.2">
      <c r="B26" s="437" t="s">
        <v>1354</v>
      </c>
      <c r="C26" s="1848" t="s">
        <v>1377</v>
      </c>
      <c r="D26" s="1418"/>
      <c r="E26" s="1849">
        <v>116</v>
      </c>
      <c r="F26" s="1850"/>
    </row>
    <row r="27" spans="1:6" ht="18" customHeight="1" x14ac:dyDescent="0.2">
      <c r="B27" s="437" t="s">
        <v>1356</v>
      </c>
      <c r="C27" s="1848" t="s">
        <v>1378</v>
      </c>
      <c r="D27" s="1418"/>
      <c r="E27" s="1849">
        <v>0</v>
      </c>
      <c r="F27" s="1850"/>
    </row>
    <row r="28" spans="1:6" ht="18" customHeight="1" x14ac:dyDescent="0.2">
      <c r="B28" s="437" t="s">
        <v>1361</v>
      </c>
      <c r="C28" s="1848" t="s">
        <v>1379</v>
      </c>
      <c r="D28" s="1418"/>
      <c r="E28" s="1849">
        <v>0</v>
      </c>
      <c r="F28" s="1850"/>
    </row>
    <row r="29" spans="1:6" ht="18" customHeight="1" x14ac:dyDescent="0.2">
      <c r="B29" s="437" t="s">
        <v>1363</v>
      </c>
      <c r="C29" s="1848" t="s">
        <v>1380</v>
      </c>
      <c r="D29" s="1418"/>
      <c r="E29" s="1849">
        <v>0</v>
      </c>
      <c r="F29" s="1850"/>
    </row>
    <row r="30" spans="1:6" ht="18" customHeight="1" x14ac:dyDescent="0.2">
      <c r="B30" s="1847" t="s">
        <v>10</v>
      </c>
      <c r="C30" s="1659"/>
      <c r="D30" s="1660"/>
      <c r="E30" s="1849">
        <f>SUM(E26:F29)</f>
        <v>116</v>
      </c>
      <c r="F30" s="1850"/>
    </row>
    <row r="31" spans="1:6" ht="13.5" customHeight="1" x14ac:dyDescent="0.2"/>
    <row r="32" spans="1:6" ht="18" customHeight="1" x14ac:dyDescent="0.2">
      <c r="A32" s="708" t="s">
        <v>1835</v>
      </c>
    </row>
    <row r="33" spans="1:6" ht="18" customHeight="1" x14ac:dyDescent="0.2">
      <c r="B33" s="437" t="s">
        <v>1351</v>
      </c>
      <c r="C33" s="1847" t="s">
        <v>1352</v>
      </c>
      <c r="D33" s="1660"/>
      <c r="E33" s="1852" t="s">
        <v>1817</v>
      </c>
      <c r="F33" s="1853"/>
    </row>
    <row r="34" spans="1:6" ht="18" customHeight="1" x14ac:dyDescent="0.2">
      <c r="B34" s="437" t="s">
        <v>1354</v>
      </c>
      <c r="C34" s="1848" t="s">
        <v>1836</v>
      </c>
      <c r="D34" s="1418"/>
      <c r="E34" s="1849">
        <v>47</v>
      </c>
      <c r="F34" s="1850"/>
    </row>
    <row r="35" spans="1:6" ht="18" customHeight="1" x14ac:dyDescent="0.2">
      <c r="B35" s="437" t="s">
        <v>1356</v>
      </c>
      <c r="C35" s="1848" t="s">
        <v>1837</v>
      </c>
      <c r="D35" s="1418"/>
      <c r="E35" s="1849">
        <v>4</v>
      </c>
      <c r="F35" s="1850"/>
    </row>
    <row r="36" spans="1:6" ht="18" customHeight="1" x14ac:dyDescent="0.2">
      <c r="B36" s="437" t="s">
        <v>1361</v>
      </c>
      <c r="C36" s="1848" t="s">
        <v>1838</v>
      </c>
      <c r="D36" s="1418"/>
      <c r="E36" s="1849">
        <v>4</v>
      </c>
      <c r="F36" s="1850"/>
    </row>
    <row r="37" spans="1:6" ht="27" customHeight="1" x14ac:dyDescent="0.2">
      <c r="B37" s="437" t="s">
        <v>1363</v>
      </c>
      <c r="C37" s="1753" t="s">
        <v>1839</v>
      </c>
      <c r="D37" s="1754"/>
      <c r="E37" s="1849">
        <v>1</v>
      </c>
      <c r="F37" s="1850"/>
    </row>
    <row r="38" spans="1:6" ht="18" customHeight="1" x14ac:dyDescent="0.2">
      <c r="B38" s="437" t="s">
        <v>1365</v>
      </c>
      <c r="C38" s="1848" t="s">
        <v>1386</v>
      </c>
      <c r="D38" s="1418"/>
      <c r="E38" s="1849">
        <v>10</v>
      </c>
      <c r="F38" s="1850"/>
    </row>
    <row r="39" spans="1:6" ht="18" customHeight="1" x14ac:dyDescent="0.2">
      <c r="B39" s="437" t="s">
        <v>1367</v>
      </c>
      <c r="C39" s="1848" t="s">
        <v>1380</v>
      </c>
      <c r="D39" s="1418"/>
      <c r="E39" s="1849">
        <v>0</v>
      </c>
      <c r="F39" s="1850"/>
    </row>
    <row r="40" spans="1:6" ht="18" customHeight="1" x14ac:dyDescent="0.2">
      <c r="B40" s="437"/>
      <c r="C40" s="1848" t="s">
        <v>1387</v>
      </c>
      <c r="D40" s="1418"/>
      <c r="E40" s="1849">
        <v>50</v>
      </c>
      <c r="F40" s="1850"/>
    </row>
    <row r="41" spans="1:6" ht="18" customHeight="1" x14ac:dyDescent="0.2">
      <c r="B41" s="711" t="s">
        <v>10</v>
      </c>
      <c r="C41" s="721"/>
      <c r="D41" s="717"/>
      <c r="E41" s="1849">
        <f>SUM(E34:F40)</f>
        <v>116</v>
      </c>
      <c r="F41" s="1850"/>
    </row>
    <row r="42" spans="1:6" ht="18" customHeight="1" x14ac:dyDescent="0.2">
      <c r="B42" s="708" t="s">
        <v>1388</v>
      </c>
      <c r="E42" s="464"/>
      <c r="F42" s="464"/>
    </row>
    <row r="43" spans="1:6" ht="18" customHeight="1" x14ac:dyDescent="0.2">
      <c r="C43" s="708" t="s">
        <v>1389</v>
      </c>
      <c r="E43" s="493" t="s">
        <v>1840</v>
      </c>
    </row>
    <row r="44" spans="1:6" ht="18" customHeight="1" x14ac:dyDescent="0.2">
      <c r="C44" s="708" t="s">
        <v>1841</v>
      </c>
      <c r="E44" s="708" t="s">
        <v>1842</v>
      </c>
    </row>
    <row r="47" spans="1:6" ht="18" customHeight="1" x14ac:dyDescent="0.2">
      <c r="A47" s="708" t="s">
        <v>1843</v>
      </c>
    </row>
    <row r="48" spans="1:6" ht="18" customHeight="1" x14ac:dyDescent="0.2">
      <c r="B48" s="435" t="s">
        <v>456</v>
      </c>
      <c r="C48" s="1831" t="s">
        <v>1396</v>
      </c>
      <c r="D48" s="1833"/>
      <c r="E48" s="1851" t="s">
        <v>1397</v>
      </c>
      <c r="F48" s="1851"/>
    </row>
    <row r="49" spans="2:6" ht="18" customHeight="1" x14ac:dyDescent="0.2">
      <c r="B49" s="436" t="s">
        <v>1306</v>
      </c>
      <c r="C49" s="1834"/>
      <c r="D49" s="1835"/>
      <c r="E49" s="715" t="s">
        <v>1398</v>
      </c>
      <c r="F49" s="715" t="s">
        <v>1399</v>
      </c>
    </row>
    <row r="50" spans="2:6" ht="18" customHeight="1" x14ac:dyDescent="0.2">
      <c r="B50" s="466" t="s">
        <v>1309</v>
      </c>
      <c r="C50" s="1329" t="s">
        <v>1310</v>
      </c>
      <c r="D50" s="467" t="s">
        <v>1311</v>
      </c>
      <c r="E50" s="468">
        <v>1</v>
      </c>
      <c r="F50" s="468">
        <v>29</v>
      </c>
    </row>
    <row r="51" spans="2:6" ht="18" customHeight="1" x14ac:dyDescent="0.2">
      <c r="B51" s="441" t="s">
        <v>1312</v>
      </c>
      <c r="C51" s="1753"/>
      <c r="D51" s="442" t="s">
        <v>1313</v>
      </c>
      <c r="E51" s="470">
        <v>0</v>
      </c>
      <c r="F51" s="470">
        <v>1</v>
      </c>
    </row>
    <row r="52" spans="2:6" ht="18" customHeight="1" x14ac:dyDescent="0.2">
      <c r="B52" s="471" t="s">
        <v>1314</v>
      </c>
      <c r="C52" s="1753"/>
      <c r="D52" s="472" t="s">
        <v>1844</v>
      </c>
      <c r="E52" s="470">
        <v>54</v>
      </c>
      <c r="F52" s="470">
        <v>3</v>
      </c>
    </row>
    <row r="53" spans="2:6" ht="18" customHeight="1" x14ac:dyDescent="0.2">
      <c r="B53" s="444" t="s">
        <v>1401</v>
      </c>
      <c r="C53" s="1753"/>
      <c r="D53" s="445" t="s">
        <v>1315</v>
      </c>
      <c r="E53" s="474">
        <v>0</v>
      </c>
      <c r="F53" s="474">
        <v>1</v>
      </c>
    </row>
    <row r="54" spans="2:6" ht="18" customHeight="1" x14ac:dyDescent="0.2">
      <c r="B54" s="439" t="s">
        <v>1316</v>
      </c>
      <c r="C54" s="1753" t="s">
        <v>1402</v>
      </c>
      <c r="D54" s="467" t="s">
        <v>1311</v>
      </c>
      <c r="E54" s="468">
        <v>0</v>
      </c>
      <c r="F54" s="468">
        <v>0</v>
      </c>
    </row>
    <row r="55" spans="2:6" ht="18" customHeight="1" x14ac:dyDescent="0.2">
      <c r="B55" s="441" t="s">
        <v>1318</v>
      </c>
      <c r="C55" s="1753"/>
      <c r="D55" s="442" t="s">
        <v>1313</v>
      </c>
      <c r="E55" s="470">
        <v>0</v>
      </c>
      <c r="F55" s="470">
        <v>0</v>
      </c>
    </row>
    <row r="56" spans="2:6" ht="18" customHeight="1" x14ac:dyDescent="0.2">
      <c r="B56" s="471" t="s">
        <v>1319</v>
      </c>
      <c r="C56" s="1753"/>
      <c r="D56" s="472" t="s">
        <v>1844</v>
      </c>
      <c r="E56" s="470">
        <v>0</v>
      </c>
      <c r="F56" s="470">
        <v>0</v>
      </c>
    </row>
    <row r="57" spans="2:6" ht="18" customHeight="1" x14ac:dyDescent="0.2">
      <c r="B57" s="444" t="s">
        <v>1403</v>
      </c>
      <c r="C57" s="1753"/>
      <c r="D57" s="445" t="s">
        <v>1315</v>
      </c>
      <c r="E57" s="474">
        <v>0</v>
      </c>
      <c r="F57" s="474">
        <v>0</v>
      </c>
    </row>
    <row r="58" spans="2:6" ht="18" customHeight="1" x14ac:dyDescent="0.2">
      <c r="B58" s="439" t="s">
        <v>1320</v>
      </c>
      <c r="C58" s="1753" t="s">
        <v>1317</v>
      </c>
      <c r="D58" s="467" t="s">
        <v>1311</v>
      </c>
      <c r="E58" s="468">
        <v>0</v>
      </c>
      <c r="F58" s="468">
        <v>0</v>
      </c>
    </row>
    <row r="59" spans="2:6" ht="18" customHeight="1" x14ac:dyDescent="0.2">
      <c r="B59" s="441" t="s">
        <v>1322</v>
      </c>
      <c r="C59" s="1753"/>
      <c r="D59" s="442" t="s">
        <v>1313</v>
      </c>
      <c r="E59" s="470">
        <v>0</v>
      </c>
      <c r="F59" s="470">
        <v>0</v>
      </c>
    </row>
    <row r="60" spans="2:6" ht="18" customHeight="1" x14ac:dyDescent="0.2">
      <c r="B60" s="471" t="s">
        <v>1323</v>
      </c>
      <c r="C60" s="1753"/>
      <c r="D60" s="472" t="s">
        <v>1844</v>
      </c>
      <c r="E60" s="470">
        <v>0</v>
      </c>
      <c r="F60" s="470">
        <v>0</v>
      </c>
    </row>
    <row r="61" spans="2:6" ht="18" customHeight="1" x14ac:dyDescent="0.2">
      <c r="B61" s="444" t="s">
        <v>1404</v>
      </c>
      <c r="C61" s="1753"/>
      <c r="D61" s="445" t="s">
        <v>1315</v>
      </c>
      <c r="E61" s="474">
        <v>0</v>
      </c>
      <c r="F61" s="474">
        <v>0</v>
      </c>
    </row>
    <row r="62" spans="2:6" ht="18" customHeight="1" x14ac:dyDescent="0.2">
      <c r="B62" s="439" t="s">
        <v>1324</v>
      </c>
      <c r="C62" s="1753" t="s">
        <v>1845</v>
      </c>
      <c r="D62" s="467" t="s">
        <v>1311</v>
      </c>
      <c r="E62" s="468">
        <v>0</v>
      </c>
      <c r="F62" s="468">
        <v>0</v>
      </c>
    </row>
    <row r="63" spans="2:6" ht="18" customHeight="1" x14ac:dyDescent="0.2">
      <c r="B63" s="441" t="s">
        <v>1326</v>
      </c>
      <c r="C63" s="1753"/>
      <c r="D63" s="442" t="s">
        <v>1313</v>
      </c>
      <c r="E63" s="470">
        <v>0</v>
      </c>
      <c r="F63" s="470">
        <v>0</v>
      </c>
    </row>
    <row r="64" spans="2:6" ht="18" customHeight="1" x14ac:dyDescent="0.2">
      <c r="B64" s="471" t="s">
        <v>1327</v>
      </c>
      <c r="C64" s="1753"/>
      <c r="D64" s="472" t="s">
        <v>1844</v>
      </c>
      <c r="E64" s="470">
        <v>0</v>
      </c>
      <c r="F64" s="470">
        <v>0</v>
      </c>
    </row>
    <row r="65" spans="2:6" ht="18" customHeight="1" x14ac:dyDescent="0.2">
      <c r="B65" s="444" t="s">
        <v>1405</v>
      </c>
      <c r="C65" s="1753"/>
      <c r="D65" s="445" t="s">
        <v>1315</v>
      </c>
      <c r="E65" s="474">
        <v>0</v>
      </c>
      <c r="F65" s="474">
        <v>0</v>
      </c>
    </row>
    <row r="66" spans="2:6" ht="18" customHeight="1" x14ac:dyDescent="0.2">
      <c r="B66" s="439" t="s">
        <v>1328</v>
      </c>
      <c r="C66" s="1753" t="s">
        <v>1325</v>
      </c>
      <c r="D66" s="467" t="s">
        <v>1311</v>
      </c>
      <c r="E66" s="468">
        <v>0</v>
      </c>
      <c r="F66" s="468">
        <v>0</v>
      </c>
    </row>
    <row r="67" spans="2:6" ht="18" customHeight="1" x14ac:dyDescent="0.2">
      <c r="B67" s="441" t="s">
        <v>1330</v>
      </c>
      <c r="C67" s="1753"/>
      <c r="D67" s="442" t="s">
        <v>1313</v>
      </c>
      <c r="E67" s="470">
        <v>0</v>
      </c>
      <c r="F67" s="470">
        <v>0</v>
      </c>
    </row>
    <row r="68" spans="2:6" ht="18" customHeight="1" x14ac:dyDescent="0.2">
      <c r="B68" s="471" t="s">
        <v>1331</v>
      </c>
      <c r="C68" s="1753"/>
      <c r="D68" s="472" t="s">
        <v>1844</v>
      </c>
      <c r="E68" s="470">
        <v>1</v>
      </c>
      <c r="F68" s="470">
        <v>0</v>
      </c>
    </row>
    <row r="69" spans="2:6" ht="18" customHeight="1" x14ac:dyDescent="0.2">
      <c r="B69" s="444" t="s">
        <v>1406</v>
      </c>
      <c r="C69" s="1753"/>
      <c r="D69" s="445" t="s">
        <v>1315</v>
      </c>
      <c r="E69" s="474">
        <v>0</v>
      </c>
      <c r="F69" s="474">
        <v>0</v>
      </c>
    </row>
    <row r="70" spans="2:6" ht="18" customHeight="1" x14ac:dyDescent="0.2">
      <c r="B70" s="439" t="s">
        <v>1332</v>
      </c>
      <c r="C70" s="1753" t="s">
        <v>1329</v>
      </c>
      <c r="D70" s="467" t="s">
        <v>1311</v>
      </c>
      <c r="E70" s="468">
        <v>0</v>
      </c>
      <c r="F70" s="468">
        <v>0</v>
      </c>
    </row>
    <row r="71" spans="2:6" ht="18" customHeight="1" x14ac:dyDescent="0.2">
      <c r="B71" s="441" t="s">
        <v>1334</v>
      </c>
      <c r="C71" s="1753"/>
      <c r="D71" s="442" t="s">
        <v>1313</v>
      </c>
      <c r="E71" s="470">
        <v>0</v>
      </c>
      <c r="F71" s="470">
        <v>0</v>
      </c>
    </row>
    <row r="72" spans="2:6" ht="18" customHeight="1" x14ac:dyDescent="0.2">
      <c r="B72" s="471" t="s">
        <v>1335</v>
      </c>
      <c r="C72" s="1753"/>
      <c r="D72" s="472" t="s">
        <v>1844</v>
      </c>
      <c r="E72" s="470">
        <v>0</v>
      </c>
      <c r="F72" s="470">
        <v>0</v>
      </c>
    </row>
    <row r="73" spans="2:6" ht="18" customHeight="1" x14ac:dyDescent="0.2">
      <c r="B73" s="444" t="s">
        <v>1407</v>
      </c>
      <c r="C73" s="1753"/>
      <c r="D73" s="445" t="s">
        <v>1315</v>
      </c>
      <c r="E73" s="474">
        <v>0</v>
      </c>
      <c r="F73" s="474">
        <v>0</v>
      </c>
    </row>
    <row r="74" spans="2:6" ht="18" customHeight="1" x14ac:dyDescent="0.2">
      <c r="B74" s="439" t="s">
        <v>1408</v>
      </c>
      <c r="C74" s="1753" t="s">
        <v>1333</v>
      </c>
      <c r="D74" s="467" t="s">
        <v>1311</v>
      </c>
      <c r="E74" s="468">
        <v>0</v>
      </c>
      <c r="F74" s="468">
        <v>0</v>
      </c>
    </row>
    <row r="75" spans="2:6" ht="18" customHeight="1" x14ac:dyDescent="0.2">
      <c r="B75" s="441" t="s">
        <v>1409</v>
      </c>
      <c r="C75" s="1753"/>
      <c r="D75" s="442" t="s">
        <v>1313</v>
      </c>
      <c r="E75" s="470">
        <v>0</v>
      </c>
      <c r="F75" s="470">
        <v>0</v>
      </c>
    </row>
    <row r="76" spans="2:6" ht="18" customHeight="1" x14ac:dyDescent="0.2">
      <c r="B76" s="471" t="s">
        <v>1410</v>
      </c>
      <c r="C76" s="1753"/>
      <c r="D76" s="472" t="s">
        <v>1844</v>
      </c>
      <c r="E76" s="470">
        <v>10</v>
      </c>
      <c r="F76" s="470">
        <v>0</v>
      </c>
    </row>
    <row r="77" spans="2:6" ht="18" customHeight="1" x14ac:dyDescent="0.2">
      <c r="B77" s="444" t="s">
        <v>1411</v>
      </c>
      <c r="C77" s="1753"/>
      <c r="D77" s="445" t="s">
        <v>1315</v>
      </c>
      <c r="E77" s="474">
        <v>0</v>
      </c>
      <c r="F77" s="474">
        <v>0</v>
      </c>
    </row>
    <row r="78" spans="2:6" ht="18" customHeight="1" x14ac:dyDescent="0.2">
      <c r="B78" s="437"/>
      <c r="C78" s="1838" t="s">
        <v>1412</v>
      </c>
      <c r="D78" s="1838"/>
      <c r="E78" s="468">
        <v>15</v>
      </c>
      <c r="F78" s="468">
        <v>1</v>
      </c>
    </row>
    <row r="79" spans="2:6" ht="18" customHeight="1" x14ac:dyDescent="0.2">
      <c r="B79" s="711" t="s">
        <v>10</v>
      </c>
      <c r="C79" s="721"/>
      <c r="D79" s="717"/>
      <c r="E79" s="725">
        <f>SUM(E50:E78)</f>
        <v>81</v>
      </c>
      <c r="F79" s="725">
        <f>SUM(F50:F78)</f>
        <v>35</v>
      </c>
    </row>
    <row r="80" spans="2:6" ht="18" customHeight="1" x14ac:dyDescent="0.2">
      <c r="B80" s="708" t="s">
        <v>1341</v>
      </c>
    </row>
    <row r="81" spans="3:5" ht="18" customHeight="1" x14ac:dyDescent="0.2">
      <c r="C81" s="708" t="s">
        <v>1846</v>
      </c>
      <c r="E81" s="708" t="s">
        <v>1847</v>
      </c>
    </row>
    <row r="82" spans="3:5" ht="18" customHeight="1" x14ac:dyDescent="0.2">
      <c r="C82" s="708" t="s">
        <v>1848</v>
      </c>
      <c r="E82" s="708" t="s">
        <v>1847</v>
      </c>
    </row>
    <row r="83" spans="3:5" ht="18" customHeight="1" x14ac:dyDescent="0.2">
      <c r="C83" s="708" t="s">
        <v>1849</v>
      </c>
      <c r="E83" s="708" t="s">
        <v>1850</v>
      </c>
    </row>
  </sheetData>
  <mergeCells count="72">
    <mergeCell ref="C7:D7"/>
    <mergeCell ref="E7:F7"/>
    <mergeCell ref="A2:F3"/>
    <mergeCell ref="C5:D5"/>
    <mergeCell ref="E5:F5"/>
    <mergeCell ref="C6:D6"/>
    <mergeCell ref="E6:F6"/>
    <mergeCell ref="B8:D8"/>
    <mergeCell ref="E8:F8"/>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B22:D22"/>
    <mergeCell ref="E22:F22"/>
    <mergeCell ref="C25:D25"/>
    <mergeCell ref="E25:F25"/>
    <mergeCell ref="C26:D26"/>
    <mergeCell ref="E26:F26"/>
    <mergeCell ref="C27:D27"/>
    <mergeCell ref="E27:F27"/>
    <mergeCell ref="C28:D28"/>
    <mergeCell ref="E28:F28"/>
    <mergeCell ref="C29:D29"/>
    <mergeCell ref="E29:F29"/>
    <mergeCell ref="B30:D30"/>
    <mergeCell ref="E30:F30"/>
    <mergeCell ref="C33:D33"/>
    <mergeCell ref="E33:F33"/>
    <mergeCell ref="C34:D34"/>
    <mergeCell ref="E34:F34"/>
    <mergeCell ref="C35:D35"/>
    <mergeCell ref="E35:F35"/>
    <mergeCell ref="C36:D36"/>
    <mergeCell ref="E36:F36"/>
    <mergeCell ref="C37:D37"/>
    <mergeCell ref="E37:F37"/>
    <mergeCell ref="C58:C61"/>
    <mergeCell ref="C38:D38"/>
    <mergeCell ref="E38:F38"/>
    <mergeCell ref="C39:D39"/>
    <mergeCell ref="E39:F39"/>
    <mergeCell ref="C40:D40"/>
    <mergeCell ref="E40:F40"/>
    <mergeCell ref="E41:F41"/>
    <mergeCell ref="C48:D49"/>
    <mergeCell ref="E48:F48"/>
    <mergeCell ref="C50:C53"/>
    <mergeCell ref="C54:C57"/>
    <mergeCell ref="C62:C65"/>
    <mergeCell ref="C66:C69"/>
    <mergeCell ref="C70:C73"/>
    <mergeCell ref="C74:C77"/>
    <mergeCell ref="C78:D78"/>
  </mergeCells>
  <phoneticPr fontId="1"/>
  <printOptions horizontalCentered="1"/>
  <pageMargins left="0.78740157480314965" right="0.78740157480314965" top="0.98425196850393704" bottom="0.98425196850393704" header="0.51181102362204722" footer="0.51181102362204722"/>
  <pageSetup paperSize="9" scale="94" orientation="portrait" r:id="rId1"/>
  <headerFooter alignWithMargins="0"/>
  <rowBreaks count="1" manualBreakCount="1">
    <brk id="44"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689EF-3A34-4986-8D54-8DD51419C733}">
  <sheetPr>
    <tabColor rgb="FFFFFF00"/>
  </sheetPr>
  <dimension ref="A1:F201"/>
  <sheetViews>
    <sheetView showZeros="0" view="pageBreakPreview" zoomScaleNormal="100" workbookViewId="0">
      <selection activeCell="K17" sqref="K17"/>
    </sheetView>
  </sheetViews>
  <sheetFormatPr defaultColWidth="9" defaultRowHeight="18" customHeight="1" x14ac:dyDescent="0.2"/>
  <cols>
    <col min="1" max="1" width="4" style="708" customWidth="1"/>
    <col min="2" max="2" width="9.81640625" style="708" customWidth="1"/>
    <col min="3" max="3" width="30.81640625" style="708" customWidth="1"/>
    <col min="4" max="4" width="18.36328125" style="708" customWidth="1"/>
    <col min="5" max="5" width="10" style="484" customWidth="1"/>
    <col min="6" max="6" width="10" style="708" customWidth="1"/>
    <col min="7" max="16384" width="9" style="708"/>
  </cols>
  <sheetData>
    <row r="1" spans="1:6" ht="18" customHeight="1" x14ac:dyDescent="0.2">
      <c r="A1" s="400" t="s">
        <v>1851</v>
      </c>
      <c r="B1" s="400"/>
      <c r="C1" s="400"/>
      <c r="D1" s="400"/>
    </row>
    <row r="2" spans="1:6" ht="14.25" customHeight="1" x14ac:dyDescent="0.2"/>
    <row r="3" spans="1:6" ht="18" customHeight="1" x14ac:dyDescent="0.2">
      <c r="A3" s="1839" t="s">
        <v>1852</v>
      </c>
      <c r="B3" s="1839"/>
      <c r="C3" s="1839"/>
      <c r="E3" s="462"/>
      <c r="F3" s="463"/>
    </row>
    <row r="4" spans="1:6" ht="18" customHeight="1" x14ac:dyDescent="0.2">
      <c r="B4" s="435" t="s">
        <v>456</v>
      </c>
      <c r="C4" s="1831" t="s">
        <v>1396</v>
      </c>
      <c r="D4" s="1833"/>
      <c r="E4" s="1851" t="s">
        <v>1397</v>
      </c>
      <c r="F4" s="1851"/>
    </row>
    <row r="5" spans="1:6" ht="18" customHeight="1" x14ac:dyDescent="0.2">
      <c r="B5" s="436" t="s">
        <v>1306</v>
      </c>
      <c r="C5" s="1834"/>
      <c r="D5" s="1835"/>
      <c r="E5" s="715" t="s">
        <v>1398</v>
      </c>
      <c r="F5" s="715" t="s">
        <v>1399</v>
      </c>
    </row>
    <row r="6" spans="1:6" ht="18" customHeight="1" x14ac:dyDescent="0.2">
      <c r="B6" s="466" t="s">
        <v>1309</v>
      </c>
      <c r="C6" s="1329" t="s">
        <v>1310</v>
      </c>
      <c r="D6" s="467" t="s">
        <v>1311</v>
      </c>
      <c r="E6" s="468">
        <v>0</v>
      </c>
      <c r="F6" s="468">
        <v>0</v>
      </c>
    </row>
    <row r="7" spans="1:6" ht="18" customHeight="1" x14ac:dyDescent="0.2">
      <c r="B7" s="441" t="s">
        <v>1312</v>
      </c>
      <c r="C7" s="1753"/>
      <c r="D7" s="442" t="s">
        <v>1313</v>
      </c>
      <c r="E7" s="470">
        <v>0</v>
      </c>
      <c r="F7" s="470">
        <v>0</v>
      </c>
    </row>
    <row r="8" spans="1:6" ht="18" customHeight="1" x14ac:dyDescent="0.2">
      <c r="B8" s="471" t="s">
        <v>1314</v>
      </c>
      <c r="C8" s="1753"/>
      <c r="D8" s="472" t="s">
        <v>1844</v>
      </c>
      <c r="E8" s="470">
        <v>0</v>
      </c>
      <c r="F8" s="470">
        <v>0</v>
      </c>
    </row>
    <row r="9" spans="1:6" ht="18" customHeight="1" x14ac:dyDescent="0.2">
      <c r="B9" s="444" t="s">
        <v>1401</v>
      </c>
      <c r="C9" s="1753"/>
      <c r="D9" s="445" t="s">
        <v>1315</v>
      </c>
      <c r="E9" s="474">
        <v>0</v>
      </c>
      <c r="F9" s="474">
        <v>0</v>
      </c>
    </row>
    <row r="10" spans="1:6" ht="18" customHeight="1" x14ac:dyDescent="0.2">
      <c r="B10" s="439" t="s">
        <v>1316</v>
      </c>
      <c r="C10" s="1828" t="s">
        <v>1428</v>
      </c>
      <c r="D10" s="467" t="s">
        <v>1311</v>
      </c>
      <c r="E10" s="468">
        <v>0</v>
      </c>
      <c r="F10" s="468">
        <v>0</v>
      </c>
    </row>
    <row r="11" spans="1:6" ht="18" customHeight="1" x14ac:dyDescent="0.2">
      <c r="B11" s="441" t="s">
        <v>1318</v>
      </c>
      <c r="C11" s="1829"/>
      <c r="D11" s="442" t="s">
        <v>1313</v>
      </c>
      <c r="E11" s="470">
        <v>0</v>
      </c>
      <c r="F11" s="470">
        <v>0</v>
      </c>
    </row>
    <row r="12" spans="1:6" ht="18" customHeight="1" x14ac:dyDescent="0.2">
      <c r="B12" s="471" t="s">
        <v>1319</v>
      </c>
      <c r="C12" s="1829"/>
      <c r="D12" s="472" t="s">
        <v>1844</v>
      </c>
      <c r="E12" s="470">
        <v>0</v>
      </c>
      <c r="F12" s="470">
        <v>0</v>
      </c>
    </row>
    <row r="13" spans="1:6" ht="18" customHeight="1" x14ac:dyDescent="0.2">
      <c r="B13" s="444" t="s">
        <v>1403</v>
      </c>
      <c r="C13" s="1830"/>
      <c r="D13" s="445" t="s">
        <v>1315</v>
      </c>
      <c r="E13" s="474">
        <v>0</v>
      </c>
      <c r="F13" s="474">
        <v>0</v>
      </c>
    </row>
    <row r="14" spans="1:6" ht="18" customHeight="1" x14ac:dyDescent="0.2">
      <c r="B14" s="439" t="s">
        <v>1320</v>
      </c>
      <c r="C14" s="1753" t="s">
        <v>1317</v>
      </c>
      <c r="D14" s="467" t="s">
        <v>1311</v>
      </c>
      <c r="E14" s="468">
        <v>0</v>
      </c>
      <c r="F14" s="468">
        <v>0</v>
      </c>
    </row>
    <row r="15" spans="1:6" ht="18" customHeight="1" x14ac:dyDescent="0.2">
      <c r="B15" s="441" t="s">
        <v>1322</v>
      </c>
      <c r="C15" s="1753"/>
      <c r="D15" s="442" t="s">
        <v>1313</v>
      </c>
      <c r="E15" s="470">
        <v>0</v>
      </c>
      <c r="F15" s="470">
        <v>0</v>
      </c>
    </row>
    <row r="16" spans="1:6" ht="18" customHeight="1" x14ac:dyDescent="0.2">
      <c r="B16" s="471" t="s">
        <v>1323</v>
      </c>
      <c r="C16" s="1753"/>
      <c r="D16" s="472" t="s">
        <v>1844</v>
      </c>
      <c r="E16" s="470">
        <v>0</v>
      </c>
      <c r="F16" s="470">
        <v>0</v>
      </c>
    </row>
    <row r="17" spans="2:6" ht="18" customHeight="1" x14ac:dyDescent="0.2">
      <c r="B17" s="444" t="s">
        <v>1404</v>
      </c>
      <c r="C17" s="1753"/>
      <c r="D17" s="445" t="s">
        <v>1315</v>
      </c>
      <c r="E17" s="474">
        <v>0</v>
      </c>
      <c r="F17" s="474">
        <v>0</v>
      </c>
    </row>
    <row r="18" spans="2:6" ht="18" customHeight="1" x14ac:dyDescent="0.2">
      <c r="B18" s="439" t="s">
        <v>1324</v>
      </c>
      <c r="C18" s="1753" t="s">
        <v>1845</v>
      </c>
      <c r="D18" s="467" t="s">
        <v>1311</v>
      </c>
      <c r="E18" s="468">
        <v>0</v>
      </c>
      <c r="F18" s="468">
        <v>0</v>
      </c>
    </row>
    <row r="19" spans="2:6" ht="18" customHeight="1" x14ac:dyDescent="0.2">
      <c r="B19" s="441" t="s">
        <v>1326</v>
      </c>
      <c r="C19" s="1753"/>
      <c r="D19" s="442" t="s">
        <v>1313</v>
      </c>
      <c r="E19" s="470">
        <v>0</v>
      </c>
      <c r="F19" s="470">
        <v>0</v>
      </c>
    </row>
    <row r="20" spans="2:6" ht="18" customHeight="1" x14ac:dyDescent="0.2">
      <c r="B20" s="471" t="s">
        <v>1327</v>
      </c>
      <c r="C20" s="1753"/>
      <c r="D20" s="472" t="s">
        <v>1844</v>
      </c>
      <c r="E20" s="470">
        <v>1</v>
      </c>
      <c r="F20" s="470">
        <v>0</v>
      </c>
    </row>
    <row r="21" spans="2:6" ht="18" customHeight="1" x14ac:dyDescent="0.2">
      <c r="B21" s="444" t="s">
        <v>1405</v>
      </c>
      <c r="C21" s="1753"/>
      <c r="D21" s="445" t="s">
        <v>1315</v>
      </c>
      <c r="E21" s="474">
        <v>0</v>
      </c>
      <c r="F21" s="474">
        <v>0</v>
      </c>
    </row>
    <row r="22" spans="2:6" ht="18" customHeight="1" x14ac:dyDescent="0.2">
      <c r="B22" s="439" t="s">
        <v>1328</v>
      </c>
      <c r="C22" s="1753" t="s">
        <v>1325</v>
      </c>
      <c r="D22" s="467" t="s">
        <v>1311</v>
      </c>
      <c r="E22" s="468">
        <v>0</v>
      </c>
      <c r="F22" s="468">
        <v>0</v>
      </c>
    </row>
    <row r="23" spans="2:6" ht="18" customHeight="1" x14ac:dyDescent="0.2">
      <c r="B23" s="441" t="s">
        <v>1330</v>
      </c>
      <c r="C23" s="1753"/>
      <c r="D23" s="442" t="s">
        <v>1313</v>
      </c>
      <c r="E23" s="470">
        <v>0</v>
      </c>
      <c r="F23" s="470">
        <v>0</v>
      </c>
    </row>
    <row r="24" spans="2:6" ht="18" customHeight="1" x14ac:dyDescent="0.2">
      <c r="B24" s="471" t="s">
        <v>1331</v>
      </c>
      <c r="C24" s="1753"/>
      <c r="D24" s="472" t="s">
        <v>1844</v>
      </c>
      <c r="E24" s="470">
        <v>0</v>
      </c>
      <c r="F24" s="470">
        <v>0</v>
      </c>
    </row>
    <row r="25" spans="2:6" ht="18" customHeight="1" x14ac:dyDescent="0.2">
      <c r="B25" s="444" t="s">
        <v>1406</v>
      </c>
      <c r="C25" s="1753"/>
      <c r="D25" s="445" t="s">
        <v>1315</v>
      </c>
      <c r="E25" s="474">
        <v>0</v>
      </c>
      <c r="F25" s="474">
        <v>0</v>
      </c>
    </row>
    <row r="26" spans="2:6" ht="18" customHeight="1" x14ac:dyDescent="0.2">
      <c r="B26" s="439" t="s">
        <v>1332</v>
      </c>
      <c r="C26" s="1753" t="s">
        <v>1329</v>
      </c>
      <c r="D26" s="467" t="s">
        <v>1311</v>
      </c>
      <c r="E26" s="468">
        <v>0</v>
      </c>
      <c r="F26" s="468">
        <v>0</v>
      </c>
    </row>
    <row r="27" spans="2:6" ht="18" customHeight="1" x14ac:dyDescent="0.2">
      <c r="B27" s="441" t="s">
        <v>1334</v>
      </c>
      <c r="C27" s="1753"/>
      <c r="D27" s="442" t="s">
        <v>1313</v>
      </c>
      <c r="E27" s="470">
        <v>0</v>
      </c>
      <c r="F27" s="470">
        <v>0</v>
      </c>
    </row>
    <row r="28" spans="2:6" ht="18" customHeight="1" x14ac:dyDescent="0.2">
      <c r="B28" s="471" t="s">
        <v>1335</v>
      </c>
      <c r="C28" s="1753"/>
      <c r="D28" s="472" t="s">
        <v>1844</v>
      </c>
      <c r="E28" s="470">
        <v>1</v>
      </c>
      <c r="F28" s="470">
        <v>0</v>
      </c>
    </row>
    <row r="29" spans="2:6" ht="18" customHeight="1" x14ac:dyDescent="0.2">
      <c r="B29" s="444" t="s">
        <v>1407</v>
      </c>
      <c r="C29" s="1753"/>
      <c r="D29" s="445" t="s">
        <v>1315</v>
      </c>
      <c r="E29" s="474">
        <v>0</v>
      </c>
      <c r="F29" s="474">
        <v>0</v>
      </c>
    </row>
    <row r="30" spans="2:6" ht="18" customHeight="1" x14ac:dyDescent="0.2">
      <c r="B30" s="435" t="s">
        <v>1408</v>
      </c>
      <c r="C30" s="1859" t="s">
        <v>1853</v>
      </c>
      <c r="D30" s="467" t="s">
        <v>1311</v>
      </c>
      <c r="E30" s="468">
        <v>0</v>
      </c>
      <c r="F30" s="468">
        <v>0</v>
      </c>
    </row>
    <row r="31" spans="2:6" ht="18" customHeight="1" x14ac:dyDescent="0.2">
      <c r="B31" s="471" t="s">
        <v>1409</v>
      </c>
      <c r="C31" s="1860"/>
      <c r="D31" s="442" t="s">
        <v>1313</v>
      </c>
      <c r="E31" s="470">
        <v>0</v>
      </c>
      <c r="F31" s="470">
        <v>0</v>
      </c>
    </row>
    <row r="32" spans="2:6" ht="18" customHeight="1" x14ac:dyDescent="0.2">
      <c r="B32" s="441" t="s">
        <v>1410</v>
      </c>
      <c r="C32" s="1860"/>
      <c r="D32" s="472" t="s">
        <v>1844</v>
      </c>
      <c r="E32" s="470">
        <v>0</v>
      </c>
      <c r="F32" s="470">
        <v>0</v>
      </c>
    </row>
    <row r="33" spans="2:6" ht="18" customHeight="1" x14ac:dyDescent="0.2">
      <c r="B33" s="436" t="s">
        <v>1411</v>
      </c>
      <c r="C33" s="1861"/>
      <c r="D33" s="445" t="s">
        <v>1315</v>
      </c>
      <c r="E33" s="474">
        <v>0</v>
      </c>
      <c r="F33" s="474">
        <v>0</v>
      </c>
    </row>
    <row r="34" spans="2:6" ht="18" customHeight="1" x14ac:dyDescent="0.2">
      <c r="B34" s="466" t="s">
        <v>1432</v>
      </c>
      <c r="C34" s="1329" t="s">
        <v>1333</v>
      </c>
      <c r="D34" s="467" t="s">
        <v>1311</v>
      </c>
      <c r="E34" s="476">
        <v>0</v>
      </c>
      <c r="F34" s="476">
        <v>0</v>
      </c>
    </row>
    <row r="35" spans="2:6" ht="18" customHeight="1" x14ac:dyDescent="0.2">
      <c r="B35" s="441" t="s">
        <v>1433</v>
      </c>
      <c r="C35" s="1753"/>
      <c r="D35" s="442" t="s">
        <v>1313</v>
      </c>
      <c r="E35" s="470">
        <v>0</v>
      </c>
      <c r="F35" s="470">
        <v>0</v>
      </c>
    </row>
    <row r="36" spans="2:6" ht="18" customHeight="1" x14ac:dyDescent="0.2">
      <c r="B36" s="471" t="s">
        <v>1434</v>
      </c>
      <c r="C36" s="1753"/>
      <c r="D36" s="472" t="s">
        <v>1844</v>
      </c>
      <c r="E36" s="470">
        <v>0</v>
      </c>
      <c r="F36" s="470">
        <v>0</v>
      </c>
    </row>
    <row r="37" spans="2:6" ht="18" customHeight="1" x14ac:dyDescent="0.2">
      <c r="B37" s="444" t="s">
        <v>1435</v>
      </c>
      <c r="C37" s="1753"/>
      <c r="D37" s="445" t="s">
        <v>1315</v>
      </c>
      <c r="E37" s="474">
        <v>0</v>
      </c>
      <c r="F37" s="474">
        <v>0</v>
      </c>
    </row>
    <row r="38" spans="2:6" ht="18" customHeight="1" x14ac:dyDescent="0.2">
      <c r="B38" s="437"/>
      <c r="C38" s="1838" t="s">
        <v>1412</v>
      </c>
      <c r="D38" s="1838"/>
      <c r="E38" s="474">
        <v>114</v>
      </c>
      <c r="F38" s="474">
        <v>0</v>
      </c>
    </row>
    <row r="39" spans="2:6" ht="18" customHeight="1" x14ac:dyDescent="0.2">
      <c r="B39" s="711" t="s">
        <v>10</v>
      </c>
      <c r="C39" s="721"/>
      <c r="D39" s="717"/>
      <c r="E39" s="725">
        <f>SUM(E6:E38)</f>
        <v>116</v>
      </c>
      <c r="F39" s="725">
        <f>SUM(F6:F38)</f>
        <v>0</v>
      </c>
    </row>
    <row r="40" spans="2:6" ht="18" customHeight="1" x14ac:dyDescent="0.2">
      <c r="B40" s="708" t="s">
        <v>1341</v>
      </c>
      <c r="C40" s="2"/>
      <c r="D40" s="2"/>
      <c r="E40" s="464"/>
      <c r="F40" s="464"/>
    </row>
    <row r="41" spans="2:6" ht="18" customHeight="1" x14ac:dyDescent="0.2">
      <c r="B41" s="708" t="s">
        <v>2825</v>
      </c>
      <c r="C41" s="2"/>
      <c r="D41" s="547"/>
      <c r="E41" s="497"/>
      <c r="F41" s="464"/>
    </row>
    <row r="42" spans="2:6" ht="18" customHeight="1" x14ac:dyDescent="0.2">
      <c r="B42" s="708" t="s">
        <v>1854</v>
      </c>
      <c r="C42" s="2"/>
      <c r="D42" s="547"/>
      <c r="E42" s="497"/>
      <c r="F42" s="464"/>
    </row>
    <row r="43" spans="2:6" ht="18" customHeight="1" x14ac:dyDescent="0.2">
      <c r="E43" s="462"/>
      <c r="F43" s="463"/>
    </row>
    <row r="44" spans="2:6" ht="18" customHeight="1" x14ac:dyDescent="0.2">
      <c r="E44" s="462"/>
      <c r="F44" s="463"/>
    </row>
    <row r="45" spans="2:6" ht="18" customHeight="1" x14ac:dyDescent="0.2">
      <c r="E45" s="462"/>
      <c r="F45" s="463"/>
    </row>
    <row r="46" spans="2:6" ht="18" customHeight="1" x14ac:dyDescent="0.2">
      <c r="E46" s="462"/>
      <c r="F46" s="463"/>
    </row>
    <row r="47" spans="2:6" ht="18" customHeight="1" x14ac:dyDescent="0.2">
      <c r="E47" s="462"/>
      <c r="F47" s="463"/>
    </row>
    <row r="48" spans="2:6" ht="18" customHeight="1" x14ac:dyDescent="0.2">
      <c r="E48" s="462"/>
      <c r="F48" s="463"/>
    </row>
    <row r="49" spans="5:6" ht="18" customHeight="1" x14ac:dyDescent="0.2">
      <c r="E49" s="462"/>
      <c r="F49" s="463"/>
    </row>
    <row r="50" spans="5:6" ht="18" customHeight="1" x14ac:dyDescent="0.2">
      <c r="E50" s="462"/>
      <c r="F50" s="463"/>
    </row>
    <row r="51" spans="5:6" ht="18" customHeight="1" x14ac:dyDescent="0.2">
      <c r="E51" s="462"/>
      <c r="F51" s="463"/>
    </row>
    <row r="52" spans="5:6" ht="18" customHeight="1" x14ac:dyDescent="0.2">
      <c r="E52" s="462"/>
      <c r="F52" s="463"/>
    </row>
    <row r="53" spans="5:6" ht="18" customHeight="1" x14ac:dyDescent="0.2">
      <c r="E53" s="462"/>
      <c r="F53" s="463"/>
    </row>
    <row r="54" spans="5:6" ht="18" customHeight="1" x14ac:dyDescent="0.2">
      <c r="E54" s="462"/>
      <c r="F54" s="463"/>
    </row>
    <row r="55" spans="5:6" ht="18" customHeight="1" x14ac:dyDescent="0.2">
      <c r="E55" s="462"/>
      <c r="F55" s="463"/>
    </row>
    <row r="56" spans="5:6" ht="18" customHeight="1" x14ac:dyDescent="0.2">
      <c r="E56" s="462"/>
      <c r="F56" s="463"/>
    </row>
    <row r="57" spans="5:6" ht="18" customHeight="1" x14ac:dyDescent="0.2">
      <c r="E57" s="462"/>
      <c r="F57" s="463"/>
    </row>
    <row r="58" spans="5:6" ht="18" customHeight="1" x14ac:dyDescent="0.2">
      <c r="E58" s="462"/>
      <c r="F58" s="463"/>
    </row>
    <row r="59" spans="5:6" ht="18" customHeight="1" x14ac:dyDescent="0.2">
      <c r="E59" s="462"/>
      <c r="F59" s="463"/>
    </row>
    <row r="60" spans="5:6" ht="18" customHeight="1" x14ac:dyDescent="0.2">
      <c r="E60" s="462"/>
      <c r="F60" s="463"/>
    </row>
    <row r="61" spans="5:6" ht="18" customHeight="1" x14ac:dyDescent="0.2">
      <c r="E61" s="462"/>
      <c r="F61" s="463"/>
    </row>
    <row r="62" spans="5:6" ht="18" customHeight="1" x14ac:dyDescent="0.2">
      <c r="E62" s="462"/>
      <c r="F62" s="463"/>
    </row>
    <row r="63" spans="5:6" ht="18" customHeight="1" x14ac:dyDescent="0.2">
      <c r="E63" s="462"/>
      <c r="F63" s="463"/>
    </row>
    <row r="64" spans="5:6" ht="18" customHeight="1" x14ac:dyDescent="0.2">
      <c r="E64" s="462"/>
      <c r="F64" s="463"/>
    </row>
    <row r="65" spans="5:6" ht="18" customHeight="1" x14ac:dyDescent="0.2">
      <c r="E65" s="462"/>
      <c r="F65" s="463"/>
    </row>
    <row r="66" spans="5:6" ht="18" customHeight="1" x14ac:dyDescent="0.2">
      <c r="E66" s="462"/>
      <c r="F66" s="463"/>
    </row>
    <row r="67" spans="5:6" ht="18" customHeight="1" x14ac:dyDescent="0.2">
      <c r="E67" s="462"/>
      <c r="F67" s="463"/>
    </row>
    <row r="68" spans="5:6" ht="18" customHeight="1" x14ac:dyDescent="0.2">
      <c r="E68" s="462"/>
      <c r="F68" s="463"/>
    </row>
    <row r="69" spans="5:6" ht="18" customHeight="1" x14ac:dyDescent="0.2">
      <c r="E69" s="462"/>
      <c r="F69" s="463"/>
    </row>
    <row r="70" spans="5:6" ht="18" customHeight="1" x14ac:dyDescent="0.2">
      <c r="E70" s="462"/>
      <c r="F70" s="463"/>
    </row>
    <row r="71" spans="5:6" ht="18" customHeight="1" x14ac:dyDescent="0.2">
      <c r="E71" s="462"/>
      <c r="F71" s="463"/>
    </row>
    <row r="72" spans="5:6" ht="18" customHeight="1" x14ac:dyDescent="0.2">
      <c r="E72" s="462"/>
      <c r="F72" s="463"/>
    </row>
    <row r="73" spans="5:6" ht="18" customHeight="1" x14ac:dyDescent="0.2">
      <c r="E73" s="462"/>
      <c r="F73" s="463"/>
    </row>
    <row r="74" spans="5:6" ht="18" customHeight="1" x14ac:dyDescent="0.2">
      <c r="E74" s="462"/>
      <c r="F74" s="463"/>
    </row>
    <row r="75" spans="5:6" ht="18" customHeight="1" x14ac:dyDescent="0.2">
      <c r="E75" s="462"/>
      <c r="F75" s="463"/>
    </row>
    <row r="76" spans="5:6" ht="18" customHeight="1" x14ac:dyDescent="0.2">
      <c r="E76" s="462"/>
      <c r="F76" s="463"/>
    </row>
    <row r="77" spans="5:6" ht="18" customHeight="1" x14ac:dyDescent="0.2">
      <c r="E77" s="462"/>
      <c r="F77" s="463"/>
    </row>
    <row r="78" spans="5:6" ht="18" customHeight="1" x14ac:dyDescent="0.2">
      <c r="E78" s="462"/>
      <c r="F78" s="463"/>
    </row>
    <row r="79" spans="5:6" ht="18" customHeight="1" x14ac:dyDescent="0.2">
      <c r="E79" s="462"/>
      <c r="F79" s="463"/>
    </row>
    <row r="80" spans="5:6" ht="18" customHeight="1" x14ac:dyDescent="0.2">
      <c r="E80" s="462"/>
      <c r="F80" s="463"/>
    </row>
    <row r="81" spans="5:6" ht="18" customHeight="1" x14ac:dyDescent="0.2">
      <c r="E81" s="462"/>
      <c r="F81" s="463"/>
    </row>
    <row r="82" spans="5:6" ht="18" customHeight="1" x14ac:dyDescent="0.2">
      <c r="E82" s="462"/>
      <c r="F82" s="463"/>
    </row>
    <row r="83" spans="5:6" ht="18" customHeight="1" x14ac:dyDescent="0.2">
      <c r="E83" s="462"/>
      <c r="F83" s="463"/>
    </row>
    <row r="84" spans="5:6" ht="18" customHeight="1" x14ac:dyDescent="0.2">
      <c r="E84" s="462"/>
      <c r="F84" s="463"/>
    </row>
    <row r="85" spans="5:6" ht="18" customHeight="1" x14ac:dyDescent="0.2">
      <c r="E85" s="462"/>
      <c r="F85" s="463"/>
    </row>
    <row r="86" spans="5:6" ht="18" customHeight="1" x14ac:dyDescent="0.2">
      <c r="E86" s="462"/>
      <c r="F86" s="463"/>
    </row>
    <row r="87" spans="5:6" ht="18" customHeight="1" x14ac:dyDescent="0.2">
      <c r="E87" s="462"/>
      <c r="F87" s="463"/>
    </row>
    <row r="88" spans="5:6" ht="18" customHeight="1" x14ac:dyDescent="0.2">
      <c r="E88" s="462"/>
      <c r="F88" s="463"/>
    </row>
    <row r="89" spans="5:6" ht="18" customHeight="1" x14ac:dyDescent="0.2">
      <c r="E89" s="462"/>
      <c r="F89" s="463"/>
    </row>
    <row r="90" spans="5:6" ht="18" customHeight="1" x14ac:dyDescent="0.2">
      <c r="E90" s="462"/>
      <c r="F90" s="463"/>
    </row>
    <row r="91" spans="5:6" ht="18" customHeight="1" x14ac:dyDescent="0.2">
      <c r="E91" s="462"/>
      <c r="F91" s="463"/>
    </row>
    <row r="92" spans="5:6" ht="18" customHeight="1" x14ac:dyDescent="0.2">
      <c r="E92" s="462"/>
      <c r="F92" s="463"/>
    </row>
    <row r="93" spans="5:6" ht="18" customHeight="1" x14ac:dyDescent="0.2">
      <c r="E93" s="462"/>
      <c r="F93" s="463"/>
    </row>
    <row r="94" spans="5:6" ht="18" customHeight="1" x14ac:dyDescent="0.2">
      <c r="E94" s="462"/>
      <c r="F94" s="463"/>
    </row>
    <row r="95" spans="5:6" ht="18" customHeight="1" x14ac:dyDescent="0.2">
      <c r="E95" s="462"/>
      <c r="F95" s="463"/>
    </row>
    <row r="96" spans="5:6" ht="18" customHeight="1" x14ac:dyDescent="0.2">
      <c r="E96" s="462"/>
      <c r="F96" s="463"/>
    </row>
    <row r="97" spans="5:6" ht="18" customHeight="1" x14ac:dyDescent="0.2">
      <c r="E97" s="462"/>
      <c r="F97" s="463"/>
    </row>
    <row r="98" spans="5:6" ht="18" customHeight="1" x14ac:dyDescent="0.2">
      <c r="E98" s="462"/>
      <c r="F98" s="463"/>
    </row>
    <row r="99" spans="5:6" ht="18" customHeight="1" x14ac:dyDescent="0.2">
      <c r="E99" s="462"/>
      <c r="F99" s="463"/>
    </row>
    <row r="100" spans="5:6" ht="18" customHeight="1" x14ac:dyDescent="0.2">
      <c r="E100" s="462"/>
      <c r="F100" s="463"/>
    </row>
    <row r="101" spans="5:6" ht="18" customHeight="1" x14ac:dyDescent="0.2">
      <c r="E101" s="462"/>
      <c r="F101" s="463"/>
    </row>
    <row r="102" spans="5:6" ht="18" customHeight="1" x14ac:dyDescent="0.2">
      <c r="E102" s="462"/>
      <c r="F102" s="463"/>
    </row>
    <row r="103" spans="5:6" ht="18" customHeight="1" x14ac:dyDescent="0.2">
      <c r="E103" s="462"/>
      <c r="F103" s="463"/>
    </row>
    <row r="104" spans="5:6" ht="18" customHeight="1" x14ac:dyDescent="0.2">
      <c r="E104" s="462"/>
      <c r="F104" s="463"/>
    </row>
    <row r="105" spans="5:6" ht="18" customHeight="1" x14ac:dyDescent="0.2">
      <c r="E105" s="462"/>
      <c r="F105" s="463"/>
    </row>
    <row r="106" spans="5:6" ht="18" customHeight="1" x14ac:dyDescent="0.2">
      <c r="E106" s="462"/>
      <c r="F106" s="463"/>
    </row>
    <row r="107" spans="5:6" ht="18" customHeight="1" x14ac:dyDescent="0.2">
      <c r="E107" s="462"/>
      <c r="F107" s="463"/>
    </row>
    <row r="108" spans="5:6" ht="18" customHeight="1" x14ac:dyDescent="0.2">
      <c r="E108" s="462"/>
      <c r="F108" s="463"/>
    </row>
    <row r="109" spans="5:6" ht="18" customHeight="1" x14ac:dyDescent="0.2">
      <c r="E109" s="462"/>
      <c r="F109" s="463"/>
    </row>
    <row r="110" spans="5:6" ht="18" customHeight="1" x14ac:dyDescent="0.2">
      <c r="E110" s="462"/>
      <c r="F110" s="463"/>
    </row>
    <row r="111" spans="5:6" ht="18" customHeight="1" x14ac:dyDescent="0.2">
      <c r="E111" s="462"/>
      <c r="F111" s="463"/>
    </row>
    <row r="112" spans="5:6" ht="18" customHeight="1" x14ac:dyDescent="0.2">
      <c r="E112" s="462"/>
      <c r="F112" s="463"/>
    </row>
    <row r="113" spans="5:6" ht="18" customHeight="1" x14ac:dyDescent="0.2">
      <c r="E113" s="462"/>
      <c r="F113" s="463"/>
    </row>
    <row r="114" spans="5:6" ht="18" customHeight="1" x14ac:dyDescent="0.2">
      <c r="E114" s="462"/>
      <c r="F114" s="463"/>
    </row>
    <row r="115" spans="5:6" ht="18" customHeight="1" x14ac:dyDescent="0.2">
      <c r="E115" s="462"/>
      <c r="F115" s="463"/>
    </row>
    <row r="116" spans="5:6" ht="18" customHeight="1" x14ac:dyDescent="0.2">
      <c r="E116" s="462"/>
      <c r="F116" s="463"/>
    </row>
    <row r="117" spans="5:6" ht="18" customHeight="1" x14ac:dyDescent="0.2">
      <c r="E117" s="462"/>
      <c r="F117" s="463"/>
    </row>
    <row r="118" spans="5:6" ht="18" customHeight="1" x14ac:dyDescent="0.2">
      <c r="E118" s="462"/>
      <c r="F118" s="463"/>
    </row>
    <row r="119" spans="5:6" ht="18" customHeight="1" x14ac:dyDescent="0.2">
      <c r="E119" s="462"/>
      <c r="F119" s="463"/>
    </row>
    <row r="120" spans="5:6" ht="18" customHeight="1" x14ac:dyDescent="0.2">
      <c r="E120" s="462"/>
      <c r="F120" s="463"/>
    </row>
    <row r="121" spans="5:6" ht="18" customHeight="1" x14ac:dyDescent="0.2">
      <c r="E121" s="462"/>
      <c r="F121" s="463"/>
    </row>
    <row r="122" spans="5:6" ht="18" customHeight="1" x14ac:dyDescent="0.2">
      <c r="E122" s="462"/>
      <c r="F122" s="463"/>
    </row>
    <row r="123" spans="5:6" ht="18" customHeight="1" x14ac:dyDescent="0.2">
      <c r="E123" s="462"/>
      <c r="F123" s="463"/>
    </row>
    <row r="124" spans="5:6" ht="18" customHeight="1" x14ac:dyDescent="0.2">
      <c r="E124" s="462"/>
      <c r="F124" s="463"/>
    </row>
    <row r="125" spans="5:6" ht="18" customHeight="1" x14ac:dyDescent="0.2">
      <c r="E125" s="462"/>
      <c r="F125" s="463"/>
    </row>
    <row r="126" spans="5:6" ht="18" customHeight="1" x14ac:dyDescent="0.2">
      <c r="E126" s="462"/>
      <c r="F126" s="463"/>
    </row>
    <row r="127" spans="5:6" ht="18" customHeight="1" x14ac:dyDescent="0.2">
      <c r="E127" s="462"/>
      <c r="F127" s="463"/>
    </row>
    <row r="128" spans="5:6" ht="18" customHeight="1" x14ac:dyDescent="0.2">
      <c r="E128" s="462"/>
      <c r="F128" s="463"/>
    </row>
    <row r="129" spans="5:6" ht="18" customHeight="1" x14ac:dyDescent="0.2">
      <c r="E129" s="462"/>
      <c r="F129" s="463"/>
    </row>
    <row r="130" spans="5:6" ht="18" customHeight="1" x14ac:dyDescent="0.2">
      <c r="E130" s="462"/>
      <c r="F130" s="463"/>
    </row>
    <row r="131" spans="5:6" ht="18" customHeight="1" x14ac:dyDescent="0.2">
      <c r="E131" s="462"/>
      <c r="F131" s="463"/>
    </row>
    <row r="132" spans="5:6" ht="18" customHeight="1" x14ac:dyDescent="0.2">
      <c r="E132" s="462"/>
      <c r="F132" s="463"/>
    </row>
    <row r="133" spans="5:6" ht="18" customHeight="1" x14ac:dyDescent="0.2">
      <c r="E133" s="462"/>
      <c r="F133" s="463"/>
    </row>
    <row r="134" spans="5:6" ht="18" customHeight="1" x14ac:dyDescent="0.2">
      <c r="E134" s="462"/>
      <c r="F134" s="463"/>
    </row>
    <row r="135" spans="5:6" ht="18" customHeight="1" x14ac:dyDescent="0.2">
      <c r="E135" s="462"/>
      <c r="F135" s="463"/>
    </row>
    <row r="136" spans="5:6" ht="18" customHeight="1" x14ac:dyDescent="0.2">
      <c r="E136" s="462"/>
      <c r="F136" s="463"/>
    </row>
    <row r="137" spans="5:6" ht="18" customHeight="1" x14ac:dyDescent="0.2">
      <c r="E137" s="462"/>
      <c r="F137" s="463"/>
    </row>
    <row r="138" spans="5:6" ht="18" customHeight="1" x14ac:dyDescent="0.2">
      <c r="E138" s="462"/>
      <c r="F138" s="463"/>
    </row>
    <row r="139" spans="5:6" ht="18" customHeight="1" x14ac:dyDescent="0.2">
      <c r="E139" s="462"/>
      <c r="F139" s="463"/>
    </row>
    <row r="140" spans="5:6" ht="18" customHeight="1" x14ac:dyDescent="0.2">
      <c r="E140" s="462"/>
      <c r="F140" s="463"/>
    </row>
    <row r="141" spans="5:6" ht="18" customHeight="1" x14ac:dyDescent="0.2">
      <c r="E141" s="462"/>
      <c r="F141" s="463"/>
    </row>
    <row r="142" spans="5:6" ht="18" customHeight="1" x14ac:dyDescent="0.2">
      <c r="E142" s="462"/>
      <c r="F142" s="463"/>
    </row>
    <row r="143" spans="5:6" ht="18" customHeight="1" x14ac:dyDescent="0.2">
      <c r="E143" s="462"/>
      <c r="F143" s="463"/>
    </row>
    <row r="144" spans="5:6" ht="18" customHeight="1" x14ac:dyDescent="0.2">
      <c r="E144" s="462"/>
      <c r="F144" s="463"/>
    </row>
    <row r="145" spans="5:6" ht="18" customHeight="1" x14ac:dyDescent="0.2">
      <c r="E145" s="462"/>
      <c r="F145" s="463"/>
    </row>
    <row r="146" spans="5:6" ht="18" customHeight="1" x14ac:dyDescent="0.2">
      <c r="E146" s="462"/>
      <c r="F146" s="463"/>
    </row>
    <row r="147" spans="5:6" ht="18" customHeight="1" x14ac:dyDescent="0.2">
      <c r="E147" s="462"/>
      <c r="F147" s="463"/>
    </row>
    <row r="148" spans="5:6" ht="18" customHeight="1" x14ac:dyDescent="0.2">
      <c r="E148" s="462"/>
      <c r="F148" s="463"/>
    </row>
    <row r="149" spans="5:6" ht="18" customHeight="1" x14ac:dyDescent="0.2">
      <c r="E149" s="462"/>
      <c r="F149" s="463"/>
    </row>
    <row r="150" spans="5:6" ht="18" customHeight="1" x14ac:dyDescent="0.2">
      <c r="E150" s="462"/>
      <c r="F150" s="463"/>
    </row>
    <row r="151" spans="5:6" ht="18" customHeight="1" x14ac:dyDescent="0.2">
      <c r="E151" s="462"/>
      <c r="F151" s="463"/>
    </row>
    <row r="152" spans="5:6" ht="18" customHeight="1" x14ac:dyDescent="0.2">
      <c r="E152" s="462"/>
      <c r="F152" s="463"/>
    </row>
    <row r="153" spans="5:6" ht="18" customHeight="1" x14ac:dyDescent="0.2">
      <c r="E153" s="462"/>
      <c r="F153" s="463"/>
    </row>
    <row r="154" spans="5:6" ht="18" customHeight="1" x14ac:dyDescent="0.2">
      <c r="E154" s="462"/>
      <c r="F154" s="463"/>
    </row>
    <row r="155" spans="5:6" ht="18" customHeight="1" x14ac:dyDescent="0.2">
      <c r="E155" s="462"/>
      <c r="F155" s="463"/>
    </row>
    <row r="156" spans="5:6" ht="18" customHeight="1" x14ac:dyDescent="0.2">
      <c r="E156" s="462"/>
      <c r="F156" s="463"/>
    </row>
    <row r="157" spans="5:6" ht="18" customHeight="1" x14ac:dyDescent="0.2">
      <c r="E157" s="462"/>
      <c r="F157" s="463"/>
    </row>
    <row r="158" spans="5:6" ht="18" customHeight="1" x14ac:dyDescent="0.2">
      <c r="E158" s="462"/>
      <c r="F158" s="463"/>
    </row>
    <row r="159" spans="5:6" ht="18" customHeight="1" x14ac:dyDescent="0.2">
      <c r="E159" s="462"/>
      <c r="F159" s="463"/>
    </row>
    <row r="160" spans="5:6" ht="18" customHeight="1" x14ac:dyDescent="0.2">
      <c r="E160" s="462"/>
      <c r="F160" s="463"/>
    </row>
    <row r="161" spans="5:6" ht="18" customHeight="1" x14ac:dyDescent="0.2">
      <c r="E161" s="462"/>
      <c r="F161" s="463"/>
    </row>
    <row r="162" spans="5:6" ht="18" customHeight="1" x14ac:dyDescent="0.2">
      <c r="E162" s="462"/>
      <c r="F162" s="463"/>
    </row>
    <row r="163" spans="5:6" ht="18" customHeight="1" x14ac:dyDescent="0.2">
      <c r="E163" s="462"/>
      <c r="F163" s="463"/>
    </row>
    <row r="164" spans="5:6" ht="18" customHeight="1" x14ac:dyDescent="0.2">
      <c r="E164" s="462"/>
      <c r="F164" s="463"/>
    </row>
    <row r="165" spans="5:6" ht="18" customHeight="1" x14ac:dyDescent="0.2">
      <c r="E165" s="462"/>
      <c r="F165" s="463"/>
    </row>
    <row r="166" spans="5:6" ht="18" customHeight="1" x14ac:dyDescent="0.2">
      <c r="E166" s="462"/>
      <c r="F166" s="463"/>
    </row>
    <row r="167" spans="5:6" ht="18" customHeight="1" x14ac:dyDescent="0.2">
      <c r="E167" s="462"/>
      <c r="F167" s="463"/>
    </row>
    <row r="168" spans="5:6" ht="18" customHeight="1" x14ac:dyDescent="0.2">
      <c r="E168" s="462"/>
      <c r="F168" s="463"/>
    </row>
    <row r="169" spans="5:6" ht="18" customHeight="1" x14ac:dyDescent="0.2">
      <c r="E169" s="462"/>
      <c r="F169" s="463"/>
    </row>
    <row r="170" spans="5:6" ht="18" customHeight="1" x14ac:dyDescent="0.2">
      <c r="E170" s="462"/>
      <c r="F170" s="463"/>
    </row>
    <row r="171" spans="5:6" ht="18" customHeight="1" x14ac:dyDescent="0.2">
      <c r="E171" s="462"/>
      <c r="F171" s="463"/>
    </row>
    <row r="172" spans="5:6" ht="18" customHeight="1" x14ac:dyDescent="0.2">
      <c r="E172" s="462"/>
      <c r="F172" s="463"/>
    </row>
    <row r="173" spans="5:6" ht="18" customHeight="1" x14ac:dyDescent="0.2">
      <c r="E173" s="462"/>
      <c r="F173" s="463"/>
    </row>
    <row r="174" spans="5:6" ht="18" customHeight="1" x14ac:dyDescent="0.2">
      <c r="E174" s="462"/>
      <c r="F174" s="463"/>
    </row>
    <row r="175" spans="5:6" ht="18" customHeight="1" x14ac:dyDescent="0.2">
      <c r="E175" s="462"/>
      <c r="F175" s="463"/>
    </row>
    <row r="176" spans="5:6" ht="18" customHeight="1" x14ac:dyDescent="0.2">
      <c r="E176" s="462"/>
      <c r="F176" s="463"/>
    </row>
    <row r="177" spans="5:6" ht="18" customHeight="1" x14ac:dyDescent="0.2">
      <c r="E177" s="462"/>
      <c r="F177" s="463"/>
    </row>
    <row r="178" spans="5:6" ht="18" customHeight="1" x14ac:dyDescent="0.2">
      <c r="E178" s="462"/>
      <c r="F178" s="463"/>
    </row>
    <row r="179" spans="5:6" ht="18" customHeight="1" x14ac:dyDescent="0.2">
      <c r="E179" s="462"/>
      <c r="F179" s="463"/>
    </row>
    <row r="180" spans="5:6" ht="18" customHeight="1" x14ac:dyDescent="0.2">
      <c r="E180" s="462"/>
      <c r="F180" s="463"/>
    </row>
    <row r="181" spans="5:6" ht="18" customHeight="1" x14ac:dyDescent="0.2">
      <c r="E181" s="462"/>
      <c r="F181" s="463"/>
    </row>
    <row r="182" spans="5:6" ht="18" customHeight="1" x14ac:dyDescent="0.2">
      <c r="E182" s="462"/>
      <c r="F182" s="463"/>
    </row>
    <row r="183" spans="5:6" ht="18" customHeight="1" x14ac:dyDescent="0.2">
      <c r="E183" s="462"/>
      <c r="F183" s="463"/>
    </row>
    <row r="184" spans="5:6" ht="18" customHeight="1" x14ac:dyDescent="0.2">
      <c r="E184" s="462"/>
      <c r="F184" s="463"/>
    </row>
    <row r="185" spans="5:6" ht="18" customHeight="1" x14ac:dyDescent="0.2">
      <c r="E185" s="462"/>
      <c r="F185" s="463"/>
    </row>
    <row r="186" spans="5:6" ht="18" customHeight="1" x14ac:dyDescent="0.2">
      <c r="E186" s="462"/>
      <c r="F186" s="463"/>
    </row>
    <row r="187" spans="5:6" ht="18" customHeight="1" x14ac:dyDescent="0.2">
      <c r="E187" s="462"/>
      <c r="F187" s="463"/>
    </row>
    <row r="188" spans="5:6" ht="18" customHeight="1" x14ac:dyDescent="0.2">
      <c r="E188" s="462"/>
      <c r="F188" s="463"/>
    </row>
    <row r="189" spans="5:6" ht="18" customHeight="1" x14ac:dyDescent="0.2">
      <c r="E189" s="462"/>
      <c r="F189" s="463"/>
    </row>
    <row r="190" spans="5:6" ht="18" customHeight="1" x14ac:dyDescent="0.2">
      <c r="E190" s="462"/>
      <c r="F190" s="463"/>
    </row>
    <row r="191" spans="5:6" ht="18" customHeight="1" x14ac:dyDescent="0.2">
      <c r="E191" s="462"/>
      <c r="F191" s="463"/>
    </row>
    <row r="192" spans="5:6" ht="18" customHeight="1" x14ac:dyDescent="0.2">
      <c r="E192" s="462"/>
      <c r="F192" s="463"/>
    </row>
    <row r="193" spans="5:6" ht="18" customHeight="1" x14ac:dyDescent="0.2">
      <c r="E193" s="462"/>
      <c r="F193" s="463"/>
    </row>
    <row r="194" spans="5:6" ht="18" customHeight="1" x14ac:dyDescent="0.2">
      <c r="E194" s="462"/>
      <c r="F194" s="463"/>
    </row>
    <row r="195" spans="5:6" ht="18" customHeight="1" x14ac:dyDescent="0.2">
      <c r="E195" s="462"/>
      <c r="F195" s="463"/>
    </row>
    <row r="196" spans="5:6" ht="18" customHeight="1" x14ac:dyDescent="0.2">
      <c r="E196" s="462"/>
      <c r="F196" s="463"/>
    </row>
    <row r="197" spans="5:6" ht="18" customHeight="1" x14ac:dyDescent="0.2">
      <c r="E197" s="462"/>
      <c r="F197" s="463"/>
    </row>
    <row r="198" spans="5:6" ht="18" customHeight="1" x14ac:dyDescent="0.2">
      <c r="E198" s="462"/>
      <c r="F198" s="463"/>
    </row>
    <row r="199" spans="5:6" ht="18" customHeight="1" x14ac:dyDescent="0.2">
      <c r="E199" s="462"/>
      <c r="F199" s="463"/>
    </row>
    <row r="200" spans="5:6" ht="18" customHeight="1" x14ac:dyDescent="0.2">
      <c r="E200" s="462"/>
      <c r="F200" s="463"/>
    </row>
    <row r="201" spans="5:6" ht="18" customHeight="1" x14ac:dyDescent="0.2">
      <c r="E201" s="462"/>
      <c r="F201" s="463"/>
    </row>
  </sheetData>
  <mergeCells count="12">
    <mergeCell ref="C38:D38"/>
    <mergeCell ref="A3:C3"/>
    <mergeCell ref="C4:D5"/>
    <mergeCell ref="E4:F4"/>
    <mergeCell ref="C6:C9"/>
    <mergeCell ref="C10:C13"/>
    <mergeCell ref="C14:C17"/>
    <mergeCell ref="C18:C21"/>
    <mergeCell ref="C22:C25"/>
    <mergeCell ref="C26:C29"/>
    <mergeCell ref="C30:C33"/>
    <mergeCell ref="C34:C37"/>
  </mergeCells>
  <phoneticPr fontId="1"/>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7B3B-6525-4496-9CEA-F4D9427B3964}">
  <sheetPr>
    <tabColor rgb="FFFFFF00"/>
  </sheetPr>
  <dimension ref="A1:J56"/>
  <sheetViews>
    <sheetView showZeros="0" view="pageBreakPreview" zoomScaleNormal="100" workbookViewId="0">
      <selection activeCell="L22" sqref="L22"/>
    </sheetView>
  </sheetViews>
  <sheetFormatPr defaultColWidth="9" defaultRowHeight="18" customHeight="1" x14ac:dyDescent="0.2"/>
  <cols>
    <col min="1" max="1" width="4" style="708" customWidth="1"/>
    <col min="2" max="2" width="9.6328125" style="708" customWidth="1"/>
    <col min="3" max="4" width="8.08984375" style="708" customWidth="1"/>
    <col min="5" max="7" width="8.81640625" style="708" customWidth="1"/>
    <col min="8" max="8" width="10.36328125" style="708" customWidth="1"/>
    <col min="9" max="9" width="8.81640625" style="462" customWidth="1"/>
    <col min="10" max="10" width="8.81640625" style="463" customWidth="1"/>
    <col min="11" max="13" width="7.81640625" style="708" customWidth="1"/>
    <col min="14" max="14" width="3.453125" style="708" customWidth="1"/>
    <col min="15" max="15" width="4.1796875" style="708" customWidth="1"/>
    <col min="16" max="17" width="3.453125" style="708" customWidth="1"/>
    <col min="18" max="16384" width="9" style="708"/>
  </cols>
  <sheetData>
    <row r="1" spans="1:10" ht="18" customHeight="1" x14ac:dyDescent="0.2">
      <c r="A1" s="400" t="s">
        <v>1855</v>
      </c>
      <c r="B1" s="400"/>
      <c r="C1" s="400"/>
      <c r="D1" s="400"/>
      <c r="E1" s="400"/>
      <c r="F1" s="400"/>
      <c r="G1" s="400"/>
      <c r="H1" s="400"/>
    </row>
    <row r="3" spans="1:10" ht="18" customHeight="1" x14ac:dyDescent="0.2">
      <c r="A3" s="708" t="s">
        <v>1445</v>
      </c>
    </row>
    <row r="4" spans="1:10" ht="18" customHeight="1" x14ac:dyDescent="0.2">
      <c r="B4" s="437" t="s">
        <v>1351</v>
      </c>
      <c r="C4" s="1847" t="s">
        <v>1352</v>
      </c>
      <c r="D4" s="1659"/>
      <c r="E4" s="1659"/>
      <c r="F4" s="1659"/>
      <c r="G4" s="1659"/>
      <c r="H4" s="1660"/>
      <c r="I4" s="1852" t="s">
        <v>1446</v>
      </c>
      <c r="J4" s="1853"/>
    </row>
    <row r="5" spans="1:10" ht="18" customHeight="1" x14ac:dyDescent="0.2">
      <c r="B5" s="437" t="s">
        <v>1354</v>
      </c>
      <c r="C5" s="1848" t="s">
        <v>1831</v>
      </c>
      <c r="D5" s="1880"/>
      <c r="E5" s="1880"/>
      <c r="F5" s="1880"/>
      <c r="G5" s="1880"/>
      <c r="H5" s="1418"/>
      <c r="I5" s="1849">
        <v>115</v>
      </c>
      <c r="J5" s="1850"/>
    </row>
    <row r="6" spans="1:10" ht="18" customHeight="1" x14ac:dyDescent="0.2">
      <c r="B6" s="437" t="s">
        <v>1356</v>
      </c>
      <c r="C6" s="1848" t="s">
        <v>1832</v>
      </c>
      <c r="D6" s="1880"/>
      <c r="E6" s="1880"/>
      <c r="F6" s="1880"/>
      <c r="G6" s="1880"/>
      <c r="H6" s="1418"/>
      <c r="I6" s="1849">
        <v>1</v>
      </c>
      <c r="J6" s="1850"/>
    </row>
    <row r="7" spans="1:10" ht="18" customHeight="1" x14ac:dyDescent="0.2">
      <c r="B7" s="1847" t="s">
        <v>10</v>
      </c>
      <c r="C7" s="1659"/>
      <c r="D7" s="1659"/>
      <c r="E7" s="1659"/>
      <c r="F7" s="1659"/>
      <c r="G7" s="1659"/>
      <c r="H7" s="1660"/>
      <c r="I7" s="1849">
        <f>SUM(I5:I6)</f>
        <v>116</v>
      </c>
      <c r="J7" s="1850"/>
    </row>
    <row r="9" spans="1:10" ht="18" customHeight="1" x14ac:dyDescent="0.2">
      <c r="A9" s="708" t="s">
        <v>1856</v>
      </c>
    </row>
    <row r="10" spans="1:10" ht="18" customHeight="1" x14ac:dyDescent="0.2">
      <c r="B10" s="437" t="s">
        <v>1351</v>
      </c>
      <c r="C10" s="1847" t="s">
        <v>1352</v>
      </c>
      <c r="D10" s="1659"/>
      <c r="E10" s="1659"/>
      <c r="F10" s="1659"/>
      <c r="G10" s="1659"/>
      <c r="H10" s="1660"/>
      <c r="I10" s="1852" t="s">
        <v>1446</v>
      </c>
      <c r="J10" s="1853"/>
    </row>
    <row r="11" spans="1:10" ht="18" customHeight="1" x14ac:dyDescent="0.2">
      <c r="B11" s="437" t="s">
        <v>1354</v>
      </c>
      <c r="C11" s="1848" t="s">
        <v>1377</v>
      </c>
      <c r="D11" s="1880"/>
      <c r="E11" s="1880"/>
      <c r="F11" s="1880"/>
      <c r="G11" s="1880"/>
      <c r="H11" s="1418"/>
      <c r="I11" s="1849">
        <v>111</v>
      </c>
      <c r="J11" s="1850"/>
    </row>
    <row r="12" spans="1:10" ht="18" customHeight="1" x14ac:dyDescent="0.2">
      <c r="B12" s="437" t="s">
        <v>1356</v>
      </c>
      <c r="C12" s="1848" t="s">
        <v>1378</v>
      </c>
      <c r="D12" s="1880"/>
      <c r="E12" s="1880"/>
      <c r="F12" s="1880"/>
      <c r="G12" s="1880"/>
      <c r="H12" s="1418"/>
      <c r="I12" s="1849">
        <v>1</v>
      </c>
      <c r="J12" s="1850"/>
    </row>
    <row r="13" spans="1:10" ht="18" customHeight="1" x14ac:dyDescent="0.2">
      <c r="B13" s="437" t="s">
        <v>1361</v>
      </c>
      <c r="C13" s="1848" t="s">
        <v>1379</v>
      </c>
      <c r="D13" s="1880"/>
      <c r="E13" s="1880"/>
      <c r="F13" s="1880"/>
      <c r="G13" s="1880"/>
      <c r="H13" s="1418"/>
      <c r="I13" s="1849">
        <v>3</v>
      </c>
      <c r="J13" s="1850"/>
    </row>
    <row r="14" spans="1:10" ht="18" customHeight="1" x14ac:dyDescent="0.2">
      <c r="B14" s="437" t="s">
        <v>1363</v>
      </c>
      <c r="C14" s="1848" t="s">
        <v>1380</v>
      </c>
      <c r="D14" s="1880"/>
      <c r="E14" s="1880"/>
      <c r="F14" s="1880"/>
      <c r="G14" s="1880"/>
      <c r="H14" s="1418"/>
      <c r="I14" s="1849">
        <v>0</v>
      </c>
      <c r="J14" s="1850"/>
    </row>
    <row r="15" spans="1:10" ht="18" customHeight="1" x14ac:dyDescent="0.2">
      <c r="B15" s="1847" t="s">
        <v>10</v>
      </c>
      <c r="C15" s="1659"/>
      <c r="D15" s="1659"/>
      <c r="E15" s="1659"/>
      <c r="F15" s="1659"/>
      <c r="G15" s="1659"/>
      <c r="H15" s="1660"/>
      <c r="I15" s="1849">
        <f>SUM(I11:I14)</f>
        <v>115</v>
      </c>
      <c r="J15" s="1850"/>
    </row>
    <row r="17" spans="1:10" ht="18" customHeight="1" x14ac:dyDescent="0.2">
      <c r="A17" s="708" t="s">
        <v>1450</v>
      </c>
    </row>
    <row r="18" spans="1:10" ht="18" customHeight="1" x14ac:dyDescent="0.2">
      <c r="B18" s="435" t="s">
        <v>456</v>
      </c>
      <c r="C18" s="1831" t="s">
        <v>1396</v>
      </c>
      <c r="D18" s="1832"/>
      <c r="E18" s="1832"/>
      <c r="F18" s="1832"/>
      <c r="G18" s="1832"/>
      <c r="H18" s="1833"/>
      <c r="I18" s="1851" t="s">
        <v>1397</v>
      </c>
      <c r="J18" s="1851"/>
    </row>
    <row r="19" spans="1:10" ht="18" customHeight="1" x14ac:dyDescent="0.2">
      <c r="B19" s="436" t="s">
        <v>1306</v>
      </c>
      <c r="C19" s="1834"/>
      <c r="D19" s="1323"/>
      <c r="E19" s="1323"/>
      <c r="F19" s="1323"/>
      <c r="G19" s="1323"/>
      <c r="H19" s="1835"/>
      <c r="I19" s="715" t="s">
        <v>1398</v>
      </c>
      <c r="J19" s="715" t="s">
        <v>1399</v>
      </c>
    </row>
    <row r="20" spans="1:10" ht="18" customHeight="1" x14ac:dyDescent="0.2">
      <c r="B20" s="439" t="s">
        <v>1309</v>
      </c>
      <c r="C20" s="1862" t="s">
        <v>1310</v>
      </c>
      <c r="D20" s="1863"/>
      <c r="E20" s="1863"/>
      <c r="F20" s="1864"/>
      <c r="G20" s="1878" t="s">
        <v>1311</v>
      </c>
      <c r="H20" s="1760"/>
      <c r="I20" s="468">
        <v>0</v>
      </c>
      <c r="J20" s="468">
        <v>0</v>
      </c>
    </row>
    <row r="21" spans="1:10" ht="18" customHeight="1" x14ac:dyDescent="0.2">
      <c r="B21" s="471" t="s">
        <v>1312</v>
      </c>
      <c r="C21" s="1865"/>
      <c r="D21" s="1866"/>
      <c r="E21" s="1866"/>
      <c r="F21" s="1867"/>
      <c r="G21" s="1879" t="s">
        <v>1313</v>
      </c>
      <c r="H21" s="1762"/>
      <c r="I21" s="470">
        <v>0</v>
      </c>
      <c r="J21" s="470">
        <v>0</v>
      </c>
    </row>
    <row r="22" spans="1:10" ht="18" customHeight="1" x14ac:dyDescent="0.2">
      <c r="B22" s="441" t="s">
        <v>1314</v>
      </c>
      <c r="C22" s="1865"/>
      <c r="D22" s="1866"/>
      <c r="E22" s="1866"/>
      <c r="F22" s="1867"/>
      <c r="G22" s="1879" t="s">
        <v>1844</v>
      </c>
      <c r="H22" s="1762"/>
      <c r="I22" s="470">
        <v>0</v>
      </c>
      <c r="J22" s="470">
        <v>0</v>
      </c>
    </row>
    <row r="23" spans="1:10" ht="18" customHeight="1" x14ac:dyDescent="0.2">
      <c r="B23" s="436" t="s">
        <v>1451</v>
      </c>
      <c r="C23" s="1868"/>
      <c r="D23" s="1869"/>
      <c r="E23" s="1869"/>
      <c r="F23" s="1870"/>
      <c r="G23" s="1873" t="s">
        <v>1315</v>
      </c>
      <c r="H23" s="1874"/>
      <c r="I23" s="473">
        <v>0</v>
      </c>
      <c r="J23" s="473">
        <v>0</v>
      </c>
    </row>
    <row r="24" spans="1:10" ht="18" customHeight="1" x14ac:dyDescent="0.2">
      <c r="B24" s="439" t="s">
        <v>1316</v>
      </c>
      <c r="C24" s="1862" t="s">
        <v>1452</v>
      </c>
      <c r="D24" s="1863"/>
      <c r="E24" s="1863"/>
      <c r="F24" s="1864"/>
      <c r="G24" s="1875" t="s">
        <v>1311</v>
      </c>
      <c r="H24" s="1876"/>
      <c r="I24" s="468">
        <v>0</v>
      </c>
      <c r="J24" s="468">
        <v>9</v>
      </c>
    </row>
    <row r="25" spans="1:10" ht="18" customHeight="1" x14ac:dyDescent="0.2">
      <c r="B25" s="471" t="s">
        <v>1318</v>
      </c>
      <c r="C25" s="1865"/>
      <c r="D25" s="1866"/>
      <c r="E25" s="1866"/>
      <c r="F25" s="1867"/>
      <c r="G25" s="1877" t="s">
        <v>1313</v>
      </c>
      <c r="H25" s="1768"/>
      <c r="I25" s="470">
        <v>0</v>
      </c>
      <c r="J25" s="470">
        <v>0</v>
      </c>
    </row>
    <row r="26" spans="1:10" ht="18" customHeight="1" x14ac:dyDescent="0.2">
      <c r="B26" s="441" t="s">
        <v>1319</v>
      </c>
      <c r="C26" s="1865"/>
      <c r="D26" s="1866"/>
      <c r="E26" s="1866"/>
      <c r="F26" s="1867"/>
      <c r="G26" s="1877" t="s">
        <v>1844</v>
      </c>
      <c r="H26" s="1768"/>
      <c r="I26" s="470">
        <v>1</v>
      </c>
      <c r="J26" s="470">
        <v>34</v>
      </c>
    </row>
    <row r="27" spans="1:10" ht="18" customHeight="1" x14ac:dyDescent="0.2">
      <c r="B27" s="436" t="s">
        <v>1453</v>
      </c>
      <c r="C27" s="1868"/>
      <c r="D27" s="1869"/>
      <c r="E27" s="1869"/>
      <c r="F27" s="1870"/>
      <c r="G27" s="1873" t="s">
        <v>1315</v>
      </c>
      <c r="H27" s="1874"/>
      <c r="I27" s="473">
        <v>0</v>
      </c>
      <c r="J27" s="473">
        <v>0</v>
      </c>
    </row>
    <row r="28" spans="1:10" ht="18" customHeight="1" x14ac:dyDescent="0.2">
      <c r="B28" s="439" t="s">
        <v>1320</v>
      </c>
      <c r="C28" s="1862" t="s">
        <v>1317</v>
      </c>
      <c r="D28" s="1863"/>
      <c r="E28" s="1863"/>
      <c r="F28" s="1864"/>
      <c r="G28" s="1878" t="s">
        <v>1311</v>
      </c>
      <c r="H28" s="1760"/>
      <c r="I28" s="468">
        <v>0</v>
      </c>
      <c r="J28" s="468">
        <v>0</v>
      </c>
    </row>
    <row r="29" spans="1:10" ht="18" customHeight="1" x14ac:dyDescent="0.2">
      <c r="B29" s="471" t="s">
        <v>1322</v>
      </c>
      <c r="C29" s="1865"/>
      <c r="D29" s="1866"/>
      <c r="E29" s="1866"/>
      <c r="F29" s="1867"/>
      <c r="G29" s="1879" t="s">
        <v>1313</v>
      </c>
      <c r="H29" s="1762"/>
      <c r="I29" s="470">
        <v>0</v>
      </c>
      <c r="J29" s="470">
        <v>0</v>
      </c>
    </row>
    <row r="30" spans="1:10" ht="18" customHeight="1" x14ac:dyDescent="0.2">
      <c r="B30" s="441" t="s">
        <v>1323</v>
      </c>
      <c r="C30" s="1865"/>
      <c r="D30" s="1866"/>
      <c r="E30" s="1866"/>
      <c r="F30" s="1867"/>
      <c r="G30" s="1879" t="s">
        <v>1844</v>
      </c>
      <c r="H30" s="1762"/>
      <c r="I30" s="470">
        <v>0</v>
      </c>
      <c r="J30" s="470">
        <v>0</v>
      </c>
    </row>
    <row r="31" spans="1:10" ht="18" customHeight="1" x14ac:dyDescent="0.2">
      <c r="B31" s="436" t="s">
        <v>1454</v>
      </c>
      <c r="C31" s="1868"/>
      <c r="D31" s="1869"/>
      <c r="E31" s="1869"/>
      <c r="F31" s="1870"/>
      <c r="G31" s="1873" t="s">
        <v>1315</v>
      </c>
      <c r="H31" s="1874"/>
      <c r="I31" s="473">
        <v>0</v>
      </c>
      <c r="J31" s="473">
        <v>0</v>
      </c>
    </row>
    <row r="32" spans="1:10" ht="18" customHeight="1" x14ac:dyDescent="0.2">
      <c r="B32" s="439" t="s">
        <v>1324</v>
      </c>
      <c r="C32" s="1862" t="s">
        <v>1845</v>
      </c>
      <c r="D32" s="1863"/>
      <c r="E32" s="1863"/>
      <c r="F32" s="1864"/>
      <c r="G32" s="1871" t="s">
        <v>1311</v>
      </c>
      <c r="H32" s="1760"/>
      <c r="I32" s="468">
        <v>0</v>
      </c>
      <c r="J32" s="468">
        <v>0</v>
      </c>
    </row>
    <row r="33" spans="2:10" ht="18" customHeight="1" x14ac:dyDescent="0.2">
      <c r="B33" s="471" t="s">
        <v>1326</v>
      </c>
      <c r="C33" s="1865"/>
      <c r="D33" s="1866"/>
      <c r="E33" s="1866"/>
      <c r="F33" s="1867"/>
      <c r="G33" s="1872" t="s">
        <v>1313</v>
      </c>
      <c r="H33" s="1762"/>
      <c r="I33" s="470">
        <v>0</v>
      </c>
      <c r="J33" s="470">
        <v>0</v>
      </c>
    </row>
    <row r="34" spans="2:10" ht="18" customHeight="1" x14ac:dyDescent="0.2">
      <c r="B34" s="441" t="s">
        <v>1327</v>
      </c>
      <c r="C34" s="1865"/>
      <c r="D34" s="1866"/>
      <c r="E34" s="1866"/>
      <c r="F34" s="1867"/>
      <c r="G34" s="1872" t="s">
        <v>1844</v>
      </c>
      <c r="H34" s="1762"/>
      <c r="I34" s="470">
        <v>0</v>
      </c>
      <c r="J34" s="470">
        <v>0</v>
      </c>
    </row>
    <row r="35" spans="2:10" ht="18" customHeight="1" x14ac:dyDescent="0.2">
      <c r="B35" s="436" t="s">
        <v>1455</v>
      </c>
      <c r="C35" s="1868"/>
      <c r="D35" s="1869"/>
      <c r="E35" s="1869"/>
      <c r="F35" s="1870"/>
      <c r="G35" s="1873" t="s">
        <v>1315</v>
      </c>
      <c r="H35" s="1874"/>
      <c r="I35" s="473">
        <v>0</v>
      </c>
      <c r="J35" s="495">
        <v>0</v>
      </c>
    </row>
    <row r="36" spans="2:10" ht="18" customHeight="1" x14ac:dyDescent="0.2">
      <c r="B36" s="439" t="s">
        <v>1328</v>
      </c>
      <c r="C36" s="1862" t="s">
        <v>1456</v>
      </c>
      <c r="D36" s="1863"/>
      <c r="E36" s="1863"/>
      <c r="F36" s="1864"/>
      <c r="G36" s="1871" t="s">
        <v>1311</v>
      </c>
      <c r="H36" s="1760"/>
      <c r="I36" s="468">
        <v>0</v>
      </c>
      <c r="J36" s="468">
        <v>0</v>
      </c>
    </row>
    <row r="37" spans="2:10" ht="18" customHeight="1" x14ac:dyDescent="0.2">
      <c r="B37" s="471" t="s">
        <v>1330</v>
      </c>
      <c r="C37" s="1865"/>
      <c r="D37" s="1866"/>
      <c r="E37" s="1866"/>
      <c r="F37" s="1867"/>
      <c r="G37" s="1872" t="s">
        <v>1313</v>
      </c>
      <c r="H37" s="1762"/>
      <c r="I37" s="470">
        <v>0</v>
      </c>
      <c r="J37" s="470">
        <v>0</v>
      </c>
    </row>
    <row r="38" spans="2:10" ht="18" customHeight="1" x14ac:dyDescent="0.2">
      <c r="B38" s="441" t="s">
        <v>1331</v>
      </c>
      <c r="C38" s="1865"/>
      <c r="D38" s="1866"/>
      <c r="E38" s="1866"/>
      <c r="F38" s="1867"/>
      <c r="G38" s="1872" t="s">
        <v>1844</v>
      </c>
      <c r="H38" s="1762"/>
      <c r="I38" s="470">
        <v>0</v>
      </c>
      <c r="J38" s="470">
        <v>1</v>
      </c>
    </row>
    <row r="39" spans="2:10" ht="18" customHeight="1" x14ac:dyDescent="0.2">
      <c r="B39" s="436" t="s">
        <v>1406</v>
      </c>
      <c r="C39" s="1868"/>
      <c r="D39" s="1869"/>
      <c r="E39" s="1869"/>
      <c r="F39" s="1870"/>
      <c r="G39" s="1873" t="s">
        <v>1315</v>
      </c>
      <c r="H39" s="1874"/>
      <c r="I39" s="473">
        <v>0</v>
      </c>
      <c r="J39" s="495">
        <v>0</v>
      </c>
    </row>
    <row r="40" spans="2:10" ht="18" customHeight="1" x14ac:dyDescent="0.2">
      <c r="B40" s="439" t="s">
        <v>1332</v>
      </c>
      <c r="C40" s="1862" t="s">
        <v>1457</v>
      </c>
      <c r="D40" s="1863"/>
      <c r="E40" s="1863"/>
      <c r="F40" s="1864"/>
      <c r="G40" s="1871" t="s">
        <v>1311</v>
      </c>
      <c r="H40" s="1760"/>
      <c r="I40" s="468">
        <v>0</v>
      </c>
      <c r="J40" s="468">
        <v>5</v>
      </c>
    </row>
    <row r="41" spans="2:10" ht="18" customHeight="1" x14ac:dyDescent="0.2">
      <c r="B41" s="471" t="s">
        <v>1334</v>
      </c>
      <c r="C41" s="1865"/>
      <c r="D41" s="1866"/>
      <c r="E41" s="1866"/>
      <c r="F41" s="1867"/>
      <c r="G41" s="1872" t="s">
        <v>1313</v>
      </c>
      <c r="H41" s="1762"/>
      <c r="I41" s="470">
        <v>0</v>
      </c>
      <c r="J41" s="470">
        <v>0</v>
      </c>
    </row>
    <row r="42" spans="2:10" ht="18" customHeight="1" x14ac:dyDescent="0.2">
      <c r="B42" s="441" t="s">
        <v>1335</v>
      </c>
      <c r="C42" s="1865"/>
      <c r="D42" s="1866"/>
      <c r="E42" s="1866"/>
      <c r="F42" s="1867"/>
      <c r="G42" s="1872" t="s">
        <v>1844</v>
      </c>
      <c r="H42" s="1762"/>
      <c r="I42" s="470">
        <v>0</v>
      </c>
      <c r="J42" s="470">
        <v>38</v>
      </c>
    </row>
    <row r="43" spans="2:10" ht="18" customHeight="1" x14ac:dyDescent="0.2">
      <c r="B43" s="492" t="s">
        <v>1407</v>
      </c>
      <c r="C43" s="1868"/>
      <c r="D43" s="1869"/>
      <c r="E43" s="1869"/>
      <c r="F43" s="1870"/>
      <c r="G43" s="1873" t="s">
        <v>1315</v>
      </c>
      <c r="H43" s="1874"/>
      <c r="I43" s="473">
        <v>0</v>
      </c>
      <c r="J43" s="495">
        <v>0</v>
      </c>
    </row>
    <row r="44" spans="2:10" ht="18" customHeight="1" x14ac:dyDescent="0.2">
      <c r="B44" s="496" t="s">
        <v>1408</v>
      </c>
      <c r="C44" s="1862" t="s">
        <v>1853</v>
      </c>
      <c r="D44" s="1863"/>
      <c r="E44" s="1863"/>
      <c r="F44" s="1864"/>
      <c r="G44" s="1871" t="s">
        <v>1311</v>
      </c>
      <c r="H44" s="1760"/>
      <c r="I44" s="468">
        <v>0</v>
      </c>
      <c r="J44" s="468">
        <v>0</v>
      </c>
    </row>
    <row r="45" spans="2:10" ht="18" customHeight="1" x14ac:dyDescent="0.2">
      <c r="B45" s="471" t="s">
        <v>1409</v>
      </c>
      <c r="C45" s="1865"/>
      <c r="D45" s="1866"/>
      <c r="E45" s="1866"/>
      <c r="F45" s="1867"/>
      <c r="G45" s="1872" t="s">
        <v>1313</v>
      </c>
      <c r="H45" s="1762"/>
      <c r="I45" s="470">
        <v>0</v>
      </c>
      <c r="J45" s="470">
        <v>0</v>
      </c>
    </row>
    <row r="46" spans="2:10" ht="18" customHeight="1" x14ac:dyDescent="0.2">
      <c r="B46" s="471" t="s">
        <v>1410</v>
      </c>
      <c r="C46" s="1865"/>
      <c r="D46" s="1866"/>
      <c r="E46" s="1866"/>
      <c r="F46" s="1867"/>
      <c r="G46" s="1872" t="s">
        <v>1844</v>
      </c>
      <c r="H46" s="1762"/>
      <c r="I46" s="470">
        <v>0</v>
      </c>
      <c r="J46" s="470">
        <v>15</v>
      </c>
    </row>
    <row r="47" spans="2:10" ht="18" customHeight="1" x14ac:dyDescent="0.2">
      <c r="B47" s="444" t="s">
        <v>1411</v>
      </c>
      <c r="C47" s="1868"/>
      <c r="D47" s="1869"/>
      <c r="E47" s="1869"/>
      <c r="F47" s="1870"/>
      <c r="G47" s="1873" t="s">
        <v>1315</v>
      </c>
      <c r="H47" s="1874"/>
      <c r="I47" s="473">
        <v>0</v>
      </c>
      <c r="J47" s="491" t="s">
        <v>56</v>
      </c>
    </row>
    <row r="48" spans="2:10" ht="18" customHeight="1" x14ac:dyDescent="0.2">
      <c r="B48" s="439" t="s">
        <v>1432</v>
      </c>
      <c r="C48" s="1862" t="s">
        <v>1333</v>
      </c>
      <c r="D48" s="1863"/>
      <c r="E48" s="1863"/>
      <c r="F48" s="1864"/>
      <c r="G48" s="1871" t="s">
        <v>1311</v>
      </c>
      <c r="H48" s="1760"/>
      <c r="I48" s="468">
        <v>0</v>
      </c>
      <c r="J48" s="468">
        <v>1</v>
      </c>
    </row>
    <row r="49" spans="2:10" ht="18" customHeight="1" x14ac:dyDescent="0.2">
      <c r="B49" s="471" t="s">
        <v>1433</v>
      </c>
      <c r="C49" s="1865"/>
      <c r="D49" s="1866"/>
      <c r="E49" s="1866"/>
      <c r="F49" s="1867"/>
      <c r="G49" s="1872" t="s">
        <v>1313</v>
      </c>
      <c r="H49" s="1762"/>
      <c r="I49" s="470">
        <v>0</v>
      </c>
      <c r="J49" s="470">
        <v>0</v>
      </c>
    </row>
    <row r="50" spans="2:10" ht="18" customHeight="1" x14ac:dyDescent="0.2">
      <c r="B50" s="441" t="s">
        <v>1434</v>
      </c>
      <c r="C50" s="1865"/>
      <c r="D50" s="1866"/>
      <c r="E50" s="1866"/>
      <c r="F50" s="1867"/>
      <c r="G50" s="1872" t="s">
        <v>1844</v>
      </c>
      <c r="H50" s="1762"/>
      <c r="I50" s="470">
        <v>0</v>
      </c>
      <c r="J50" s="470">
        <v>10</v>
      </c>
    </row>
    <row r="51" spans="2:10" ht="18" customHeight="1" x14ac:dyDescent="0.2">
      <c r="B51" s="492" t="s">
        <v>1435</v>
      </c>
      <c r="C51" s="1868"/>
      <c r="D51" s="1869"/>
      <c r="E51" s="1869"/>
      <c r="F51" s="1870"/>
      <c r="G51" s="1873" t="s">
        <v>1315</v>
      </c>
      <c r="H51" s="1874"/>
      <c r="I51" s="473">
        <v>0</v>
      </c>
      <c r="J51" s="495">
        <v>1</v>
      </c>
    </row>
    <row r="52" spans="2:10" ht="19.5" customHeight="1" x14ac:dyDescent="0.2">
      <c r="B52" s="1847" t="s">
        <v>10</v>
      </c>
      <c r="C52" s="1659"/>
      <c r="D52" s="1659"/>
      <c r="E52" s="1659"/>
      <c r="F52" s="1659"/>
      <c r="G52" s="1659"/>
      <c r="H52" s="1660"/>
      <c r="I52" s="725">
        <f>SUM(I20:I51)</f>
        <v>1</v>
      </c>
      <c r="J52" s="725">
        <f>SUM(J20:J51)</f>
        <v>114</v>
      </c>
    </row>
    <row r="53" spans="2:10" ht="19.5" customHeight="1" x14ac:dyDescent="0.2"/>
    <row r="54" spans="2:10" ht="18" customHeight="1" x14ac:dyDescent="0.2">
      <c r="J54" s="497"/>
    </row>
    <row r="55" spans="2:10" ht="18" customHeight="1" x14ac:dyDescent="0.2">
      <c r="J55" s="497"/>
    </row>
    <row r="56" spans="2:10" ht="18" customHeight="1" x14ac:dyDescent="0.2">
      <c r="I56" s="708"/>
      <c r="J56" s="708"/>
    </row>
  </sheetData>
  <mergeCells count="63">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3"/>
    <mergeCell ref="G20:H20"/>
    <mergeCell ref="G21:H21"/>
    <mergeCell ref="G22:H22"/>
    <mergeCell ref="G23:H23"/>
    <mergeCell ref="C28:F31"/>
    <mergeCell ref="G28:H28"/>
    <mergeCell ref="G29:H29"/>
    <mergeCell ref="G30:H30"/>
    <mergeCell ref="G31:H31"/>
    <mergeCell ref="C24:F27"/>
    <mergeCell ref="G24:H24"/>
    <mergeCell ref="G25:H25"/>
    <mergeCell ref="G26:H26"/>
    <mergeCell ref="G27:H27"/>
    <mergeCell ref="C36:F39"/>
    <mergeCell ref="G36:H36"/>
    <mergeCell ref="G37:H37"/>
    <mergeCell ref="G38:H38"/>
    <mergeCell ref="G39:H39"/>
    <mergeCell ref="C32:F35"/>
    <mergeCell ref="G32:H32"/>
    <mergeCell ref="G33:H33"/>
    <mergeCell ref="G34:H34"/>
    <mergeCell ref="G35:H35"/>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s>
  <phoneticPr fontId="1"/>
  <printOptions horizontalCentered="1"/>
  <pageMargins left="0.78740157480314965" right="0.78740157480314965" top="0.98425196850393704" bottom="0.78740157480314965" header="0.51181102362204722" footer="0.51181102362204722"/>
  <pageSetup paperSize="9" scale="8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5DD1-41F6-47A9-81BC-91B00660B991}">
  <sheetPr>
    <tabColor rgb="FFFFFF00"/>
  </sheetPr>
  <dimension ref="A1:J84"/>
  <sheetViews>
    <sheetView showZeros="0" view="pageBreakPreview" topLeftCell="A25" zoomScale="115" zoomScaleNormal="100" zoomScaleSheetLayoutView="115" workbookViewId="0">
      <selection activeCell="O51" sqref="O51"/>
    </sheetView>
  </sheetViews>
  <sheetFormatPr defaultColWidth="9" defaultRowHeight="18" customHeight="1" x14ac:dyDescent="0.2"/>
  <cols>
    <col min="1" max="1" width="4" style="708" customWidth="1"/>
    <col min="2" max="2" width="9.6328125" style="708" customWidth="1"/>
    <col min="3" max="4" width="8.08984375" style="708" customWidth="1"/>
    <col min="5" max="7" width="8.81640625" style="708" customWidth="1"/>
    <col min="8" max="8" width="9.81640625" style="708" customWidth="1"/>
    <col min="9" max="9" width="8.81640625" style="462" customWidth="1"/>
    <col min="10" max="10" width="8.81640625" style="463" customWidth="1"/>
    <col min="11" max="16384" width="9" style="708"/>
  </cols>
  <sheetData>
    <row r="1" spans="1:10" ht="18" customHeight="1" x14ac:dyDescent="0.2">
      <c r="A1" s="400" t="s">
        <v>1857</v>
      </c>
      <c r="B1" s="400"/>
      <c r="C1" s="400"/>
      <c r="D1" s="400"/>
      <c r="E1" s="400"/>
      <c r="F1" s="400"/>
      <c r="G1" s="400"/>
      <c r="H1" s="400"/>
    </row>
    <row r="3" spans="1:10" ht="18" customHeight="1" x14ac:dyDescent="0.2">
      <c r="A3" s="708" t="s">
        <v>1858</v>
      </c>
    </row>
    <row r="4" spans="1:10" ht="18" customHeight="1" x14ac:dyDescent="0.2">
      <c r="B4" s="437" t="s">
        <v>1351</v>
      </c>
      <c r="C4" s="1847" t="s">
        <v>1352</v>
      </c>
      <c r="D4" s="1659"/>
      <c r="E4" s="1659"/>
      <c r="F4" s="1659"/>
      <c r="G4" s="1659"/>
      <c r="H4" s="1660"/>
      <c r="I4" s="1852" t="s">
        <v>1817</v>
      </c>
      <c r="J4" s="1853"/>
    </row>
    <row r="5" spans="1:10" ht="18" customHeight="1" x14ac:dyDescent="0.2">
      <c r="B5" s="437" t="s">
        <v>1354</v>
      </c>
      <c r="C5" s="1848" t="s">
        <v>1831</v>
      </c>
      <c r="D5" s="1880"/>
      <c r="E5" s="1880"/>
      <c r="F5" s="1880"/>
      <c r="G5" s="1880"/>
      <c r="H5" s="1418"/>
      <c r="I5" s="1849">
        <v>115</v>
      </c>
      <c r="J5" s="1850"/>
    </row>
    <row r="6" spans="1:10" ht="18" customHeight="1" x14ac:dyDescent="0.2">
      <c r="B6" s="437" t="s">
        <v>1356</v>
      </c>
      <c r="C6" s="1848" t="s">
        <v>1832</v>
      </c>
      <c r="D6" s="1880"/>
      <c r="E6" s="1880"/>
      <c r="F6" s="1880"/>
      <c r="G6" s="1880"/>
      <c r="H6" s="1418"/>
      <c r="I6" s="1849">
        <v>1</v>
      </c>
      <c r="J6" s="1850"/>
    </row>
    <row r="7" spans="1:10" ht="18" customHeight="1" x14ac:dyDescent="0.2">
      <c r="B7" s="1847" t="s">
        <v>10</v>
      </c>
      <c r="C7" s="1659"/>
      <c r="D7" s="1659"/>
      <c r="E7" s="1659"/>
      <c r="F7" s="1659"/>
      <c r="G7" s="1659"/>
      <c r="H7" s="1660"/>
      <c r="I7" s="1849">
        <f>SUM(I5:J6)</f>
        <v>116</v>
      </c>
      <c r="J7" s="1850"/>
    </row>
    <row r="9" spans="1:10" ht="18" customHeight="1" x14ac:dyDescent="0.2">
      <c r="A9" s="708" t="s">
        <v>1856</v>
      </c>
    </row>
    <row r="10" spans="1:10" ht="18" customHeight="1" x14ac:dyDescent="0.2">
      <c r="B10" s="437" t="s">
        <v>1351</v>
      </c>
      <c r="C10" s="1847" t="s">
        <v>1352</v>
      </c>
      <c r="D10" s="1659"/>
      <c r="E10" s="1659"/>
      <c r="F10" s="1659"/>
      <c r="G10" s="1659"/>
      <c r="H10" s="1660"/>
      <c r="I10" s="1852" t="s">
        <v>1817</v>
      </c>
      <c r="J10" s="1853"/>
    </row>
    <row r="11" spans="1:10" ht="18" customHeight="1" x14ac:dyDescent="0.2">
      <c r="B11" s="437" t="s">
        <v>1354</v>
      </c>
      <c r="C11" s="1848" t="s">
        <v>1377</v>
      </c>
      <c r="D11" s="1880"/>
      <c r="E11" s="1880"/>
      <c r="F11" s="1880"/>
      <c r="G11" s="1880"/>
      <c r="H11" s="1418"/>
      <c r="I11" s="1849">
        <v>1</v>
      </c>
      <c r="J11" s="1850">
        <v>0</v>
      </c>
    </row>
    <row r="12" spans="1:10" ht="18" customHeight="1" x14ac:dyDescent="0.2">
      <c r="B12" s="437" t="s">
        <v>1356</v>
      </c>
      <c r="C12" s="1848" t="s">
        <v>1378</v>
      </c>
      <c r="D12" s="1880"/>
      <c r="E12" s="1880"/>
      <c r="F12" s="1880"/>
      <c r="G12" s="1880"/>
      <c r="H12" s="1418"/>
      <c r="I12" s="1849">
        <v>14</v>
      </c>
      <c r="J12" s="1850"/>
    </row>
    <row r="13" spans="1:10" ht="18" customHeight="1" x14ac:dyDescent="0.2">
      <c r="B13" s="437" t="s">
        <v>1361</v>
      </c>
      <c r="C13" s="1848" t="s">
        <v>1379</v>
      </c>
      <c r="D13" s="1880"/>
      <c r="E13" s="1880"/>
      <c r="F13" s="1880"/>
      <c r="G13" s="1880"/>
      <c r="H13" s="1418"/>
      <c r="I13" s="1849">
        <v>99</v>
      </c>
      <c r="J13" s="1850"/>
    </row>
    <row r="14" spans="1:10" ht="18" customHeight="1" x14ac:dyDescent="0.2">
      <c r="B14" s="437" t="s">
        <v>1363</v>
      </c>
      <c r="C14" s="1848" t="s">
        <v>1380</v>
      </c>
      <c r="D14" s="1880"/>
      <c r="E14" s="1880"/>
      <c r="F14" s="1880"/>
      <c r="G14" s="1880"/>
      <c r="H14" s="1418"/>
      <c r="I14" s="1849">
        <v>1</v>
      </c>
      <c r="J14" s="1850"/>
    </row>
    <row r="15" spans="1:10" ht="18" customHeight="1" x14ac:dyDescent="0.2">
      <c r="B15" s="1847" t="s">
        <v>10</v>
      </c>
      <c r="C15" s="1659"/>
      <c r="D15" s="1659"/>
      <c r="E15" s="1659"/>
      <c r="F15" s="1659"/>
      <c r="G15" s="1659"/>
      <c r="H15" s="1660"/>
      <c r="I15" s="1849">
        <f>SUM(I11:J14)</f>
        <v>115</v>
      </c>
      <c r="J15" s="1850"/>
    </row>
    <row r="17" spans="1:10" ht="18" customHeight="1" x14ac:dyDescent="0.2">
      <c r="A17" s="708" t="s">
        <v>1460</v>
      </c>
    </row>
    <row r="18" spans="1:10" ht="18" customHeight="1" x14ac:dyDescent="0.2">
      <c r="B18" s="435" t="s">
        <v>456</v>
      </c>
      <c r="C18" s="1831" t="s">
        <v>1396</v>
      </c>
      <c r="D18" s="1832"/>
      <c r="E18" s="1832"/>
      <c r="F18" s="1832"/>
      <c r="G18" s="1832"/>
      <c r="H18" s="1833"/>
      <c r="I18" s="1851" t="s">
        <v>1397</v>
      </c>
      <c r="J18" s="1851"/>
    </row>
    <row r="19" spans="1:10" ht="18" customHeight="1" x14ac:dyDescent="0.2">
      <c r="B19" s="436" t="s">
        <v>1306</v>
      </c>
      <c r="C19" s="1834"/>
      <c r="D19" s="1323"/>
      <c r="E19" s="1323"/>
      <c r="F19" s="1323"/>
      <c r="G19" s="1323"/>
      <c r="H19" s="1835"/>
      <c r="I19" s="715" t="s">
        <v>1398</v>
      </c>
      <c r="J19" s="715" t="s">
        <v>1399</v>
      </c>
    </row>
    <row r="20" spans="1:10" ht="18" customHeight="1" x14ac:dyDescent="0.2">
      <c r="B20" s="466" t="s">
        <v>1309</v>
      </c>
      <c r="C20" s="1841" t="s">
        <v>1329</v>
      </c>
      <c r="D20" s="1884"/>
      <c r="E20" s="1884"/>
      <c r="F20" s="1885"/>
      <c r="G20" s="1878" t="s">
        <v>1311</v>
      </c>
      <c r="H20" s="1760"/>
      <c r="I20" s="468">
        <v>0</v>
      </c>
      <c r="J20" s="468">
        <v>2</v>
      </c>
    </row>
    <row r="21" spans="1:10" ht="18" customHeight="1" x14ac:dyDescent="0.2">
      <c r="B21" s="471" t="s">
        <v>1312</v>
      </c>
      <c r="C21" s="1886"/>
      <c r="D21" s="1887"/>
      <c r="E21" s="1887"/>
      <c r="F21" s="1888"/>
      <c r="G21" s="1879" t="s">
        <v>1844</v>
      </c>
      <c r="H21" s="1762"/>
      <c r="I21" s="470">
        <v>0</v>
      </c>
      <c r="J21" s="470">
        <v>67</v>
      </c>
    </row>
    <row r="22" spans="1:10" ht="18" customHeight="1" x14ac:dyDescent="0.2">
      <c r="B22" s="444" t="s">
        <v>1314</v>
      </c>
      <c r="C22" s="1329"/>
      <c r="D22" s="1889"/>
      <c r="E22" s="1889"/>
      <c r="F22" s="1890"/>
      <c r="G22" s="1891" t="s">
        <v>1315</v>
      </c>
      <c r="H22" s="1770"/>
      <c r="I22" s="474">
        <v>0</v>
      </c>
      <c r="J22" s="474">
        <v>5</v>
      </c>
    </row>
    <row r="23" spans="1:10" ht="18" customHeight="1" x14ac:dyDescent="0.2">
      <c r="B23" s="439" t="s">
        <v>1316</v>
      </c>
      <c r="C23" s="1841" t="s">
        <v>1859</v>
      </c>
      <c r="D23" s="1884"/>
      <c r="E23" s="1884"/>
      <c r="F23" s="1885"/>
      <c r="G23" s="1878" t="s">
        <v>1311</v>
      </c>
      <c r="H23" s="1760"/>
      <c r="I23" s="468">
        <v>0</v>
      </c>
      <c r="J23" s="468">
        <v>0</v>
      </c>
    </row>
    <row r="24" spans="1:10" ht="18" customHeight="1" x14ac:dyDescent="0.2">
      <c r="B24" s="471" t="s">
        <v>1318</v>
      </c>
      <c r="C24" s="1886"/>
      <c r="D24" s="1887"/>
      <c r="E24" s="1887"/>
      <c r="F24" s="1888"/>
      <c r="G24" s="1879" t="s">
        <v>1844</v>
      </c>
      <c r="H24" s="1762"/>
      <c r="I24" s="470">
        <v>0</v>
      </c>
      <c r="J24" s="470">
        <v>18</v>
      </c>
    </row>
    <row r="25" spans="1:10" ht="18" customHeight="1" x14ac:dyDescent="0.2">
      <c r="B25" s="444" t="s">
        <v>1319</v>
      </c>
      <c r="C25" s="1329"/>
      <c r="D25" s="1889"/>
      <c r="E25" s="1889"/>
      <c r="F25" s="1890"/>
      <c r="G25" s="1891" t="s">
        <v>1315</v>
      </c>
      <c r="H25" s="1770"/>
      <c r="I25" s="474">
        <v>0</v>
      </c>
      <c r="J25" s="474">
        <v>0</v>
      </c>
    </row>
    <row r="26" spans="1:10" ht="18" customHeight="1" x14ac:dyDescent="0.2">
      <c r="B26" s="439" t="s">
        <v>1320</v>
      </c>
      <c r="C26" s="1841" t="s">
        <v>1462</v>
      </c>
      <c r="D26" s="1884"/>
      <c r="E26" s="1884"/>
      <c r="F26" s="1885"/>
      <c r="G26" s="1878" t="s">
        <v>1311</v>
      </c>
      <c r="H26" s="1760"/>
      <c r="I26" s="468">
        <v>0</v>
      </c>
      <c r="J26" s="468">
        <v>0</v>
      </c>
    </row>
    <row r="27" spans="1:10" ht="18" customHeight="1" x14ac:dyDescent="0.2">
      <c r="B27" s="471" t="s">
        <v>1322</v>
      </c>
      <c r="C27" s="1886"/>
      <c r="D27" s="1887"/>
      <c r="E27" s="1887"/>
      <c r="F27" s="1888"/>
      <c r="G27" s="1879" t="s">
        <v>1844</v>
      </c>
      <c r="H27" s="1762"/>
      <c r="I27" s="470">
        <v>0</v>
      </c>
      <c r="J27" s="470">
        <v>8</v>
      </c>
    </row>
    <row r="28" spans="1:10" ht="18" customHeight="1" x14ac:dyDescent="0.2">
      <c r="B28" s="444" t="s">
        <v>1323</v>
      </c>
      <c r="C28" s="1329"/>
      <c r="D28" s="1889"/>
      <c r="E28" s="1889"/>
      <c r="F28" s="1890"/>
      <c r="G28" s="1891" t="s">
        <v>1315</v>
      </c>
      <c r="H28" s="1770"/>
      <c r="I28" s="474">
        <v>0</v>
      </c>
      <c r="J28" s="474">
        <v>1</v>
      </c>
    </row>
    <row r="29" spans="1:10" ht="18" customHeight="1" x14ac:dyDescent="0.2">
      <c r="B29" s="439" t="s">
        <v>1324</v>
      </c>
      <c r="C29" s="1841" t="s">
        <v>1333</v>
      </c>
      <c r="D29" s="1884"/>
      <c r="E29" s="1884"/>
      <c r="F29" s="1885"/>
      <c r="G29" s="1878" t="s">
        <v>1311</v>
      </c>
      <c r="H29" s="1760"/>
      <c r="I29" s="468">
        <v>0</v>
      </c>
      <c r="J29" s="468">
        <v>1</v>
      </c>
    </row>
    <row r="30" spans="1:10" ht="18" customHeight="1" x14ac:dyDescent="0.2">
      <c r="B30" s="471" t="s">
        <v>1326</v>
      </c>
      <c r="C30" s="1886"/>
      <c r="D30" s="1887"/>
      <c r="E30" s="1887"/>
      <c r="F30" s="1888"/>
      <c r="G30" s="1879" t="s">
        <v>1844</v>
      </c>
      <c r="H30" s="1762"/>
      <c r="I30" s="470">
        <v>0</v>
      </c>
      <c r="J30" s="470">
        <v>7</v>
      </c>
    </row>
    <row r="31" spans="1:10" ht="18" customHeight="1" x14ac:dyDescent="0.2">
      <c r="B31" s="444" t="s">
        <v>1327</v>
      </c>
      <c r="C31" s="1329"/>
      <c r="D31" s="1889"/>
      <c r="E31" s="1889"/>
      <c r="F31" s="1890"/>
      <c r="G31" s="1891" t="s">
        <v>1315</v>
      </c>
      <c r="H31" s="1770"/>
      <c r="I31" s="474">
        <v>0</v>
      </c>
      <c r="J31" s="474">
        <v>6</v>
      </c>
    </row>
    <row r="32" spans="1:10" ht="18" customHeight="1" x14ac:dyDescent="0.2">
      <c r="B32" s="1847" t="s">
        <v>10</v>
      </c>
      <c r="C32" s="1659"/>
      <c r="D32" s="1659"/>
      <c r="E32" s="1659"/>
      <c r="F32" s="1659"/>
      <c r="G32" s="1659"/>
      <c r="H32" s="1660"/>
      <c r="I32" s="725">
        <f>SUM(I20:I31)</f>
        <v>0</v>
      </c>
      <c r="J32" s="725">
        <f>SUM(J20:J31)</f>
        <v>115</v>
      </c>
    </row>
    <row r="34" spans="1:10" ht="18" customHeight="1" x14ac:dyDescent="0.2">
      <c r="A34" s="708" t="s">
        <v>1463</v>
      </c>
    </row>
    <row r="35" spans="1:10" ht="18" customHeight="1" x14ac:dyDescent="0.2">
      <c r="B35" s="437" t="s">
        <v>1351</v>
      </c>
      <c r="C35" s="1847" t="s">
        <v>1352</v>
      </c>
      <c r="D35" s="1659"/>
      <c r="E35" s="1659"/>
      <c r="F35" s="1659"/>
      <c r="G35" s="1659"/>
      <c r="H35" s="1660"/>
      <c r="I35" s="1852" t="s">
        <v>1817</v>
      </c>
      <c r="J35" s="1853"/>
    </row>
    <row r="36" spans="1:10" ht="18" customHeight="1" x14ac:dyDescent="0.2">
      <c r="B36" s="437" t="s">
        <v>1860</v>
      </c>
      <c r="C36" s="1848" t="s">
        <v>1836</v>
      </c>
      <c r="D36" s="1880"/>
      <c r="E36" s="1880"/>
      <c r="F36" s="1880"/>
      <c r="G36" s="1880"/>
      <c r="H36" s="1418"/>
      <c r="I36" s="1849">
        <v>0</v>
      </c>
      <c r="J36" s="1850"/>
    </row>
    <row r="37" spans="1:10" ht="18" customHeight="1" x14ac:dyDescent="0.2">
      <c r="B37" s="437" t="s">
        <v>922</v>
      </c>
      <c r="C37" s="1848" t="s">
        <v>1861</v>
      </c>
      <c r="D37" s="1880"/>
      <c r="E37" s="1880"/>
      <c r="F37" s="1880"/>
      <c r="G37" s="1880"/>
      <c r="H37" s="1418"/>
      <c r="I37" s="1849">
        <v>0</v>
      </c>
      <c r="J37" s="1850"/>
    </row>
    <row r="38" spans="1:10" ht="18" customHeight="1" x14ac:dyDescent="0.2">
      <c r="B38" s="437" t="s">
        <v>1162</v>
      </c>
      <c r="C38" s="1848" t="s">
        <v>1862</v>
      </c>
      <c r="D38" s="1880"/>
      <c r="E38" s="1880"/>
      <c r="F38" s="1880"/>
      <c r="G38" s="1880"/>
      <c r="H38" s="1418"/>
      <c r="I38" s="1849">
        <v>8</v>
      </c>
      <c r="J38" s="1850"/>
    </row>
    <row r="39" spans="1:10" ht="30" customHeight="1" x14ac:dyDescent="0.2">
      <c r="B39" s="437" t="s">
        <v>923</v>
      </c>
      <c r="C39" s="1753" t="s">
        <v>1385</v>
      </c>
      <c r="D39" s="1883"/>
      <c r="E39" s="1883"/>
      <c r="F39" s="1883"/>
      <c r="G39" s="1883"/>
      <c r="H39" s="1754"/>
      <c r="I39" s="1849">
        <v>64</v>
      </c>
      <c r="J39" s="1850"/>
    </row>
    <row r="40" spans="1:10" ht="18" customHeight="1" x14ac:dyDescent="0.2">
      <c r="B40" s="437" t="s">
        <v>1163</v>
      </c>
      <c r="C40" s="1848" t="s">
        <v>1386</v>
      </c>
      <c r="D40" s="1880"/>
      <c r="E40" s="1880"/>
      <c r="F40" s="1880"/>
      <c r="G40" s="1880"/>
      <c r="H40" s="1418"/>
      <c r="I40" s="1849">
        <v>1</v>
      </c>
      <c r="J40" s="1850"/>
    </row>
    <row r="41" spans="1:10" ht="18" customHeight="1" x14ac:dyDescent="0.2">
      <c r="B41" s="437" t="s">
        <v>1164</v>
      </c>
      <c r="C41" s="1848" t="s">
        <v>1380</v>
      </c>
      <c r="D41" s="1880"/>
      <c r="E41" s="1880"/>
      <c r="F41" s="1880"/>
      <c r="G41" s="1880"/>
      <c r="H41" s="1418"/>
      <c r="I41" s="1849">
        <v>2</v>
      </c>
      <c r="J41" s="1850"/>
    </row>
    <row r="42" spans="1:10" ht="18" customHeight="1" x14ac:dyDescent="0.2">
      <c r="B42" s="437"/>
      <c r="C42" s="1848" t="s">
        <v>1863</v>
      </c>
      <c r="D42" s="1880"/>
      <c r="E42" s="1880"/>
      <c r="F42" s="1880"/>
      <c r="G42" s="1880"/>
      <c r="H42" s="1418"/>
      <c r="I42" s="1849">
        <v>40</v>
      </c>
      <c r="J42" s="1850"/>
    </row>
    <row r="43" spans="1:10" ht="18" customHeight="1" x14ac:dyDescent="0.2">
      <c r="B43" s="711" t="s">
        <v>10</v>
      </c>
      <c r="C43" s="721"/>
      <c r="D43" s="721"/>
      <c r="E43" s="721"/>
      <c r="F43" s="721"/>
      <c r="G43" s="721"/>
      <c r="H43" s="717"/>
      <c r="I43" s="1849">
        <f>SUM(I36:J42)</f>
        <v>115</v>
      </c>
      <c r="J43" s="1850"/>
    </row>
    <row r="44" spans="1:10" ht="18" customHeight="1" x14ac:dyDescent="0.2">
      <c r="B44" s="708" t="s">
        <v>1388</v>
      </c>
      <c r="E44" s="464"/>
      <c r="F44" s="464"/>
    </row>
    <row r="45" spans="1:10" ht="18" customHeight="1" x14ac:dyDescent="0.2">
      <c r="C45" s="708" t="s">
        <v>1864</v>
      </c>
      <c r="F45" s="493" t="s">
        <v>1865</v>
      </c>
      <c r="G45" s="497"/>
    </row>
    <row r="46" spans="1:10" ht="18" customHeight="1" x14ac:dyDescent="0.2">
      <c r="C46" s="708" t="s">
        <v>1866</v>
      </c>
      <c r="F46" s="493" t="s">
        <v>1867</v>
      </c>
      <c r="G46" s="497"/>
    </row>
    <row r="48" spans="1:10" ht="18" customHeight="1" x14ac:dyDescent="0.2">
      <c r="A48" s="708" t="s">
        <v>1470</v>
      </c>
    </row>
    <row r="49" spans="1:10" ht="18" customHeight="1" x14ac:dyDescent="0.2">
      <c r="B49" s="437" t="s">
        <v>1351</v>
      </c>
      <c r="C49" s="1847" t="s">
        <v>1352</v>
      </c>
      <c r="D49" s="1659"/>
      <c r="E49" s="1659"/>
      <c r="F49" s="1659"/>
      <c r="G49" s="1659"/>
      <c r="H49" s="1660"/>
      <c r="I49" s="1852" t="s">
        <v>1817</v>
      </c>
      <c r="J49" s="1853"/>
    </row>
    <row r="50" spans="1:10" ht="18" customHeight="1" x14ac:dyDescent="0.2">
      <c r="B50" s="437" t="s">
        <v>1354</v>
      </c>
      <c r="C50" s="1848" t="s">
        <v>1471</v>
      </c>
      <c r="D50" s="1880"/>
      <c r="E50" s="1880"/>
      <c r="F50" s="1880"/>
      <c r="G50" s="1880"/>
      <c r="H50" s="1418"/>
      <c r="I50" s="1882">
        <v>111</v>
      </c>
      <c r="J50" s="1882"/>
    </row>
    <row r="51" spans="1:10" ht="18" customHeight="1" x14ac:dyDescent="0.2">
      <c r="B51" s="437" t="s">
        <v>1356</v>
      </c>
      <c r="C51" s="1848" t="s">
        <v>1472</v>
      </c>
      <c r="D51" s="1880"/>
      <c r="E51" s="1880"/>
      <c r="F51" s="1880"/>
      <c r="G51" s="1880"/>
      <c r="H51" s="1418"/>
      <c r="I51" s="1882">
        <v>4</v>
      </c>
      <c r="J51" s="1882"/>
    </row>
    <row r="52" spans="1:10" ht="18" customHeight="1" x14ac:dyDescent="0.2">
      <c r="B52" s="711" t="s">
        <v>10</v>
      </c>
      <c r="C52" s="721"/>
      <c r="D52" s="721"/>
      <c r="E52" s="721"/>
      <c r="F52" s="721"/>
      <c r="G52" s="721"/>
      <c r="H52" s="717"/>
      <c r="I52" s="1882">
        <f>SUM(I50:J51)</f>
        <v>115</v>
      </c>
      <c r="J52" s="1882"/>
    </row>
    <row r="54" spans="1:10" ht="18" customHeight="1" x14ac:dyDescent="0.2">
      <c r="A54" s="708" t="s">
        <v>1473</v>
      </c>
    </row>
    <row r="55" spans="1:10" ht="18" customHeight="1" x14ac:dyDescent="0.2">
      <c r="B55" s="437" t="s">
        <v>1351</v>
      </c>
      <c r="C55" s="1847" t="s">
        <v>1352</v>
      </c>
      <c r="D55" s="1659"/>
      <c r="E55" s="1659"/>
      <c r="F55" s="1659"/>
      <c r="G55" s="1659"/>
      <c r="H55" s="1660"/>
      <c r="I55" s="1852" t="s">
        <v>1817</v>
      </c>
      <c r="J55" s="1853"/>
    </row>
    <row r="56" spans="1:10" ht="18" customHeight="1" x14ac:dyDescent="0.2">
      <c r="B56" s="437" t="s">
        <v>1354</v>
      </c>
      <c r="C56" s="1848" t="s">
        <v>1474</v>
      </c>
      <c r="D56" s="1880"/>
      <c r="E56" s="1880"/>
      <c r="F56" s="1880"/>
      <c r="G56" s="1880"/>
      <c r="H56" s="1418"/>
      <c r="I56" s="1882">
        <v>84</v>
      </c>
      <c r="J56" s="1882">
        <v>0</v>
      </c>
    </row>
    <row r="57" spans="1:10" ht="18" customHeight="1" x14ac:dyDescent="0.2">
      <c r="B57" s="437" t="s">
        <v>1356</v>
      </c>
      <c r="C57" s="1848" t="s">
        <v>1475</v>
      </c>
      <c r="D57" s="1880"/>
      <c r="E57" s="1880"/>
      <c r="F57" s="1880"/>
      <c r="G57" s="1880"/>
      <c r="H57" s="1418"/>
      <c r="I57" s="1882">
        <v>27</v>
      </c>
      <c r="J57" s="1882">
        <v>0</v>
      </c>
    </row>
    <row r="58" spans="1:10" ht="18" customHeight="1" x14ac:dyDescent="0.2">
      <c r="B58" s="711" t="s">
        <v>10</v>
      </c>
      <c r="C58" s="721"/>
      <c r="D58" s="721"/>
      <c r="E58" s="721"/>
      <c r="F58" s="721"/>
      <c r="G58" s="721"/>
      <c r="H58" s="717"/>
      <c r="I58" s="1882">
        <f>SUM(I56:J57)</f>
        <v>111</v>
      </c>
      <c r="J58" s="1882"/>
    </row>
    <row r="60" spans="1:10" ht="18" customHeight="1" x14ac:dyDescent="0.2">
      <c r="A60" s="708" t="s">
        <v>1476</v>
      </c>
    </row>
    <row r="61" spans="1:10" ht="18" customHeight="1" x14ac:dyDescent="0.2">
      <c r="B61" s="437" t="s">
        <v>1351</v>
      </c>
      <c r="C61" s="1847" t="s">
        <v>1352</v>
      </c>
      <c r="D61" s="1659"/>
      <c r="E61" s="1659"/>
      <c r="F61" s="1659"/>
      <c r="G61" s="1659"/>
      <c r="H61" s="1660"/>
      <c r="I61" s="1852" t="s">
        <v>1868</v>
      </c>
      <c r="J61" s="1853"/>
    </row>
    <row r="62" spans="1:10" ht="18" customHeight="1" x14ac:dyDescent="0.2">
      <c r="B62" s="437" t="s">
        <v>1354</v>
      </c>
      <c r="C62" s="1848" t="s">
        <v>1477</v>
      </c>
      <c r="D62" s="1880"/>
      <c r="E62" s="1880"/>
      <c r="F62" s="1880"/>
      <c r="G62" s="1880"/>
      <c r="H62" s="1418"/>
      <c r="I62" s="1882">
        <v>59</v>
      </c>
      <c r="J62" s="1882"/>
    </row>
    <row r="63" spans="1:10" ht="18" customHeight="1" x14ac:dyDescent="0.2">
      <c r="B63" s="437" t="s">
        <v>1356</v>
      </c>
      <c r="C63" s="1848" t="s">
        <v>1869</v>
      </c>
      <c r="D63" s="1880"/>
      <c r="E63" s="1880"/>
      <c r="F63" s="1880"/>
      <c r="G63" s="1880"/>
      <c r="H63" s="1418"/>
      <c r="I63" s="1882">
        <v>25</v>
      </c>
      <c r="J63" s="1882"/>
    </row>
    <row r="64" spans="1:10" ht="19.5" customHeight="1" x14ac:dyDescent="0.2">
      <c r="B64" s="711" t="s">
        <v>10</v>
      </c>
      <c r="C64" s="721"/>
      <c r="D64" s="721"/>
      <c r="E64" s="721"/>
      <c r="F64" s="721"/>
      <c r="G64" s="721"/>
      <c r="H64" s="717"/>
      <c r="I64" s="1882">
        <f>SUM(I62:J63)</f>
        <v>84</v>
      </c>
      <c r="J64" s="1882"/>
    </row>
    <row r="65" spans="1:10" ht="19.5" customHeight="1" x14ac:dyDescent="0.2"/>
    <row r="66" spans="1:10" ht="19.5" customHeight="1" x14ac:dyDescent="0.2">
      <c r="A66" s="708" t="s">
        <v>1479</v>
      </c>
    </row>
    <row r="67" spans="1:10" ht="52.5" customHeight="1" x14ac:dyDescent="0.2">
      <c r="B67" s="718" t="s">
        <v>1421</v>
      </c>
      <c r="C67" s="724"/>
      <c r="D67" s="719"/>
      <c r="E67" s="548" t="s">
        <v>1868</v>
      </c>
      <c r="F67" s="549" t="s">
        <v>1481</v>
      </c>
      <c r="G67" s="501" t="s">
        <v>1482</v>
      </c>
      <c r="H67" s="1113" t="s">
        <v>1483</v>
      </c>
      <c r="I67" s="1115" t="s">
        <v>1484</v>
      </c>
      <c r="J67" s="1116" t="s">
        <v>1870</v>
      </c>
    </row>
    <row r="68" spans="1:10" ht="19.5" customHeight="1" x14ac:dyDescent="0.2">
      <c r="B68" s="712" t="s">
        <v>1871</v>
      </c>
      <c r="C68" s="723"/>
      <c r="D68" s="713"/>
      <c r="E68" s="494">
        <v>17</v>
      </c>
      <c r="F68" s="550">
        <v>128</v>
      </c>
      <c r="G68" s="551">
        <v>116</v>
      </c>
      <c r="H68" s="551">
        <v>86</v>
      </c>
      <c r="I68" s="551">
        <f>G68-H68</f>
        <v>30</v>
      </c>
      <c r="J68" s="552">
        <v>15</v>
      </c>
    </row>
    <row r="69" spans="1:10" ht="19.5" customHeight="1" x14ac:dyDescent="0.2">
      <c r="B69" s="671" t="s">
        <v>1487</v>
      </c>
      <c r="C69" s="721"/>
      <c r="D69" s="717"/>
      <c r="E69" s="553">
        <v>17</v>
      </c>
      <c r="F69" s="550">
        <v>275</v>
      </c>
      <c r="G69" s="551">
        <v>251</v>
      </c>
      <c r="H69" s="551">
        <v>234</v>
      </c>
      <c r="I69" s="551">
        <f t="shared" ref="I69:I75" si="0">G69-H69</f>
        <v>17</v>
      </c>
      <c r="J69" s="552">
        <v>5</v>
      </c>
    </row>
    <row r="70" spans="1:10" ht="19.5" customHeight="1" x14ac:dyDescent="0.2">
      <c r="B70" s="671" t="s">
        <v>1488</v>
      </c>
      <c r="C70" s="721"/>
      <c r="D70" s="717"/>
      <c r="E70" s="553">
        <v>51</v>
      </c>
      <c r="F70" s="550">
        <v>1479</v>
      </c>
      <c r="G70" s="551">
        <v>1388</v>
      </c>
      <c r="H70" s="551">
        <v>1258</v>
      </c>
      <c r="I70" s="551">
        <f t="shared" si="0"/>
        <v>130</v>
      </c>
      <c r="J70" s="552">
        <v>16</v>
      </c>
    </row>
    <row r="71" spans="1:10" ht="19.5" customHeight="1" x14ac:dyDescent="0.2">
      <c r="B71" s="671" t="s">
        <v>1872</v>
      </c>
      <c r="C71" s="721"/>
      <c r="D71" s="717"/>
      <c r="E71" s="728">
        <v>4</v>
      </c>
      <c r="F71" s="554">
        <v>268</v>
      </c>
      <c r="G71" s="551">
        <v>265</v>
      </c>
      <c r="H71" s="551">
        <v>140</v>
      </c>
      <c r="I71" s="551">
        <f t="shared" si="0"/>
        <v>125</v>
      </c>
      <c r="J71" s="552">
        <v>1</v>
      </c>
    </row>
    <row r="72" spans="1:10" ht="19.5" customHeight="1" x14ac:dyDescent="0.2">
      <c r="B72" s="671" t="s">
        <v>1490</v>
      </c>
      <c r="C72" s="721"/>
      <c r="D72" s="717"/>
      <c r="E72" s="728">
        <v>14</v>
      </c>
      <c r="F72" s="555">
        <v>2041</v>
      </c>
      <c r="G72" s="551">
        <v>2017</v>
      </c>
      <c r="H72" s="551">
        <v>278</v>
      </c>
      <c r="I72" s="551">
        <f t="shared" si="0"/>
        <v>1739</v>
      </c>
      <c r="J72" s="552">
        <v>48</v>
      </c>
    </row>
    <row r="73" spans="1:10" ht="18" customHeight="1" x14ac:dyDescent="0.2">
      <c r="B73" s="671" t="s">
        <v>1491</v>
      </c>
      <c r="C73" s="721"/>
      <c r="D73" s="717"/>
      <c r="E73" s="553">
        <v>7</v>
      </c>
      <c r="F73" s="550">
        <v>1717</v>
      </c>
      <c r="G73" s="551">
        <v>1699</v>
      </c>
      <c r="H73" s="551">
        <v>324</v>
      </c>
      <c r="I73" s="551">
        <f t="shared" si="0"/>
        <v>1375</v>
      </c>
      <c r="J73" s="552">
        <v>20</v>
      </c>
    </row>
    <row r="74" spans="1:10" ht="18" customHeight="1" x14ac:dyDescent="0.2">
      <c r="B74" s="671" t="s">
        <v>1492</v>
      </c>
      <c r="C74" s="721"/>
      <c r="D74" s="717"/>
      <c r="E74" s="728">
        <v>2</v>
      </c>
      <c r="F74" s="555">
        <v>706</v>
      </c>
      <c r="G74" s="551">
        <v>376</v>
      </c>
      <c r="H74" s="551">
        <v>53</v>
      </c>
      <c r="I74" s="551">
        <f t="shared" si="0"/>
        <v>323</v>
      </c>
      <c r="J74" s="552">
        <v>0</v>
      </c>
    </row>
    <row r="75" spans="1:10" ht="18" customHeight="1" x14ac:dyDescent="0.2">
      <c r="B75" s="671" t="s">
        <v>1873</v>
      </c>
      <c r="C75" s="721"/>
      <c r="D75" s="717"/>
      <c r="E75" s="553">
        <v>4</v>
      </c>
      <c r="F75" s="550">
        <v>2093</v>
      </c>
      <c r="G75" s="551">
        <v>2028</v>
      </c>
      <c r="H75" s="551">
        <v>124</v>
      </c>
      <c r="I75" s="551">
        <f t="shared" si="0"/>
        <v>1904</v>
      </c>
      <c r="J75" s="552">
        <v>0</v>
      </c>
    </row>
    <row r="76" spans="1:10" ht="18" customHeight="1" x14ac:dyDescent="0.2">
      <c r="B76" s="711" t="s">
        <v>403</v>
      </c>
      <c r="C76" s="721"/>
      <c r="D76" s="717"/>
      <c r="E76" s="494">
        <f>SUM(E68:E75)</f>
        <v>116</v>
      </c>
      <c r="F76" s="550">
        <f t="shared" ref="F76:J76" si="1">SUM(F68:F75)</f>
        <v>8707</v>
      </c>
      <c r="G76" s="551">
        <f t="shared" si="1"/>
        <v>8140</v>
      </c>
      <c r="H76" s="551">
        <f t="shared" si="1"/>
        <v>2497</v>
      </c>
      <c r="I76" s="556">
        <f t="shared" si="1"/>
        <v>5643</v>
      </c>
      <c r="J76" s="552">
        <f t="shared" si="1"/>
        <v>105</v>
      </c>
    </row>
    <row r="83" ht="21" customHeight="1" x14ac:dyDescent="0.2"/>
    <row r="84" ht="21" customHeight="1" x14ac:dyDescent="0.2"/>
  </sheetData>
  <mergeCells count="77">
    <mergeCell ref="C4:H4"/>
    <mergeCell ref="I4:J4"/>
    <mergeCell ref="C5:H5"/>
    <mergeCell ref="I5:J5"/>
    <mergeCell ref="C6:H6"/>
    <mergeCell ref="I6:J6"/>
    <mergeCell ref="B7:H7"/>
    <mergeCell ref="I7:J7"/>
    <mergeCell ref="C10:H10"/>
    <mergeCell ref="I10:J10"/>
    <mergeCell ref="C11:H11"/>
    <mergeCell ref="I11:J11"/>
    <mergeCell ref="C12:H12"/>
    <mergeCell ref="I12:J12"/>
    <mergeCell ref="C13:H13"/>
    <mergeCell ref="I13:J13"/>
    <mergeCell ref="C14:H14"/>
    <mergeCell ref="I14:J14"/>
    <mergeCell ref="B15:H15"/>
    <mergeCell ref="I15:J15"/>
    <mergeCell ref="C18:H19"/>
    <mergeCell ref="I18:J18"/>
    <mergeCell ref="C20:F22"/>
    <mergeCell ref="G20:H20"/>
    <mergeCell ref="G21:H21"/>
    <mergeCell ref="G22:H22"/>
    <mergeCell ref="C23:F25"/>
    <mergeCell ref="G23:H23"/>
    <mergeCell ref="G24:H24"/>
    <mergeCell ref="G25:H25"/>
    <mergeCell ref="C26:F28"/>
    <mergeCell ref="G26:H26"/>
    <mergeCell ref="G27:H27"/>
    <mergeCell ref="G28:H28"/>
    <mergeCell ref="C38:H38"/>
    <mergeCell ref="I38:J38"/>
    <mergeCell ref="C29:F31"/>
    <mergeCell ref="G29:H29"/>
    <mergeCell ref="G30:H30"/>
    <mergeCell ref="G31:H31"/>
    <mergeCell ref="B32:H32"/>
    <mergeCell ref="C35:H35"/>
    <mergeCell ref="I35:J35"/>
    <mergeCell ref="C36:H36"/>
    <mergeCell ref="I36:J36"/>
    <mergeCell ref="C37:H37"/>
    <mergeCell ref="I37:J37"/>
    <mergeCell ref="C39:H39"/>
    <mergeCell ref="I39:J39"/>
    <mergeCell ref="C40:H40"/>
    <mergeCell ref="I40:J40"/>
    <mergeCell ref="C41:H41"/>
    <mergeCell ref="I41:J41"/>
    <mergeCell ref="C56:H56"/>
    <mergeCell ref="I56:J56"/>
    <mergeCell ref="C42:H42"/>
    <mergeCell ref="I42:J42"/>
    <mergeCell ref="I43:J43"/>
    <mergeCell ref="C49:H49"/>
    <mergeCell ref="I49:J49"/>
    <mergeCell ref="C50:H50"/>
    <mergeCell ref="I50:J50"/>
    <mergeCell ref="C51:H51"/>
    <mergeCell ref="I51:J51"/>
    <mergeCell ref="I52:J52"/>
    <mergeCell ref="C55:H55"/>
    <mergeCell ref="I55:J55"/>
    <mergeCell ref="C63:H63"/>
    <mergeCell ref="I63:J63"/>
    <mergeCell ref="I64:J64"/>
    <mergeCell ref="C57:H57"/>
    <mergeCell ref="I57:J57"/>
    <mergeCell ref="I58:J58"/>
    <mergeCell ref="C61:H61"/>
    <mergeCell ref="I61:J61"/>
    <mergeCell ref="C62:H62"/>
    <mergeCell ref="I62:J62"/>
  </mergeCells>
  <phoneticPr fontId="1"/>
  <printOptions horizontalCentered="1"/>
  <pageMargins left="0.78740157480314965" right="0.78740157480314965" top="0.98425196850393704" bottom="0.78740157480314965" header="0.51181102362204722" footer="0.51181102362204722"/>
  <pageSetup paperSize="9" scale="89" orientation="portrait" r:id="rId1"/>
  <headerFooter alignWithMargins="0"/>
  <rowBreaks count="1" manualBreakCount="1">
    <brk id="46"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CC8FE-075C-43FC-8A2A-5DB6C46DCB5E}">
  <sheetPr>
    <tabColor rgb="FFFFFF00"/>
  </sheetPr>
  <dimension ref="A1:O34"/>
  <sheetViews>
    <sheetView showGridLines="0" tabSelected="1" view="pageBreakPreview" zoomScale="130" zoomScaleNormal="100" zoomScaleSheetLayoutView="130" workbookViewId="0">
      <selection activeCell="O19" sqref="O19"/>
    </sheetView>
  </sheetViews>
  <sheetFormatPr defaultColWidth="9" defaultRowHeight="18" customHeight="1" x14ac:dyDescent="0.2"/>
  <cols>
    <col min="1" max="1" width="4.6328125" style="4" customWidth="1"/>
    <col min="2" max="2" width="25.453125" style="245" customWidth="1"/>
    <col min="3" max="3" width="12" style="245" customWidth="1"/>
    <col min="4" max="4" width="9.6328125" style="1117" customWidth="1"/>
    <col min="5" max="5" width="2.90625" style="561" customWidth="1"/>
    <col min="6" max="6" width="6.90625" style="148" customWidth="1"/>
    <col min="7" max="7" width="5.36328125" style="561" customWidth="1"/>
    <col min="8" max="8" width="9.6328125" style="1120" customWidth="1"/>
    <col min="9" max="9" width="3" style="561" customWidth="1"/>
    <col min="10" max="10" width="7.81640625" style="1119" customWidth="1"/>
    <col min="11" max="11" width="1.90625" style="561" customWidth="1"/>
    <col min="12" max="12" width="1.6328125" style="245" customWidth="1"/>
    <col min="13" max="13" width="2.1796875" style="4" customWidth="1"/>
    <col min="14" max="16384" width="9" style="4"/>
  </cols>
  <sheetData>
    <row r="1" spans="1:15" ht="29.25" customHeight="1" x14ac:dyDescent="0.2">
      <c r="A1" s="559" t="s">
        <v>2477</v>
      </c>
      <c r="H1" s="1118"/>
    </row>
    <row r="2" spans="1:15" ht="29.25" customHeight="1" thickBot="1" x14ac:dyDescent="0.25">
      <c r="A2" s="560" t="s">
        <v>2478</v>
      </c>
      <c r="N2" s="1909"/>
      <c r="O2" s="1909"/>
    </row>
    <row r="3" spans="1:15" s="245" customFormat="1" ht="43.5" customHeight="1" thickBot="1" x14ac:dyDescent="0.25">
      <c r="B3" s="1899" t="s">
        <v>2479</v>
      </c>
      <c r="C3" s="1900"/>
      <c r="D3" s="1901" t="s">
        <v>2839</v>
      </c>
      <c r="E3" s="1902"/>
      <c r="F3" s="1902"/>
      <c r="G3" s="1903"/>
      <c r="H3" s="1904" t="s">
        <v>2840</v>
      </c>
      <c r="I3" s="1905"/>
      <c r="J3" s="1905"/>
      <c r="K3" s="1906"/>
    </row>
    <row r="4" spans="1:15" s="245" customFormat="1" ht="22.5" customHeight="1" x14ac:dyDescent="0.2">
      <c r="B4" s="1121" t="s">
        <v>2480</v>
      </c>
      <c r="C4" s="1122" t="s">
        <v>2481</v>
      </c>
      <c r="D4" s="1123">
        <v>0</v>
      </c>
      <c r="E4" s="1124" t="s">
        <v>2482</v>
      </c>
      <c r="F4" s="1125">
        <f t="shared" ref="F4:F15" si="0">D4/1404</f>
        <v>0</v>
      </c>
      <c r="G4" s="1126" t="s">
        <v>2483</v>
      </c>
      <c r="H4" s="1127">
        <v>0</v>
      </c>
      <c r="I4" s="1128" t="s">
        <v>2482</v>
      </c>
      <c r="J4" s="1129">
        <f t="shared" ref="J4:J15" si="1">H4/116</f>
        <v>0</v>
      </c>
      <c r="K4" s="1130" t="s">
        <v>2483</v>
      </c>
    </row>
    <row r="5" spans="1:15" s="245" customFormat="1" ht="22.5" customHeight="1" x14ac:dyDescent="0.2">
      <c r="B5" s="1131" t="s">
        <v>2484</v>
      </c>
      <c r="C5" s="1132" t="s">
        <v>2485</v>
      </c>
      <c r="D5" s="1133">
        <v>92</v>
      </c>
      <c r="E5" s="1134" t="s">
        <v>2486</v>
      </c>
      <c r="F5" s="1135">
        <f t="shared" si="0"/>
        <v>6.5527065527065526E-2</v>
      </c>
      <c r="G5" s="1134" t="s">
        <v>2487</v>
      </c>
      <c r="H5" s="1136">
        <v>0</v>
      </c>
      <c r="I5" s="1137" t="s">
        <v>2486</v>
      </c>
      <c r="J5" s="1138">
        <f t="shared" si="1"/>
        <v>0</v>
      </c>
      <c r="K5" s="1139" t="s">
        <v>2487</v>
      </c>
    </row>
    <row r="6" spans="1:15" s="561" customFormat="1" ht="22.5" customHeight="1" x14ac:dyDescent="0.2">
      <c r="B6" s="1140"/>
      <c r="C6" s="1132" t="s">
        <v>2488</v>
      </c>
      <c r="D6" s="1133">
        <v>637</v>
      </c>
      <c r="E6" s="1134" t="s">
        <v>2486</v>
      </c>
      <c r="F6" s="1135">
        <f t="shared" si="0"/>
        <v>0.45370370370370372</v>
      </c>
      <c r="G6" s="1134" t="s">
        <v>2487</v>
      </c>
      <c r="H6" s="1136">
        <v>56</v>
      </c>
      <c r="I6" s="1137" t="s">
        <v>2486</v>
      </c>
      <c r="J6" s="1138">
        <f t="shared" si="1"/>
        <v>0.48275862068965519</v>
      </c>
      <c r="K6" s="1139" t="s">
        <v>2487</v>
      </c>
    </row>
    <row r="7" spans="1:15" s="561" customFormat="1" ht="22.5" customHeight="1" x14ac:dyDescent="0.2">
      <c r="B7" s="1141"/>
      <c r="C7" s="1142" t="s">
        <v>2489</v>
      </c>
      <c r="D7" s="1133">
        <v>404</v>
      </c>
      <c r="E7" s="1134" t="s">
        <v>2486</v>
      </c>
      <c r="F7" s="1135">
        <f t="shared" si="0"/>
        <v>0.28774928774928776</v>
      </c>
      <c r="G7" s="1134" t="s">
        <v>2487</v>
      </c>
      <c r="H7" s="1136">
        <v>32</v>
      </c>
      <c r="I7" s="1137" t="s">
        <v>2486</v>
      </c>
      <c r="J7" s="1138">
        <f t="shared" si="1"/>
        <v>0.27586206896551724</v>
      </c>
      <c r="K7" s="1139" t="s">
        <v>2487</v>
      </c>
    </row>
    <row r="8" spans="1:15" s="245" customFormat="1" ht="22.5" customHeight="1" x14ac:dyDescent="0.2">
      <c r="B8" s="1141"/>
      <c r="C8" s="1142" t="s">
        <v>2490</v>
      </c>
      <c r="D8" s="1133">
        <v>213</v>
      </c>
      <c r="E8" s="1134" t="s">
        <v>2486</v>
      </c>
      <c r="F8" s="1135">
        <f t="shared" si="0"/>
        <v>0.1517094017094017</v>
      </c>
      <c r="G8" s="1134" t="s">
        <v>2487</v>
      </c>
      <c r="H8" s="1136">
        <v>21</v>
      </c>
      <c r="I8" s="1137" t="s">
        <v>2486</v>
      </c>
      <c r="J8" s="1138">
        <f t="shared" si="1"/>
        <v>0.18103448275862069</v>
      </c>
      <c r="K8" s="1139" t="s">
        <v>2487</v>
      </c>
    </row>
    <row r="9" spans="1:15" s="245" customFormat="1" ht="22.5" customHeight="1" x14ac:dyDescent="0.2">
      <c r="B9" s="1143"/>
      <c r="C9" s="1144" t="s">
        <v>2491</v>
      </c>
      <c r="D9" s="1145">
        <v>58</v>
      </c>
      <c r="E9" s="1146" t="s">
        <v>2486</v>
      </c>
      <c r="F9" s="1147">
        <f t="shared" si="0"/>
        <v>4.1310541310541307E-2</v>
      </c>
      <c r="G9" s="1146" t="s">
        <v>2487</v>
      </c>
      <c r="H9" s="1148">
        <v>7</v>
      </c>
      <c r="I9" s="1149" t="s">
        <v>2486</v>
      </c>
      <c r="J9" s="1150">
        <f t="shared" si="1"/>
        <v>6.0344827586206899E-2</v>
      </c>
      <c r="K9" s="1151" t="s">
        <v>2487</v>
      </c>
      <c r="M9" s="1152"/>
      <c r="N9" s="1152"/>
    </row>
    <row r="10" spans="1:15" s="245" customFormat="1" ht="22.5" customHeight="1" x14ac:dyDescent="0.2">
      <c r="B10" s="1141" t="s">
        <v>2492</v>
      </c>
      <c r="C10" s="1153" t="s">
        <v>2493</v>
      </c>
      <c r="D10" s="1123">
        <v>0</v>
      </c>
      <c r="E10" s="1124" t="s">
        <v>2486</v>
      </c>
      <c r="F10" s="1135">
        <f t="shared" si="0"/>
        <v>0</v>
      </c>
      <c r="G10" s="1124" t="s">
        <v>2487</v>
      </c>
      <c r="H10" s="1154">
        <v>0</v>
      </c>
      <c r="I10" s="1128" t="s">
        <v>2486</v>
      </c>
      <c r="J10" s="1155">
        <f t="shared" si="1"/>
        <v>0</v>
      </c>
      <c r="K10" s="1156" t="s">
        <v>2487</v>
      </c>
    </row>
    <row r="11" spans="1:15" s="245" customFormat="1" ht="22.5" customHeight="1" x14ac:dyDescent="0.2">
      <c r="B11" s="1141" t="s">
        <v>2484</v>
      </c>
      <c r="C11" s="1157" t="s">
        <v>2494</v>
      </c>
      <c r="D11" s="1133">
        <v>1367</v>
      </c>
      <c r="E11" s="1134" t="s">
        <v>2486</v>
      </c>
      <c r="F11" s="1135">
        <f t="shared" si="0"/>
        <v>0.97364672364672367</v>
      </c>
      <c r="G11" s="1134" t="s">
        <v>2487</v>
      </c>
      <c r="H11" s="1136">
        <v>108</v>
      </c>
      <c r="I11" s="1137" t="s">
        <v>2486</v>
      </c>
      <c r="J11" s="1138">
        <f t="shared" si="1"/>
        <v>0.93103448275862066</v>
      </c>
      <c r="K11" s="1139" t="s">
        <v>2487</v>
      </c>
    </row>
    <row r="12" spans="1:15" s="245" customFormat="1" ht="22.5" customHeight="1" x14ac:dyDescent="0.2">
      <c r="B12" s="1141"/>
      <c r="C12" s="1157" t="s">
        <v>2495</v>
      </c>
      <c r="D12" s="1133">
        <v>32</v>
      </c>
      <c r="E12" s="1134" t="s">
        <v>2486</v>
      </c>
      <c r="F12" s="1135">
        <f t="shared" si="0"/>
        <v>2.2792022792022793E-2</v>
      </c>
      <c r="G12" s="1134" t="s">
        <v>2487</v>
      </c>
      <c r="H12" s="1136">
        <v>6</v>
      </c>
      <c r="I12" s="1137" t="s">
        <v>2486</v>
      </c>
      <c r="J12" s="1138">
        <f t="shared" si="1"/>
        <v>5.1724137931034482E-2</v>
      </c>
      <c r="K12" s="1139" t="s">
        <v>2487</v>
      </c>
    </row>
    <row r="13" spans="1:15" s="245" customFormat="1" ht="22.5" customHeight="1" x14ac:dyDescent="0.2">
      <c r="B13" s="1141"/>
      <c r="C13" s="1157" t="s">
        <v>2496</v>
      </c>
      <c r="D13" s="1133">
        <v>1</v>
      </c>
      <c r="E13" s="1134" t="s">
        <v>2486</v>
      </c>
      <c r="F13" s="1135">
        <f t="shared" si="0"/>
        <v>7.1225071225071229E-4</v>
      </c>
      <c r="G13" s="1134" t="s">
        <v>2487</v>
      </c>
      <c r="H13" s="1136">
        <v>1</v>
      </c>
      <c r="I13" s="1137" t="s">
        <v>2486</v>
      </c>
      <c r="J13" s="1138">
        <f t="shared" si="1"/>
        <v>8.6206896551724137E-3</v>
      </c>
      <c r="K13" s="1139" t="s">
        <v>2487</v>
      </c>
    </row>
    <row r="14" spans="1:15" s="245" customFormat="1" ht="22.5" customHeight="1" x14ac:dyDescent="0.2">
      <c r="B14" s="1141"/>
      <c r="C14" s="1157" t="s">
        <v>2497</v>
      </c>
      <c r="D14" s="1133">
        <v>1</v>
      </c>
      <c r="E14" s="1134" t="s">
        <v>2486</v>
      </c>
      <c r="F14" s="1135">
        <f t="shared" si="0"/>
        <v>7.1225071225071229E-4</v>
      </c>
      <c r="G14" s="1134" t="s">
        <v>2487</v>
      </c>
      <c r="H14" s="1136">
        <v>0</v>
      </c>
      <c r="I14" s="1137" t="s">
        <v>2486</v>
      </c>
      <c r="J14" s="1138">
        <f t="shared" si="1"/>
        <v>0</v>
      </c>
      <c r="K14" s="1139" t="s">
        <v>2487</v>
      </c>
    </row>
    <row r="15" spans="1:15" s="245" customFormat="1" ht="22.5" customHeight="1" thickBot="1" x14ac:dyDescent="0.25">
      <c r="B15" s="1158"/>
      <c r="C15" s="1159" t="s">
        <v>2498</v>
      </c>
      <c r="D15" s="1160">
        <v>3</v>
      </c>
      <c r="E15" s="1161" t="s">
        <v>2486</v>
      </c>
      <c r="F15" s="1162">
        <f t="shared" si="0"/>
        <v>2.136752136752137E-3</v>
      </c>
      <c r="G15" s="1161" t="s">
        <v>2487</v>
      </c>
      <c r="H15" s="1163">
        <v>1</v>
      </c>
      <c r="I15" s="1164" t="s">
        <v>2486</v>
      </c>
      <c r="J15" s="1165">
        <f t="shared" si="1"/>
        <v>8.6206896551724137E-3</v>
      </c>
      <c r="K15" s="1166" t="s">
        <v>2487</v>
      </c>
    </row>
    <row r="16" spans="1:15" ht="19.5" customHeight="1" x14ac:dyDescent="0.2">
      <c r="B16" s="1167"/>
      <c r="C16" s="1167"/>
      <c r="D16" s="1168"/>
      <c r="E16" s="1169"/>
      <c r="F16" s="1170"/>
      <c r="G16" s="1169"/>
      <c r="H16" s="1171"/>
      <c r="I16" s="1172"/>
      <c r="J16" s="1173"/>
      <c r="K16" s="1172"/>
      <c r="L16" s="1174"/>
    </row>
    <row r="17" spans="1:12" ht="19.5" customHeight="1" x14ac:dyDescent="0.2">
      <c r="B17" s="1167"/>
      <c r="C17" s="1167"/>
      <c r="D17" s="1168"/>
      <c r="E17" s="1169"/>
      <c r="F17" s="1170"/>
      <c r="G17" s="1169"/>
      <c r="H17" s="1171"/>
      <c r="I17" s="1172"/>
      <c r="J17" s="1173"/>
      <c r="K17" s="1172"/>
      <c r="L17" s="1174"/>
    </row>
    <row r="18" spans="1:12" s="92" customFormat="1" ht="29.25" customHeight="1" thickBot="1" x14ac:dyDescent="0.25">
      <c r="A18" s="562" t="s">
        <v>2499</v>
      </c>
      <c r="B18" s="1167"/>
      <c r="C18" s="1167"/>
      <c r="D18" s="1168"/>
      <c r="E18" s="1169"/>
      <c r="F18" s="1170"/>
      <c r="G18" s="1169"/>
      <c r="H18" s="1171"/>
      <c r="I18" s="1172"/>
      <c r="J18" s="1173"/>
      <c r="K18" s="1172"/>
      <c r="L18" s="1167"/>
    </row>
    <row r="19" spans="1:12" s="245" customFormat="1" ht="43.5" customHeight="1" thickBot="1" x14ac:dyDescent="0.25">
      <c r="B19" s="1899" t="s">
        <v>2479</v>
      </c>
      <c r="C19" s="1900"/>
      <c r="D19" s="1901" t="s">
        <v>2841</v>
      </c>
      <c r="E19" s="1902"/>
      <c r="F19" s="1902"/>
      <c r="G19" s="1910"/>
      <c r="H19" s="1904" t="s">
        <v>2840</v>
      </c>
      <c r="I19" s="1905"/>
      <c r="J19" s="1905"/>
      <c r="K19" s="1906"/>
    </row>
    <row r="20" spans="1:12" s="245" customFormat="1" ht="22.5" customHeight="1" x14ac:dyDescent="0.2">
      <c r="B20" s="1175" t="s">
        <v>2500</v>
      </c>
      <c r="C20" s="1176" t="s">
        <v>2501</v>
      </c>
      <c r="D20" s="1177">
        <v>4</v>
      </c>
      <c r="E20" s="1178" t="s">
        <v>2486</v>
      </c>
      <c r="F20" s="1179">
        <f t="shared" ref="F20:F26" si="2">D20/1405</f>
        <v>2.8469750889679717E-3</v>
      </c>
      <c r="G20" s="1180" t="s">
        <v>2487</v>
      </c>
      <c r="H20" s="1154">
        <v>0</v>
      </c>
      <c r="I20" s="1181" t="s">
        <v>2486</v>
      </c>
      <c r="J20" s="1155">
        <f t="shared" ref="J20:J26" si="3">H20/116</f>
        <v>0</v>
      </c>
      <c r="K20" s="1182" t="s">
        <v>2487</v>
      </c>
    </row>
    <row r="21" spans="1:12" s="245" customFormat="1" ht="22.5" customHeight="1" x14ac:dyDescent="0.2">
      <c r="B21" s="1141" t="s">
        <v>2502</v>
      </c>
      <c r="C21" s="1176" t="s">
        <v>2503</v>
      </c>
      <c r="D21" s="1183">
        <v>832</v>
      </c>
      <c r="E21" s="1181" t="s">
        <v>2486</v>
      </c>
      <c r="F21" s="1138">
        <f t="shared" si="2"/>
        <v>0.59217081850533804</v>
      </c>
      <c r="G21" s="1182" t="s">
        <v>2487</v>
      </c>
      <c r="H21" s="1154">
        <v>58</v>
      </c>
      <c r="I21" s="1181" t="s">
        <v>2486</v>
      </c>
      <c r="J21" s="1155">
        <f t="shared" si="3"/>
        <v>0.5</v>
      </c>
      <c r="K21" s="1182" t="s">
        <v>2487</v>
      </c>
    </row>
    <row r="22" spans="1:12" s="245" customFormat="1" ht="22.5" customHeight="1" x14ac:dyDescent="0.2">
      <c r="B22" s="1141" t="s">
        <v>2504</v>
      </c>
      <c r="C22" s="1157" t="s">
        <v>2505</v>
      </c>
      <c r="D22" s="1183">
        <v>206</v>
      </c>
      <c r="E22" s="1137" t="s">
        <v>2486</v>
      </c>
      <c r="F22" s="1138">
        <f t="shared" si="2"/>
        <v>0.14661921708185052</v>
      </c>
      <c r="G22" s="1139" t="s">
        <v>2487</v>
      </c>
      <c r="H22" s="1154">
        <v>13</v>
      </c>
      <c r="I22" s="1137" t="s">
        <v>2486</v>
      </c>
      <c r="J22" s="1138">
        <f t="shared" si="3"/>
        <v>0.11206896551724138</v>
      </c>
      <c r="K22" s="1139" t="s">
        <v>2487</v>
      </c>
      <c r="L22" s="1184"/>
    </row>
    <row r="23" spans="1:12" s="245" customFormat="1" ht="22.5" customHeight="1" x14ac:dyDescent="0.2">
      <c r="B23" s="1897"/>
      <c r="C23" s="1157" t="s">
        <v>2506</v>
      </c>
      <c r="D23" s="1183">
        <v>74</v>
      </c>
      <c r="E23" s="1137" t="s">
        <v>2486</v>
      </c>
      <c r="F23" s="1185">
        <f t="shared" si="2"/>
        <v>5.2669039145907474E-2</v>
      </c>
      <c r="G23" s="1139" t="s">
        <v>2487</v>
      </c>
      <c r="H23" s="1154">
        <v>4</v>
      </c>
      <c r="I23" s="1137" t="s">
        <v>2486</v>
      </c>
      <c r="J23" s="1138">
        <f t="shared" si="3"/>
        <v>3.4482758620689655E-2</v>
      </c>
      <c r="K23" s="1139" t="s">
        <v>2487</v>
      </c>
    </row>
    <row r="24" spans="1:12" s="245" customFormat="1" ht="22.5" customHeight="1" x14ac:dyDescent="0.2">
      <c r="B24" s="1898"/>
      <c r="C24" s="1157" t="s">
        <v>2507</v>
      </c>
      <c r="D24" s="1183">
        <v>24</v>
      </c>
      <c r="E24" s="1137" t="s">
        <v>2486</v>
      </c>
      <c r="F24" s="1138">
        <f t="shared" si="2"/>
        <v>1.708185053380783E-2</v>
      </c>
      <c r="G24" s="1139" t="s">
        <v>2487</v>
      </c>
      <c r="H24" s="1154">
        <v>4</v>
      </c>
      <c r="I24" s="1137" t="s">
        <v>2486</v>
      </c>
      <c r="J24" s="1138">
        <v>3.5000000000000003E-2</v>
      </c>
      <c r="K24" s="1139" t="s">
        <v>2487</v>
      </c>
    </row>
    <row r="25" spans="1:12" s="245" customFormat="1" ht="22.5" customHeight="1" x14ac:dyDescent="0.2">
      <c r="B25" s="1141"/>
      <c r="C25" s="1157" t="s">
        <v>2508</v>
      </c>
      <c r="D25" s="1183">
        <v>151</v>
      </c>
      <c r="E25" s="1137" t="s">
        <v>2486</v>
      </c>
      <c r="F25" s="1185">
        <f t="shared" si="2"/>
        <v>0.10747330960854093</v>
      </c>
      <c r="G25" s="1139" t="s">
        <v>2487</v>
      </c>
      <c r="H25" s="1154">
        <v>19</v>
      </c>
      <c r="I25" s="1137" t="s">
        <v>2486</v>
      </c>
      <c r="J25" s="1138">
        <f t="shared" si="3"/>
        <v>0.16379310344827586</v>
      </c>
      <c r="K25" s="1139" t="s">
        <v>2487</v>
      </c>
    </row>
    <row r="26" spans="1:12" s="245" customFormat="1" ht="22.5" customHeight="1" thickBot="1" x14ac:dyDescent="0.25">
      <c r="B26" s="1158"/>
      <c r="C26" s="1159" t="s">
        <v>2509</v>
      </c>
      <c r="D26" s="1186">
        <v>113</v>
      </c>
      <c r="E26" s="1164" t="s">
        <v>2486</v>
      </c>
      <c r="F26" s="1165">
        <f t="shared" si="2"/>
        <v>8.0427046263345195E-2</v>
      </c>
      <c r="G26" s="1166" t="s">
        <v>2487</v>
      </c>
      <c r="H26" s="1187">
        <v>18</v>
      </c>
      <c r="I26" s="1164" t="s">
        <v>2486</v>
      </c>
      <c r="J26" s="1165">
        <f t="shared" si="3"/>
        <v>0.15517241379310345</v>
      </c>
      <c r="K26" s="1166" t="s">
        <v>2487</v>
      </c>
    </row>
    <row r="27" spans="1:12" ht="19.5" customHeight="1" x14ac:dyDescent="0.2">
      <c r="B27" s="562" t="s">
        <v>2510</v>
      </c>
      <c r="C27" s="1167"/>
      <c r="D27" s="1168"/>
      <c r="E27" s="1169"/>
      <c r="F27" s="1170"/>
      <c r="G27" s="1169"/>
      <c r="H27" s="1171"/>
      <c r="I27" s="1172"/>
      <c r="J27" s="1173"/>
      <c r="K27" s="1172"/>
      <c r="L27" s="1174"/>
    </row>
    <row r="28" spans="1:12" ht="19.5" customHeight="1" x14ac:dyDescent="0.2">
      <c r="B28" s="1167"/>
      <c r="C28" s="1167"/>
      <c r="D28" s="1168"/>
      <c r="E28" s="1169"/>
      <c r="F28" s="1170"/>
      <c r="G28" s="1169"/>
      <c r="H28" s="1171"/>
      <c r="I28" s="1172"/>
      <c r="J28" s="1173"/>
      <c r="K28" s="1172"/>
      <c r="L28" s="1174"/>
    </row>
    <row r="29" spans="1:12" ht="19.5" customHeight="1" x14ac:dyDescent="0.2">
      <c r="B29" s="1167"/>
      <c r="C29" s="1167"/>
      <c r="D29" s="1168"/>
      <c r="E29" s="1169"/>
      <c r="F29" s="1170"/>
      <c r="G29" s="1169"/>
      <c r="H29" s="1171"/>
      <c r="I29" s="1172"/>
      <c r="J29" s="1173"/>
      <c r="K29" s="1172"/>
      <c r="L29" s="1174"/>
    </row>
    <row r="30" spans="1:12" s="92" customFormat="1" ht="27.75" customHeight="1" thickBot="1" x14ac:dyDescent="0.25">
      <c r="A30" s="562" t="s">
        <v>2511</v>
      </c>
      <c r="B30" s="1188"/>
      <c r="C30" s="1188"/>
      <c r="D30" s="1189"/>
      <c r="E30" s="1190"/>
      <c r="F30" s="1191"/>
      <c r="G30" s="1190"/>
      <c r="H30" s="1192"/>
      <c r="I30" s="1193"/>
      <c r="J30" s="1194"/>
      <c r="K30" s="1193"/>
      <c r="L30" s="1167"/>
    </row>
    <row r="31" spans="1:12" s="245" customFormat="1" ht="43.5" customHeight="1" thickBot="1" x14ac:dyDescent="0.25">
      <c r="B31" s="1899" t="s">
        <v>2479</v>
      </c>
      <c r="C31" s="1900"/>
      <c r="D31" s="1901" t="s">
        <v>2842</v>
      </c>
      <c r="E31" s="1902"/>
      <c r="F31" s="1902"/>
      <c r="G31" s="1903"/>
      <c r="H31" s="1904" t="s">
        <v>2840</v>
      </c>
      <c r="I31" s="1905"/>
      <c r="J31" s="1905"/>
      <c r="K31" s="1906"/>
    </row>
    <row r="32" spans="1:12" s="245" customFormat="1" ht="36" customHeight="1" thickBot="1" x14ac:dyDescent="0.25">
      <c r="B32" s="1907" t="s">
        <v>2512</v>
      </c>
      <c r="C32" s="1908"/>
      <c r="D32" s="1195">
        <v>936</v>
      </c>
      <c r="E32" s="1196" t="s">
        <v>2486</v>
      </c>
      <c r="F32" s="1197">
        <f>D32/1409</f>
        <v>0.66430092264017038</v>
      </c>
      <c r="G32" s="1196" t="s">
        <v>2487</v>
      </c>
      <c r="H32" s="1198">
        <v>110</v>
      </c>
      <c r="I32" s="1199" t="s">
        <v>2486</v>
      </c>
      <c r="J32" s="1200">
        <f>H32/116</f>
        <v>0.94827586206896552</v>
      </c>
      <c r="K32" s="1201" t="s">
        <v>2487</v>
      </c>
    </row>
    <row r="33" spans="1:12" ht="36" customHeight="1" x14ac:dyDescent="0.2">
      <c r="A33" s="92"/>
      <c r="B33" s="1202"/>
      <c r="C33" s="1203"/>
      <c r="D33" s="1204"/>
      <c r="E33" s="1172"/>
      <c r="F33" s="1173"/>
      <c r="G33" s="1172"/>
      <c r="H33" s="1205"/>
      <c r="I33" s="1172"/>
      <c r="J33" s="1173"/>
      <c r="K33" s="1206"/>
      <c r="L33" s="1174"/>
    </row>
    <row r="34" spans="1:12" ht="18" customHeight="1" x14ac:dyDescent="0.2">
      <c r="C34" s="562"/>
      <c r="D34" s="1207"/>
      <c r="E34" s="1208"/>
      <c r="F34" s="1209"/>
      <c r="G34" s="1208"/>
      <c r="H34" s="1210"/>
      <c r="I34" s="1208"/>
      <c r="J34" s="1173"/>
      <c r="K34" s="1208"/>
      <c r="L34" s="562"/>
    </row>
  </sheetData>
  <mergeCells count="12">
    <mergeCell ref="N2:O2"/>
    <mergeCell ref="B3:C3"/>
    <mergeCell ref="D3:G3"/>
    <mergeCell ref="H3:K3"/>
    <mergeCell ref="B19:C19"/>
    <mergeCell ref="D19:G19"/>
    <mergeCell ref="H19:K19"/>
    <mergeCell ref="B23:B24"/>
    <mergeCell ref="B31:C31"/>
    <mergeCell ref="D31:G31"/>
    <mergeCell ref="H31:K31"/>
    <mergeCell ref="B32:C32"/>
  </mergeCells>
  <phoneticPr fontId="1"/>
  <printOptions horizontalCentered="1"/>
  <pageMargins left="0.70866141732283472" right="0.70866141732283472"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2EDED-A104-4839-8407-C1C44B6473BE}">
  <sheetPr>
    <tabColor rgb="FFFFFF00"/>
    <pageSetUpPr fitToPage="1"/>
  </sheetPr>
  <dimension ref="A1:V17"/>
  <sheetViews>
    <sheetView view="pageBreakPreview" zoomScale="85" zoomScaleNormal="70" zoomScaleSheetLayoutView="85" workbookViewId="0">
      <selection activeCell="L15" sqref="L15"/>
    </sheetView>
  </sheetViews>
  <sheetFormatPr defaultColWidth="9" defaultRowHeight="13" x14ac:dyDescent="0.2"/>
  <cols>
    <col min="1" max="1" width="11.453125" style="4" customWidth="1"/>
    <col min="2" max="2" width="10.1796875" style="4" bestFit="1" customWidth="1"/>
    <col min="3" max="3" width="16.08984375" style="4" customWidth="1"/>
    <col min="4" max="5" width="15.7265625" style="4" customWidth="1"/>
    <col min="6" max="7" width="14.81640625" style="4" customWidth="1"/>
    <col min="8" max="12" width="13.81640625" style="4" customWidth="1"/>
    <col min="13" max="15" width="9" style="4"/>
    <col min="16" max="16" width="11.453125" style="4" customWidth="1"/>
    <col min="17" max="17" width="10.1796875" style="4" bestFit="1" customWidth="1"/>
    <col min="18" max="18" width="13.6328125" style="4" customWidth="1"/>
    <col min="19" max="22" width="12.81640625" style="4" customWidth="1"/>
    <col min="23" max="256" width="9" style="4"/>
    <col min="257" max="257" width="11.453125" style="4" customWidth="1"/>
    <col min="258" max="258" width="10.1796875" style="4" bestFit="1" customWidth="1"/>
    <col min="259" max="268" width="13.81640625" style="4" customWidth="1"/>
    <col min="269" max="271" width="9" style="4"/>
    <col min="272" max="272" width="11.453125" style="4" customWidth="1"/>
    <col min="273" max="273" width="10.1796875" style="4" bestFit="1" customWidth="1"/>
    <col min="274" max="274" width="13.6328125" style="4" customWidth="1"/>
    <col min="275" max="278" width="12.81640625" style="4" customWidth="1"/>
    <col min="279" max="512" width="9" style="4"/>
    <col min="513" max="513" width="11.453125" style="4" customWidth="1"/>
    <col min="514" max="514" width="10.1796875" style="4" bestFit="1" customWidth="1"/>
    <col min="515" max="524" width="13.81640625" style="4" customWidth="1"/>
    <col min="525" max="527" width="9" style="4"/>
    <col min="528" max="528" width="11.453125" style="4" customWidth="1"/>
    <col min="529" max="529" width="10.1796875" style="4" bestFit="1" customWidth="1"/>
    <col min="530" max="530" width="13.6328125" style="4" customWidth="1"/>
    <col min="531" max="534" width="12.81640625" style="4" customWidth="1"/>
    <col min="535" max="768" width="9" style="4"/>
    <col min="769" max="769" width="11.453125" style="4" customWidth="1"/>
    <col min="770" max="770" width="10.1796875" style="4" bestFit="1" customWidth="1"/>
    <col min="771" max="780" width="13.81640625" style="4" customWidth="1"/>
    <col min="781" max="783" width="9" style="4"/>
    <col min="784" max="784" width="11.453125" style="4" customWidth="1"/>
    <col min="785" max="785" width="10.1796875" style="4" bestFit="1" customWidth="1"/>
    <col min="786" max="786" width="13.6328125" style="4" customWidth="1"/>
    <col min="787" max="790" width="12.81640625" style="4" customWidth="1"/>
    <col min="791" max="1024" width="9" style="4"/>
    <col min="1025" max="1025" width="11.453125" style="4" customWidth="1"/>
    <col min="1026" max="1026" width="10.1796875" style="4" bestFit="1" customWidth="1"/>
    <col min="1027" max="1036" width="13.81640625" style="4" customWidth="1"/>
    <col min="1037" max="1039" width="9" style="4"/>
    <col min="1040" max="1040" width="11.453125" style="4" customWidth="1"/>
    <col min="1041" max="1041" width="10.1796875" style="4" bestFit="1" customWidth="1"/>
    <col min="1042" max="1042" width="13.6328125" style="4" customWidth="1"/>
    <col min="1043" max="1046" width="12.81640625" style="4" customWidth="1"/>
    <col min="1047" max="1280" width="9" style="4"/>
    <col min="1281" max="1281" width="11.453125" style="4" customWidth="1"/>
    <col min="1282" max="1282" width="10.1796875" style="4" bestFit="1" customWidth="1"/>
    <col min="1283" max="1292" width="13.81640625" style="4" customWidth="1"/>
    <col min="1293" max="1295" width="9" style="4"/>
    <col min="1296" max="1296" width="11.453125" style="4" customWidth="1"/>
    <col min="1297" max="1297" width="10.1796875" style="4" bestFit="1" customWidth="1"/>
    <col min="1298" max="1298" width="13.6328125" style="4" customWidth="1"/>
    <col min="1299" max="1302" width="12.81640625" style="4" customWidth="1"/>
    <col min="1303" max="1536" width="9" style="4"/>
    <col min="1537" max="1537" width="11.453125" style="4" customWidth="1"/>
    <col min="1538" max="1538" width="10.1796875" style="4" bestFit="1" customWidth="1"/>
    <col min="1539" max="1548" width="13.81640625" style="4" customWidth="1"/>
    <col min="1549" max="1551" width="9" style="4"/>
    <col min="1552" max="1552" width="11.453125" style="4" customWidth="1"/>
    <col min="1553" max="1553" width="10.1796875" style="4" bestFit="1" customWidth="1"/>
    <col min="1554" max="1554" width="13.6328125" style="4" customWidth="1"/>
    <col min="1555" max="1558" width="12.81640625" style="4" customWidth="1"/>
    <col min="1559" max="1792" width="9" style="4"/>
    <col min="1793" max="1793" width="11.453125" style="4" customWidth="1"/>
    <col min="1794" max="1794" width="10.1796875" style="4" bestFit="1" customWidth="1"/>
    <col min="1795" max="1804" width="13.81640625" style="4" customWidth="1"/>
    <col min="1805" max="1807" width="9" style="4"/>
    <col min="1808" max="1808" width="11.453125" style="4" customWidth="1"/>
    <col min="1809" max="1809" width="10.1796875" style="4" bestFit="1" customWidth="1"/>
    <col min="1810" max="1810" width="13.6328125" style="4" customWidth="1"/>
    <col min="1811" max="1814" width="12.81640625" style="4" customWidth="1"/>
    <col min="1815" max="2048" width="9" style="4"/>
    <col min="2049" max="2049" width="11.453125" style="4" customWidth="1"/>
    <col min="2050" max="2050" width="10.1796875" style="4" bestFit="1" customWidth="1"/>
    <col min="2051" max="2060" width="13.81640625" style="4" customWidth="1"/>
    <col min="2061" max="2063" width="9" style="4"/>
    <col min="2064" max="2064" width="11.453125" style="4" customWidth="1"/>
    <col min="2065" max="2065" width="10.1796875" style="4" bestFit="1" customWidth="1"/>
    <col min="2066" max="2066" width="13.6328125" style="4" customWidth="1"/>
    <col min="2067" max="2070" width="12.81640625" style="4" customWidth="1"/>
    <col min="2071" max="2304" width="9" style="4"/>
    <col min="2305" max="2305" width="11.453125" style="4" customWidth="1"/>
    <col min="2306" max="2306" width="10.1796875" style="4" bestFit="1" customWidth="1"/>
    <col min="2307" max="2316" width="13.81640625" style="4" customWidth="1"/>
    <col min="2317" max="2319" width="9" style="4"/>
    <col min="2320" max="2320" width="11.453125" style="4" customWidth="1"/>
    <col min="2321" max="2321" width="10.1796875" style="4" bestFit="1" customWidth="1"/>
    <col min="2322" max="2322" width="13.6328125" style="4" customWidth="1"/>
    <col min="2323" max="2326" width="12.81640625" style="4" customWidth="1"/>
    <col min="2327" max="2560" width="9" style="4"/>
    <col min="2561" max="2561" width="11.453125" style="4" customWidth="1"/>
    <col min="2562" max="2562" width="10.1796875" style="4" bestFit="1" customWidth="1"/>
    <col min="2563" max="2572" width="13.81640625" style="4" customWidth="1"/>
    <col min="2573" max="2575" width="9" style="4"/>
    <col min="2576" max="2576" width="11.453125" style="4" customWidth="1"/>
    <col min="2577" max="2577" width="10.1796875" style="4" bestFit="1" customWidth="1"/>
    <col min="2578" max="2578" width="13.6328125" style="4" customWidth="1"/>
    <col min="2579" max="2582" width="12.81640625" style="4" customWidth="1"/>
    <col min="2583" max="2816" width="9" style="4"/>
    <col min="2817" max="2817" width="11.453125" style="4" customWidth="1"/>
    <col min="2818" max="2818" width="10.1796875" style="4" bestFit="1" customWidth="1"/>
    <col min="2819" max="2828" width="13.81640625" style="4" customWidth="1"/>
    <col min="2829" max="2831" width="9" style="4"/>
    <col min="2832" max="2832" width="11.453125" style="4" customWidth="1"/>
    <col min="2833" max="2833" width="10.1796875" style="4" bestFit="1" customWidth="1"/>
    <col min="2834" max="2834" width="13.6328125" style="4" customWidth="1"/>
    <col min="2835" max="2838" width="12.81640625" style="4" customWidth="1"/>
    <col min="2839" max="3072" width="9" style="4"/>
    <col min="3073" max="3073" width="11.453125" style="4" customWidth="1"/>
    <col min="3074" max="3074" width="10.1796875" style="4" bestFit="1" customWidth="1"/>
    <col min="3075" max="3084" width="13.81640625" style="4" customWidth="1"/>
    <col min="3085" max="3087" width="9" style="4"/>
    <col min="3088" max="3088" width="11.453125" style="4" customWidth="1"/>
    <col min="3089" max="3089" width="10.1796875" style="4" bestFit="1" customWidth="1"/>
    <col min="3090" max="3090" width="13.6328125" style="4" customWidth="1"/>
    <col min="3091" max="3094" width="12.81640625" style="4" customWidth="1"/>
    <col min="3095" max="3328" width="9" style="4"/>
    <col min="3329" max="3329" width="11.453125" style="4" customWidth="1"/>
    <col min="3330" max="3330" width="10.1796875" style="4" bestFit="1" customWidth="1"/>
    <col min="3331" max="3340" width="13.81640625" style="4" customWidth="1"/>
    <col min="3341" max="3343" width="9" style="4"/>
    <col min="3344" max="3344" width="11.453125" style="4" customWidth="1"/>
    <col min="3345" max="3345" width="10.1796875" style="4" bestFit="1" customWidth="1"/>
    <col min="3346" max="3346" width="13.6328125" style="4" customWidth="1"/>
    <col min="3347" max="3350" width="12.81640625" style="4" customWidth="1"/>
    <col min="3351" max="3584" width="9" style="4"/>
    <col min="3585" max="3585" width="11.453125" style="4" customWidth="1"/>
    <col min="3586" max="3586" width="10.1796875" style="4" bestFit="1" customWidth="1"/>
    <col min="3587" max="3596" width="13.81640625" style="4" customWidth="1"/>
    <col min="3597" max="3599" width="9" style="4"/>
    <col min="3600" max="3600" width="11.453125" style="4" customWidth="1"/>
    <col min="3601" max="3601" width="10.1796875" style="4" bestFit="1" customWidth="1"/>
    <col min="3602" max="3602" width="13.6328125" style="4" customWidth="1"/>
    <col min="3603" max="3606" width="12.81640625" style="4" customWidth="1"/>
    <col min="3607" max="3840" width="9" style="4"/>
    <col min="3841" max="3841" width="11.453125" style="4" customWidth="1"/>
    <col min="3842" max="3842" width="10.1796875" style="4" bestFit="1" customWidth="1"/>
    <col min="3843" max="3852" width="13.81640625" style="4" customWidth="1"/>
    <col min="3853" max="3855" width="9" style="4"/>
    <col min="3856" max="3856" width="11.453125" style="4" customWidth="1"/>
    <col min="3857" max="3857" width="10.1796875" style="4" bestFit="1" customWidth="1"/>
    <col min="3858" max="3858" width="13.6328125" style="4" customWidth="1"/>
    <col min="3859" max="3862" width="12.81640625" style="4" customWidth="1"/>
    <col min="3863" max="4096" width="9" style="4"/>
    <col min="4097" max="4097" width="11.453125" style="4" customWidth="1"/>
    <col min="4098" max="4098" width="10.1796875" style="4" bestFit="1" customWidth="1"/>
    <col min="4099" max="4108" width="13.81640625" style="4" customWidth="1"/>
    <col min="4109" max="4111" width="9" style="4"/>
    <col min="4112" max="4112" width="11.453125" style="4" customWidth="1"/>
    <col min="4113" max="4113" width="10.1796875" style="4" bestFit="1" customWidth="1"/>
    <col min="4114" max="4114" width="13.6328125" style="4" customWidth="1"/>
    <col min="4115" max="4118" width="12.81640625" style="4" customWidth="1"/>
    <col min="4119" max="4352" width="9" style="4"/>
    <col min="4353" max="4353" width="11.453125" style="4" customWidth="1"/>
    <col min="4354" max="4354" width="10.1796875" style="4" bestFit="1" customWidth="1"/>
    <col min="4355" max="4364" width="13.81640625" style="4" customWidth="1"/>
    <col min="4365" max="4367" width="9" style="4"/>
    <col min="4368" max="4368" width="11.453125" style="4" customWidth="1"/>
    <col min="4369" max="4369" width="10.1796875" style="4" bestFit="1" customWidth="1"/>
    <col min="4370" max="4370" width="13.6328125" style="4" customWidth="1"/>
    <col min="4371" max="4374" width="12.81640625" style="4" customWidth="1"/>
    <col min="4375" max="4608" width="9" style="4"/>
    <col min="4609" max="4609" width="11.453125" style="4" customWidth="1"/>
    <col min="4610" max="4610" width="10.1796875" style="4" bestFit="1" customWidth="1"/>
    <col min="4611" max="4620" width="13.81640625" style="4" customWidth="1"/>
    <col min="4621" max="4623" width="9" style="4"/>
    <col min="4624" max="4624" width="11.453125" style="4" customWidth="1"/>
    <col min="4625" max="4625" width="10.1796875" style="4" bestFit="1" customWidth="1"/>
    <col min="4626" max="4626" width="13.6328125" style="4" customWidth="1"/>
    <col min="4627" max="4630" width="12.81640625" style="4" customWidth="1"/>
    <col min="4631" max="4864" width="9" style="4"/>
    <col min="4865" max="4865" width="11.453125" style="4" customWidth="1"/>
    <col min="4866" max="4866" width="10.1796875" style="4" bestFit="1" customWidth="1"/>
    <col min="4867" max="4876" width="13.81640625" style="4" customWidth="1"/>
    <col min="4877" max="4879" width="9" style="4"/>
    <col min="4880" max="4880" width="11.453125" style="4" customWidth="1"/>
    <col min="4881" max="4881" width="10.1796875" style="4" bestFit="1" customWidth="1"/>
    <col min="4882" max="4882" width="13.6328125" style="4" customWidth="1"/>
    <col min="4883" max="4886" width="12.81640625" style="4" customWidth="1"/>
    <col min="4887" max="5120" width="9" style="4"/>
    <col min="5121" max="5121" width="11.453125" style="4" customWidth="1"/>
    <col min="5122" max="5122" width="10.1796875" style="4" bestFit="1" customWidth="1"/>
    <col min="5123" max="5132" width="13.81640625" style="4" customWidth="1"/>
    <col min="5133" max="5135" width="9" style="4"/>
    <col min="5136" max="5136" width="11.453125" style="4" customWidth="1"/>
    <col min="5137" max="5137" width="10.1796875" style="4" bestFit="1" customWidth="1"/>
    <col min="5138" max="5138" width="13.6328125" style="4" customWidth="1"/>
    <col min="5139" max="5142" width="12.81640625" style="4" customWidth="1"/>
    <col min="5143" max="5376" width="9" style="4"/>
    <col min="5377" max="5377" width="11.453125" style="4" customWidth="1"/>
    <col min="5378" max="5378" width="10.1796875" style="4" bestFit="1" customWidth="1"/>
    <col min="5379" max="5388" width="13.81640625" style="4" customWidth="1"/>
    <col min="5389" max="5391" width="9" style="4"/>
    <col min="5392" max="5392" width="11.453125" style="4" customWidth="1"/>
    <col min="5393" max="5393" width="10.1796875" style="4" bestFit="1" customWidth="1"/>
    <col min="5394" max="5394" width="13.6328125" style="4" customWidth="1"/>
    <col min="5395" max="5398" width="12.81640625" style="4" customWidth="1"/>
    <col min="5399" max="5632" width="9" style="4"/>
    <col min="5633" max="5633" width="11.453125" style="4" customWidth="1"/>
    <col min="5634" max="5634" width="10.1796875" style="4" bestFit="1" customWidth="1"/>
    <col min="5635" max="5644" width="13.81640625" style="4" customWidth="1"/>
    <col min="5645" max="5647" width="9" style="4"/>
    <col min="5648" max="5648" width="11.453125" style="4" customWidth="1"/>
    <col min="5649" max="5649" width="10.1796875" style="4" bestFit="1" customWidth="1"/>
    <col min="5650" max="5650" width="13.6328125" style="4" customWidth="1"/>
    <col min="5651" max="5654" width="12.81640625" style="4" customWidth="1"/>
    <col min="5655" max="5888" width="9" style="4"/>
    <col min="5889" max="5889" width="11.453125" style="4" customWidth="1"/>
    <col min="5890" max="5890" width="10.1796875" style="4" bestFit="1" customWidth="1"/>
    <col min="5891" max="5900" width="13.81640625" style="4" customWidth="1"/>
    <col min="5901" max="5903" width="9" style="4"/>
    <col min="5904" max="5904" width="11.453125" style="4" customWidth="1"/>
    <col min="5905" max="5905" width="10.1796875" style="4" bestFit="1" customWidth="1"/>
    <col min="5906" max="5906" width="13.6328125" style="4" customWidth="1"/>
    <col min="5907" max="5910" width="12.81640625" style="4" customWidth="1"/>
    <col min="5911" max="6144" width="9" style="4"/>
    <col min="6145" max="6145" width="11.453125" style="4" customWidth="1"/>
    <col min="6146" max="6146" width="10.1796875" style="4" bestFit="1" customWidth="1"/>
    <col min="6147" max="6156" width="13.81640625" style="4" customWidth="1"/>
    <col min="6157" max="6159" width="9" style="4"/>
    <col min="6160" max="6160" width="11.453125" style="4" customWidth="1"/>
    <col min="6161" max="6161" width="10.1796875" style="4" bestFit="1" customWidth="1"/>
    <col min="6162" max="6162" width="13.6328125" style="4" customWidth="1"/>
    <col min="6163" max="6166" width="12.81640625" style="4" customWidth="1"/>
    <col min="6167" max="6400" width="9" style="4"/>
    <col min="6401" max="6401" width="11.453125" style="4" customWidth="1"/>
    <col min="6402" max="6402" width="10.1796875" style="4" bestFit="1" customWidth="1"/>
    <col min="6403" max="6412" width="13.81640625" style="4" customWidth="1"/>
    <col min="6413" max="6415" width="9" style="4"/>
    <col min="6416" max="6416" width="11.453125" style="4" customWidth="1"/>
    <col min="6417" max="6417" width="10.1796875" style="4" bestFit="1" customWidth="1"/>
    <col min="6418" max="6418" width="13.6328125" style="4" customWidth="1"/>
    <col min="6419" max="6422" width="12.81640625" style="4" customWidth="1"/>
    <col min="6423" max="6656" width="9" style="4"/>
    <col min="6657" max="6657" width="11.453125" style="4" customWidth="1"/>
    <col min="6658" max="6658" width="10.1796875" style="4" bestFit="1" customWidth="1"/>
    <col min="6659" max="6668" width="13.81640625" style="4" customWidth="1"/>
    <col min="6669" max="6671" width="9" style="4"/>
    <col min="6672" max="6672" width="11.453125" style="4" customWidth="1"/>
    <col min="6673" max="6673" width="10.1796875" style="4" bestFit="1" customWidth="1"/>
    <col min="6674" max="6674" width="13.6328125" style="4" customWidth="1"/>
    <col min="6675" max="6678" width="12.81640625" style="4" customWidth="1"/>
    <col min="6679" max="6912" width="9" style="4"/>
    <col min="6913" max="6913" width="11.453125" style="4" customWidth="1"/>
    <col min="6914" max="6914" width="10.1796875" style="4" bestFit="1" customWidth="1"/>
    <col min="6915" max="6924" width="13.81640625" style="4" customWidth="1"/>
    <col min="6925" max="6927" width="9" style="4"/>
    <col min="6928" max="6928" width="11.453125" style="4" customWidth="1"/>
    <col min="6929" max="6929" width="10.1796875" style="4" bestFit="1" customWidth="1"/>
    <col min="6930" max="6930" width="13.6328125" style="4" customWidth="1"/>
    <col min="6931" max="6934" width="12.81640625" style="4" customWidth="1"/>
    <col min="6935" max="7168" width="9" style="4"/>
    <col min="7169" max="7169" width="11.453125" style="4" customWidth="1"/>
    <col min="7170" max="7170" width="10.1796875" style="4" bestFit="1" customWidth="1"/>
    <col min="7171" max="7180" width="13.81640625" style="4" customWidth="1"/>
    <col min="7181" max="7183" width="9" style="4"/>
    <col min="7184" max="7184" width="11.453125" style="4" customWidth="1"/>
    <col min="7185" max="7185" width="10.1796875" style="4" bestFit="1" customWidth="1"/>
    <col min="7186" max="7186" width="13.6328125" style="4" customWidth="1"/>
    <col min="7187" max="7190" width="12.81640625" style="4" customWidth="1"/>
    <col min="7191" max="7424" width="9" style="4"/>
    <col min="7425" max="7425" width="11.453125" style="4" customWidth="1"/>
    <col min="7426" max="7426" width="10.1796875" style="4" bestFit="1" customWidth="1"/>
    <col min="7427" max="7436" width="13.81640625" style="4" customWidth="1"/>
    <col min="7437" max="7439" width="9" style="4"/>
    <col min="7440" max="7440" width="11.453125" style="4" customWidth="1"/>
    <col min="7441" max="7441" width="10.1796875" style="4" bestFit="1" customWidth="1"/>
    <col min="7442" max="7442" width="13.6328125" style="4" customWidth="1"/>
    <col min="7443" max="7446" width="12.81640625" style="4" customWidth="1"/>
    <col min="7447" max="7680" width="9" style="4"/>
    <col min="7681" max="7681" width="11.453125" style="4" customWidth="1"/>
    <col min="7682" max="7682" width="10.1796875" style="4" bestFit="1" customWidth="1"/>
    <col min="7683" max="7692" width="13.81640625" style="4" customWidth="1"/>
    <col min="7693" max="7695" width="9" style="4"/>
    <col min="7696" max="7696" width="11.453125" style="4" customWidth="1"/>
    <col min="7697" max="7697" width="10.1796875" style="4" bestFit="1" customWidth="1"/>
    <col min="7698" max="7698" width="13.6328125" style="4" customWidth="1"/>
    <col min="7699" max="7702" width="12.81640625" style="4" customWidth="1"/>
    <col min="7703" max="7936" width="9" style="4"/>
    <col min="7937" max="7937" width="11.453125" style="4" customWidth="1"/>
    <col min="7938" max="7938" width="10.1796875" style="4" bestFit="1" customWidth="1"/>
    <col min="7939" max="7948" width="13.81640625" style="4" customWidth="1"/>
    <col min="7949" max="7951" width="9" style="4"/>
    <col min="7952" max="7952" width="11.453125" style="4" customWidth="1"/>
    <col min="7953" max="7953" width="10.1796875" style="4" bestFit="1" customWidth="1"/>
    <col min="7954" max="7954" width="13.6328125" style="4" customWidth="1"/>
    <col min="7955" max="7958" width="12.81640625" style="4" customWidth="1"/>
    <col min="7959" max="8192" width="9" style="4"/>
    <col min="8193" max="8193" width="11.453125" style="4" customWidth="1"/>
    <col min="8194" max="8194" width="10.1796875" style="4" bestFit="1" customWidth="1"/>
    <col min="8195" max="8204" width="13.81640625" style="4" customWidth="1"/>
    <col min="8205" max="8207" width="9" style="4"/>
    <col min="8208" max="8208" width="11.453125" style="4" customWidth="1"/>
    <col min="8209" max="8209" width="10.1796875" style="4" bestFit="1" customWidth="1"/>
    <col min="8210" max="8210" width="13.6328125" style="4" customWidth="1"/>
    <col min="8211" max="8214" width="12.81640625" style="4" customWidth="1"/>
    <col min="8215" max="8448" width="9" style="4"/>
    <col min="8449" max="8449" width="11.453125" style="4" customWidth="1"/>
    <col min="8450" max="8450" width="10.1796875" style="4" bestFit="1" customWidth="1"/>
    <col min="8451" max="8460" width="13.81640625" style="4" customWidth="1"/>
    <col min="8461" max="8463" width="9" style="4"/>
    <col min="8464" max="8464" width="11.453125" style="4" customWidth="1"/>
    <col min="8465" max="8465" width="10.1796875" style="4" bestFit="1" customWidth="1"/>
    <col min="8466" max="8466" width="13.6328125" style="4" customWidth="1"/>
    <col min="8467" max="8470" width="12.81640625" style="4" customWidth="1"/>
    <col min="8471" max="8704" width="9" style="4"/>
    <col min="8705" max="8705" width="11.453125" style="4" customWidth="1"/>
    <col min="8706" max="8706" width="10.1796875" style="4" bestFit="1" customWidth="1"/>
    <col min="8707" max="8716" width="13.81640625" style="4" customWidth="1"/>
    <col min="8717" max="8719" width="9" style="4"/>
    <col min="8720" max="8720" width="11.453125" style="4" customWidth="1"/>
    <col min="8721" max="8721" width="10.1796875" style="4" bestFit="1" customWidth="1"/>
    <col min="8722" max="8722" width="13.6328125" style="4" customWidth="1"/>
    <col min="8723" max="8726" width="12.81640625" style="4" customWidth="1"/>
    <col min="8727" max="8960" width="9" style="4"/>
    <col min="8961" max="8961" width="11.453125" style="4" customWidth="1"/>
    <col min="8962" max="8962" width="10.1796875" style="4" bestFit="1" customWidth="1"/>
    <col min="8963" max="8972" width="13.81640625" style="4" customWidth="1"/>
    <col min="8973" max="8975" width="9" style="4"/>
    <col min="8976" max="8976" width="11.453125" style="4" customWidth="1"/>
    <col min="8977" max="8977" width="10.1796875" style="4" bestFit="1" customWidth="1"/>
    <col min="8978" max="8978" width="13.6328125" style="4" customWidth="1"/>
    <col min="8979" max="8982" width="12.81640625" style="4" customWidth="1"/>
    <col min="8983" max="9216" width="9" style="4"/>
    <col min="9217" max="9217" width="11.453125" style="4" customWidth="1"/>
    <col min="9218" max="9218" width="10.1796875" style="4" bestFit="1" customWidth="1"/>
    <col min="9219" max="9228" width="13.81640625" style="4" customWidth="1"/>
    <col min="9229" max="9231" width="9" style="4"/>
    <col min="9232" max="9232" width="11.453125" style="4" customWidth="1"/>
    <col min="9233" max="9233" width="10.1796875" style="4" bestFit="1" customWidth="1"/>
    <col min="9234" max="9234" width="13.6328125" style="4" customWidth="1"/>
    <col min="9235" max="9238" width="12.81640625" style="4" customWidth="1"/>
    <col min="9239" max="9472" width="9" style="4"/>
    <col min="9473" max="9473" width="11.453125" style="4" customWidth="1"/>
    <col min="9474" max="9474" width="10.1796875" style="4" bestFit="1" customWidth="1"/>
    <col min="9475" max="9484" width="13.81640625" style="4" customWidth="1"/>
    <col min="9485" max="9487" width="9" style="4"/>
    <col min="9488" max="9488" width="11.453125" style="4" customWidth="1"/>
    <col min="9489" max="9489" width="10.1796875" style="4" bestFit="1" customWidth="1"/>
    <col min="9490" max="9490" width="13.6328125" style="4" customWidth="1"/>
    <col min="9491" max="9494" width="12.81640625" style="4" customWidth="1"/>
    <col min="9495" max="9728" width="9" style="4"/>
    <col min="9729" max="9729" width="11.453125" style="4" customWidth="1"/>
    <col min="9730" max="9730" width="10.1796875" style="4" bestFit="1" customWidth="1"/>
    <col min="9731" max="9740" width="13.81640625" style="4" customWidth="1"/>
    <col min="9741" max="9743" width="9" style="4"/>
    <col min="9744" max="9744" width="11.453125" style="4" customWidth="1"/>
    <col min="9745" max="9745" width="10.1796875" style="4" bestFit="1" customWidth="1"/>
    <col min="9746" max="9746" width="13.6328125" style="4" customWidth="1"/>
    <col min="9747" max="9750" width="12.81640625" style="4" customWidth="1"/>
    <col min="9751" max="9984" width="9" style="4"/>
    <col min="9985" max="9985" width="11.453125" style="4" customWidth="1"/>
    <col min="9986" max="9986" width="10.1796875" style="4" bestFit="1" customWidth="1"/>
    <col min="9987" max="9996" width="13.81640625" style="4" customWidth="1"/>
    <col min="9997" max="9999" width="9" style="4"/>
    <col min="10000" max="10000" width="11.453125" style="4" customWidth="1"/>
    <col min="10001" max="10001" width="10.1796875" style="4" bestFit="1" customWidth="1"/>
    <col min="10002" max="10002" width="13.6328125" style="4" customWidth="1"/>
    <col min="10003" max="10006" width="12.81640625" style="4" customWidth="1"/>
    <col min="10007" max="10240" width="9" style="4"/>
    <col min="10241" max="10241" width="11.453125" style="4" customWidth="1"/>
    <col min="10242" max="10242" width="10.1796875" style="4" bestFit="1" customWidth="1"/>
    <col min="10243" max="10252" width="13.81640625" style="4" customWidth="1"/>
    <col min="10253" max="10255" width="9" style="4"/>
    <col min="10256" max="10256" width="11.453125" style="4" customWidth="1"/>
    <col min="10257" max="10257" width="10.1796875" style="4" bestFit="1" customWidth="1"/>
    <col min="10258" max="10258" width="13.6328125" style="4" customWidth="1"/>
    <col min="10259" max="10262" width="12.81640625" style="4" customWidth="1"/>
    <col min="10263" max="10496" width="9" style="4"/>
    <col min="10497" max="10497" width="11.453125" style="4" customWidth="1"/>
    <col min="10498" max="10498" width="10.1796875" style="4" bestFit="1" customWidth="1"/>
    <col min="10499" max="10508" width="13.81640625" style="4" customWidth="1"/>
    <col min="10509" max="10511" width="9" style="4"/>
    <col min="10512" max="10512" width="11.453125" style="4" customWidth="1"/>
    <col min="10513" max="10513" width="10.1796875" style="4" bestFit="1" customWidth="1"/>
    <col min="10514" max="10514" width="13.6328125" style="4" customWidth="1"/>
    <col min="10515" max="10518" width="12.81640625" style="4" customWidth="1"/>
    <col min="10519" max="10752" width="9" style="4"/>
    <col min="10753" max="10753" width="11.453125" style="4" customWidth="1"/>
    <col min="10754" max="10754" width="10.1796875" style="4" bestFit="1" customWidth="1"/>
    <col min="10755" max="10764" width="13.81640625" style="4" customWidth="1"/>
    <col min="10765" max="10767" width="9" style="4"/>
    <col min="10768" max="10768" width="11.453125" style="4" customWidth="1"/>
    <col min="10769" max="10769" width="10.1796875" style="4" bestFit="1" customWidth="1"/>
    <col min="10770" max="10770" width="13.6328125" style="4" customWidth="1"/>
    <col min="10771" max="10774" width="12.81640625" style="4" customWidth="1"/>
    <col min="10775" max="11008" width="9" style="4"/>
    <col min="11009" max="11009" width="11.453125" style="4" customWidth="1"/>
    <col min="11010" max="11010" width="10.1796875" style="4" bestFit="1" customWidth="1"/>
    <col min="11011" max="11020" width="13.81640625" style="4" customWidth="1"/>
    <col min="11021" max="11023" width="9" style="4"/>
    <col min="11024" max="11024" width="11.453125" style="4" customWidth="1"/>
    <col min="11025" max="11025" width="10.1796875" style="4" bestFit="1" customWidth="1"/>
    <col min="11026" max="11026" width="13.6328125" style="4" customWidth="1"/>
    <col min="11027" max="11030" width="12.81640625" style="4" customWidth="1"/>
    <col min="11031" max="11264" width="9" style="4"/>
    <col min="11265" max="11265" width="11.453125" style="4" customWidth="1"/>
    <col min="11266" max="11266" width="10.1796875" style="4" bestFit="1" customWidth="1"/>
    <col min="11267" max="11276" width="13.81640625" style="4" customWidth="1"/>
    <col min="11277" max="11279" width="9" style="4"/>
    <col min="11280" max="11280" width="11.453125" style="4" customWidth="1"/>
    <col min="11281" max="11281" width="10.1796875" style="4" bestFit="1" customWidth="1"/>
    <col min="11282" max="11282" width="13.6328125" style="4" customWidth="1"/>
    <col min="11283" max="11286" width="12.81640625" style="4" customWidth="1"/>
    <col min="11287" max="11520" width="9" style="4"/>
    <col min="11521" max="11521" width="11.453125" style="4" customWidth="1"/>
    <col min="11522" max="11522" width="10.1796875" style="4" bestFit="1" customWidth="1"/>
    <col min="11523" max="11532" width="13.81640625" style="4" customWidth="1"/>
    <col min="11533" max="11535" width="9" style="4"/>
    <col min="11536" max="11536" width="11.453125" style="4" customWidth="1"/>
    <col min="11537" max="11537" width="10.1796875" style="4" bestFit="1" customWidth="1"/>
    <col min="11538" max="11538" width="13.6328125" style="4" customWidth="1"/>
    <col min="11539" max="11542" width="12.81640625" style="4" customWidth="1"/>
    <col min="11543" max="11776" width="9" style="4"/>
    <col min="11777" max="11777" width="11.453125" style="4" customWidth="1"/>
    <col min="11778" max="11778" width="10.1796875" style="4" bestFit="1" customWidth="1"/>
    <col min="11779" max="11788" width="13.81640625" style="4" customWidth="1"/>
    <col min="11789" max="11791" width="9" style="4"/>
    <col min="11792" max="11792" width="11.453125" style="4" customWidth="1"/>
    <col min="11793" max="11793" width="10.1796875" style="4" bestFit="1" customWidth="1"/>
    <col min="11794" max="11794" width="13.6328125" style="4" customWidth="1"/>
    <col min="11795" max="11798" width="12.81640625" style="4" customWidth="1"/>
    <col min="11799" max="12032" width="9" style="4"/>
    <col min="12033" max="12033" width="11.453125" style="4" customWidth="1"/>
    <col min="12034" max="12034" width="10.1796875" style="4" bestFit="1" customWidth="1"/>
    <col min="12035" max="12044" width="13.81640625" style="4" customWidth="1"/>
    <col min="12045" max="12047" width="9" style="4"/>
    <col min="12048" max="12048" width="11.453125" style="4" customWidth="1"/>
    <col min="12049" max="12049" width="10.1796875" style="4" bestFit="1" customWidth="1"/>
    <col min="12050" max="12050" width="13.6328125" style="4" customWidth="1"/>
    <col min="12051" max="12054" width="12.81640625" style="4" customWidth="1"/>
    <col min="12055" max="12288" width="9" style="4"/>
    <col min="12289" max="12289" width="11.453125" style="4" customWidth="1"/>
    <col min="12290" max="12290" width="10.1796875" style="4" bestFit="1" customWidth="1"/>
    <col min="12291" max="12300" width="13.81640625" style="4" customWidth="1"/>
    <col min="12301" max="12303" width="9" style="4"/>
    <col min="12304" max="12304" width="11.453125" style="4" customWidth="1"/>
    <col min="12305" max="12305" width="10.1796875" style="4" bestFit="1" customWidth="1"/>
    <col min="12306" max="12306" width="13.6328125" style="4" customWidth="1"/>
    <col min="12307" max="12310" width="12.81640625" style="4" customWidth="1"/>
    <col min="12311" max="12544" width="9" style="4"/>
    <col min="12545" max="12545" width="11.453125" style="4" customWidth="1"/>
    <col min="12546" max="12546" width="10.1796875" style="4" bestFit="1" customWidth="1"/>
    <col min="12547" max="12556" width="13.81640625" style="4" customWidth="1"/>
    <col min="12557" max="12559" width="9" style="4"/>
    <col min="12560" max="12560" width="11.453125" style="4" customWidth="1"/>
    <col min="12561" max="12561" width="10.1796875" style="4" bestFit="1" customWidth="1"/>
    <col min="12562" max="12562" width="13.6328125" style="4" customWidth="1"/>
    <col min="12563" max="12566" width="12.81640625" style="4" customWidth="1"/>
    <col min="12567" max="12800" width="9" style="4"/>
    <col min="12801" max="12801" width="11.453125" style="4" customWidth="1"/>
    <col min="12802" max="12802" width="10.1796875" style="4" bestFit="1" customWidth="1"/>
    <col min="12803" max="12812" width="13.81640625" style="4" customWidth="1"/>
    <col min="12813" max="12815" width="9" style="4"/>
    <col min="12816" max="12816" width="11.453125" style="4" customWidth="1"/>
    <col min="12817" max="12817" width="10.1796875" style="4" bestFit="1" customWidth="1"/>
    <col min="12818" max="12818" width="13.6328125" style="4" customWidth="1"/>
    <col min="12819" max="12822" width="12.81640625" style="4" customWidth="1"/>
    <col min="12823" max="13056" width="9" style="4"/>
    <col min="13057" max="13057" width="11.453125" style="4" customWidth="1"/>
    <col min="13058" max="13058" width="10.1796875" style="4" bestFit="1" customWidth="1"/>
    <col min="13059" max="13068" width="13.81640625" style="4" customWidth="1"/>
    <col min="13069" max="13071" width="9" style="4"/>
    <col min="13072" max="13072" width="11.453125" style="4" customWidth="1"/>
    <col min="13073" max="13073" width="10.1796875" style="4" bestFit="1" customWidth="1"/>
    <col min="13074" max="13074" width="13.6328125" style="4" customWidth="1"/>
    <col min="13075" max="13078" width="12.81640625" style="4" customWidth="1"/>
    <col min="13079" max="13312" width="9" style="4"/>
    <col min="13313" max="13313" width="11.453125" style="4" customWidth="1"/>
    <col min="13314" max="13314" width="10.1796875" style="4" bestFit="1" customWidth="1"/>
    <col min="13315" max="13324" width="13.81640625" style="4" customWidth="1"/>
    <col min="13325" max="13327" width="9" style="4"/>
    <col min="13328" max="13328" width="11.453125" style="4" customWidth="1"/>
    <col min="13329" max="13329" width="10.1796875" style="4" bestFit="1" customWidth="1"/>
    <col min="13330" max="13330" width="13.6328125" style="4" customWidth="1"/>
    <col min="13331" max="13334" width="12.81640625" style="4" customWidth="1"/>
    <col min="13335" max="13568" width="9" style="4"/>
    <col min="13569" max="13569" width="11.453125" style="4" customWidth="1"/>
    <col min="13570" max="13570" width="10.1796875" style="4" bestFit="1" customWidth="1"/>
    <col min="13571" max="13580" width="13.81640625" style="4" customWidth="1"/>
    <col min="13581" max="13583" width="9" style="4"/>
    <col min="13584" max="13584" width="11.453125" style="4" customWidth="1"/>
    <col min="13585" max="13585" width="10.1796875" style="4" bestFit="1" customWidth="1"/>
    <col min="13586" max="13586" width="13.6328125" style="4" customWidth="1"/>
    <col min="13587" max="13590" width="12.81640625" style="4" customWidth="1"/>
    <col min="13591" max="13824" width="9" style="4"/>
    <col min="13825" max="13825" width="11.453125" style="4" customWidth="1"/>
    <col min="13826" max="13826" width="10.1796875" style="4" bestFit="1" customWidth="1"/>
    <col min="13827" max="13836" width="13.81640625" style="4" customWidth="1"/>
    <col min="13837" max="13839" width="9" style="4"/>
    <col min="13840" max="13840" width="11.453125" style="4" customWidth="1"/>
    <col min="13841" max="13841" width="10.1796875" style="4" bestFit="1" customWidth="1"/>
    <col min="13842" max="13842" width="13.6328125" style="4" customWidth="1"/>
    <col min="13843" max="13846" width="12.81640625" style="4" customWidth="1"/>
    <col min="13847" max="14080" width="9" style="4"/>
    <col min="14081" max="14081" width="11.453125" style="4" customWidth="1"/>
    <col min="14082" max="14082" width="10.1796875" style="4" bestFit="1" customWidth="1"/>
    <col min="14083" max="14092" width="13.81640625" style="4" customWidth="1"/>
    <col min="14093" max="14095" width="9" style="4"/>
    <col min="14096" max="14096" width="11.453125" style="4" customWidth="1"/>
    <col min="14097" max="14097" width="10.1796875" style="4" bestFit="1" customWidth="1"/>
    <col min="14098" max="14098" width="13.6328125" style="4" customWidth="1"/>
    <col min="14099" max="14102" width="12.81640625" style="4" customWidth="1"/>
    <col min="14103" max="14336" width="9" style="4"/>
    <col min="14337" max="14337" width="11.453125" style="4" customWidth="1"/>
    <col min="14338" max="14338" width="10.1796875" style="4" bestFit="1" customWidth="1"/>
    <col min="14339" max="14348" width="13.81640625" style="4" customWidth="1"/>
    <col min="14349" max="14351" width="9" style="4"/>
    <col min="14352" max="14352" width="11.453125" style="4" customWidth="1"/>
    <col min="14353" max="14353" width="10.1796875" style="4" bestFit="1" customWidth="1"/>
    <col min="14354" max="14354" width="13.6328125" style="4" customWidth="1"/>
    <col min="14355" max="14358" width="12.81640625" style="4" customWidth="1"/>
    <col min="14359" max="14592" width="9" style="4"/>
    <col min="14593" max="14593" width="11.453125" style="4" customWidth="1"/>
    <col min="14594" max="14594" width="10.1796875" style="4" bestFit="1" customWidth="1"/>
    <col min="14595" max="14604" width="13.81640625" style="4" customWidth="1"/>
    <col min="14605" max="14607" width="9" style="4"/>
    <col min="14608" max="14608" width="11.453125" style="4" customWidth="1"/>
    <col min="14609" max="14609" width="10.1796875" style="4" bestFit="1" customWidth="1"/>
    <col min="14610" max="14610" width="13.6328125" style="4" customWidth="1"/>
    <col min="14611" max="14614" width="12.81640625" style="4" customWidth="1"/>
    <col min="14615" max="14848" width="9" style="4"/>
    <col min="14849" max="14849" width="11.453125" style="4" customWidth="1"/>
    <col min="14850" max="14850" width="10.1796875" style="4" bestFit="1" customWidth="1"/>
    <col min="14851" max="14860" width="13.81640625" style="4" customWidth="1"/>
    <col min="14861" max="14863" width="9" style="4"/>
    <col min="14864" max="14864" width="11.453125" style="4" customWidth="1"/>
    <col min="14865" max="14865" width="10.1796875" style="4" bestFit="1" customWidth="1"/>
    <col min="14866" max="14866" width="13.6328125" style="4" customWidth="1"/>
    <col min="14867" max="14870" width="12.81640625" style="4" customWidth="1"/>
    <col min="14871" max="15104" width="9" style="4"/>
    <col min="15105" max="15105" width="11.453125" style="4" customWidth="1"/>
    <col min="15106" max="15106" width="10.1796875" style="4" bestFit="1" customWidth="1"/>
    <col min="15107" max="15116" width="13.81640625" style="4" customWidth="1"/>
    <col min="15117" max="15119" width="9" style="4"/>
    <col min="15120" max="15120" width="11.453125" style="4" customWidth="1"/>
    <col min="15121" max="15121" width="10.1796875" style="4" bestFit="1" customWidth="1"/>
    <col min="15122" max="15122" width="13.6328125" style="4" customWidth="1"/>
    <col min="15123" max="15126" width="12.81640625" style="4" customWidth="1"/>
    <col min="15127" max="15360" width="9" style="4"/>
    <col min="15361" max="15361" width="11.453125" style="4" customWidth="1"/>
    <col min="15362" max="15362" width="10.1796875" style="4" bestFit="1" customWidth="1"/>
    <col min="15363" max="15372" width="13.81640625" style="4" customWidth="1"/>
    <col min="15373" max="15375" width="9" style="4"/>
    <col min="15376" max="15376" width="11.453125" style="4" customWidth="1"/>
    <col min="15377" max="15377" width="10.1796875" style="4" bestFit="1" customWidth="1"/>
    <col min="15378" max="15378" width="13.6328125" style="4" customWidth="1"/>
    <col min="15379" max="15382" width="12.81640625" style="4" customWidth="1"/>
    <col min="15383" max="15616" width="9" style="4"/>
    <col min="15617" max="15617" width="11.453125" style="4" customWidth="1"/>
    <col min="15618" max="15618" width="10.1796875" style="4" bestFit="1" customWidth="1"/>
    <col min="15619" max="15628" width="13.81640625" style="4" customWidth="1"/>
    <col min="15629" max="15631" width="9" style="4"/>
    <col min="15632" max="15632" width="11.453125" style="4" customWidth="1"/>
    <col min="15633" max="15633" width="10.1796875" style="4" bestFit="1" customWidth="1"/>
    <col min="15634" max="15634" width="13.6328125" style="4" customWidth="1"/>
    <col min="15635" max="15638" width="12.81640625" style="4" customWidth="1"/>
    <col min="15639" max="15872" width="9" style="4"/>
    <col min="15873" max="15873" width="11.453125" style="4" customWidth="1"/>
    <col min="15874" max="15874" width="10.1796875" style="4" bestFit="1" customWidth="1"/>
    <col min="15875" max="15884" width="13.81640625" style="4" customWidth="1"/>
    <col min="15885" max="15887" width="9" style="4"/>
    <col min="15888" max="15888" width="11.453125" style="4" customWidth="1"/>
    <col min="15889" max="15889" width="10.1796875" style="4" bestFit="1" customWidth="1"/>
    <col min="15890" max="15890" width="13.6328125" style="4" customWidth="1"/>
    <col min="15891" max="15894" width="12.81640625" style="4" customWidth="1"/>
    <col min="15895" max="16128" width="9" style="4"/>
    <col min="16129" max="16129" width="11.453125" style="4" customWidth="1"/>
    <col min="16130" max="16130" width="10.1796875" style="4" bestFit="1" customWidth="1"/>
    <col min="16131" max="16140" width="13.81640625" style="4" customWidth="1"/>
    <col min="16141" max="16143" width="9" style="4"/>
    <col min="16144" max="16144" width="11.453125" style="4" customWidth="1"/>
    <col min="16145" max="16145" width="10.1796875" style="4" bestFit="1" customWidth="1"/>
    <col min="16146" max="16146" width="13.6328125" style="4" customWidth="1"/>
    <col min="16147" max="16150" width="12.81640625" style="4" customWidth="1"/>
    <col min="16151" max="16384" width="9" style="4"/>
  </cols>
  <sheetData>
    <row r="1" spans="1:22" ht="27" customHeight="1" x14ac:dyDescent="0.2">
      <c r="A1" s="1261" t="s">
        <v>2</v>
      </c>
      <c r="B1" s="1261"/>
      <c r="C1" s="1261"/>
      <c r="D1" s="1261"/>
      <c r="E1" s="1261"/>
      <c r="F1" s="1261"/>
      <c r="G1" s="2"/>
      <c r="H1" s="708"/>
      <c r="I1" s="708"/>
      <c r="J1" s="708"/>
      <c r="K1" s="708"/>
      <c r="L1" s="708"/>
      <c r="M1" s="708"/>
      <c r="N1" s="708"/>
      <c r="O1" s="708"/>
      <c r="P1" s="708"/>
      <c r="Q1" s="708"/>
      <c r="R1" s="708"/>
      <c r="S1" s="708"/>
      <c r="T1" s="708"/>
      <c r="U1" s="708"/>
      <c r="V1" s="708"/>
    </row>
    <row r="2" spans="1:22" ht="27" customHeight="1" x14ac:dyDescent="0.2">
      <c r="A2" s="732" t="s">
        <v>3</v>
      </c>
      <c r="C2" s="733"/>
      <c r="G2" s="2"/>
    </row>
    <row r="3" spans="1:22" ht="30" customHeight="1" x14ac:dyDescent="0.2">
      <c r="A3" s="5"/>
      <c r="B3" s="6" t="s">
        <v>4</v>
      </c>
      <c r="C3" s="1262" t="s">
        <v>5</v>
      </c>
      <c r="D3" s="1264" t="s">
        <v>6</v>
      </c>
      <c r="E3" s="1265"/>
      <c r="F3" s="1266" t="s">
        <v>7</v>
      </c>
      <c r="G3" s="1257"/>
      <c r="H3" s="734" t="s">
        <v>8</v>
      </c>
      <c r="I3" s="1257" t="s">
        <v>9</v>
      </c>
      <c r="J3" s="1259" t="s">
        <v>10</v>
      </c>
      <c r="K3" s="735"/>
      <c r="L3" s="736"/>
    </row>
    <row r="4" spans="1:22" ht="30" customHeight="1" x14ac:dyDescent="0.2">
      <c r="A4" s="7"/>
      <c r="B4" s="8"/>
      <c r="C4" s="1263"/>
      <c r="D4" s="1251" t="s">
        <v>11</v>
      </c>
      <c r="E4" s="1253" t="s">
        <v>9</v>
      </c>
      <c r="F4" s="1251" t="s">
        <v>11</v>
      </c>
      <c r="G4" s="1257" t="s">
        <v>9</v>
      </c>
      <c r="H4" s="737" t="s">
        <v>12</v>
      </c>
      <c r="I4" s="1257"/>
      <c r="J4" s="1259"/>
      <c r="K4" s="738" t="s">
        <v>13</v>
      </c>
      <c r="L4" s="739" t="s">
        <v>14</v>
      </c>
    </row>
    <row r="5" spans="1:22" ht="30" customHeight="1" x14ac:dyDescent="0.2">
      <c r="A5" s="1267" t="s">
        <v>15</v>
      </c>
      <c r="B5" s="1268"/>
      <c r="C5" s="1263"/>
      <c r="D5" s="1252"/>
      <c r="E5" s="1254"/>
      <c r="F5" s="1252"/>
      <c r="G5" s="1258"/>
      <c r="H5" s="740" t="s">
        <v>16</v>
      </c>
      <c r="I5" s="1258"/>
      <c r="J5" s="1260"/>
      <c r="K5" s="741" t="s">
        <v>17</v>
      </c>
      <c r="L5" s="742" t="s">
        <v>18</v>
      </c>
    </row>
    <row r="6" spans="1:22" s="148" customFormat="1" ht="30" customHeight="1" thickBot="1" x14ac:dyDescent="0.25">
      <c r="A6" s="1269"/>
      <c r="B6" s="1270"/>
      <c r="C6" s="743" t="s">
        <v>19</v>
      </c>
      <c r="D6" s="744" t="s">
        <v>20</v>
      </c>
      <c r="E6" s="745" t="s">
        <v>21</v>
      </c>
      <c r="F6" s="746" t="s">
        <v>22</v>
      </c>
      <c r="G6" s="747" t="s">
        <v>23</v>
      </c>
      <c r="H6" s="746" t="s">
        <v>24</v>
      </c>
      <c r="I6" s="747" t="s">
        <v>25</v>
      </c>
      <c r="J6" s="748" t="s">
        <v>26</v>
      </c>
      <c r="K6" s="749"/>
      <c r="L6" s="750"/>
    </row>
    <row r="7" spans="1:22" s="148" customFormat="1" ht="49.25" customHeight="1" thickTop="1" x14ac:dyDescent="0.2">
      <c r="A7" s="1249" t="s">
        <v>27</v>
      </c>
      <c r="B7" s="1250"/>
      <c r="C7" s="751">
        <v>0</v>
      </c>
      <c r="D7" s="752">
        <v>0</v>
      </c>
      <c r="E7" s="753">
        <v>16</v>
      </c>
      <c r="F7" s="754">
        <v>33</v>
      </c>
      <c r="G7" s="755">
        <v>354</v>
      </c>
      <c r="H7" s="754">
        <f>D7+F7</f>
        <v>33</v>
      </c>
      <c r="I7" s="755">
        <f>E7+G7</f>
        <v>370</v>
      </c>
      <c r="J7" s="756">
        <f t="shared" ref="J7:J14" si="0">SUM(C7:G7)</f>
        <v>403</v>
      </c>
      <c r="K7" s="764">
        <v>319</v>
      </c>
      <c r="L7" s="757">
        <f>+J7-K7</f>
        <v>84</v>
      </c>
    </row>
    <row r="8" spans="1:22" s="765" customFormat="1" ht="46.5" customHeight="1" x14ac:dyDescent="0.2">
      <c r="A8" s="1247" t="s">
        <v>28</v>
      </c>
      <c r="B8" s="1248"/>
      <c r="C8" s="758">
        <v>1</v>
      </c>
      <c r="D8" s="759">
        <v>4</v>
      </c>
      <c r="E8" s="760">
        <v>2</v>
      </c>
      <c r="F8" s="761">
        <v>10</v>
      </c>
      <c r="G8" s="762">
        <v>194</v>
      </c>
      <c r="H8" s="761">
        <f t="shared" ref="H8:I14" si="1">D8+F8</f>
        <v>14</v>
      </c>
      <c r="I8" s="762">
        <f t="shared" si="1"/>
        <v>196</v>
      </c>
      <c r="J8" s="763">
        <f t="shared" si="0"/>
        <v>211</v>
      </c>
      <c r="K8" s="764">
        <v>211</v>
      </c>
      <c r="L8" s="757">
        <f>+J8-K8</f>
        <v>0</v>
      </c>
    </row>
    <row r="9" spans="1:22" s="708" customFormat="1" ht="46.5" customHeight="1" x14ac:dyDescent="0.2">
      <c r="A9" s="1245" t="s">
        <v>29</v>
      </c>
      <c r="B9" s="1246"/>
      <c r="C9" s="758">
        <v>0</v>
      </c>
      <c r="D9" s="759">
        <v>0</v>
      </c>
      <c r="E9" s="760">
        <v>2</v>
      </c>
      <c r="F9" s="761">
        <v>19</v>
      </c>
      <c r="G9" s="762">
        <v>429</v>
      </c>
      <c r="H9" s="761">
        <f>D9+F9</f>
        <v>19</v>
      </c>
      <c r="I9" s="762">
        <f>E9+G9</f>
        <v>431</v>
      </c>
      <c r="J9" s="766">
        <f>SUM(C9:G9)</f>
        <v>450</v>
      </c>
      <c r="K9" s="767">
        <v>445</v>
      </c>
      <c r="L9" s="768">
        <f t="shared" ref="L9:L15" si="2">+J9-K9</f>
        <v>5</v>
      </c>
    </row>
    <row r="10" spans="1:22" s="708" customFormat="1" ht="46.5" customHeight="1" x14ac:dyDescent="0.2">
      <c r="A10" s="1247" t="s">
        <v>30</v>
      </c>
      <c r="B10" s="1248"/>
      <c r="C10" s="758">
        <v>32</v>
      </c>
      <c r="D10" s="759">
        <v>60</v>
      </c>
      <c r="E10" s="760">
        <v>837</v>
      </c>
      <c r="F10" s="761">
        <v>2086</v>
      </c>
      <c r="G10" s="762">
        <v>3737</v>
      </c>
      <c r="H10" s="761">
        <f t="shared" si="1"/>
        <v>2146</v>
      </c>
      <c r="I10" s="762">
        <f t="shared" si="1"/>
        <v>4574</v>
      </c>
      <c r="J10" s="766">
        <f t="shared" si="0"/>
        <v>6752</v>
      </c>
      <c r="K10" s="767">
        <v>6628</v>
      </c>
      <c r="L10" s="768">
        <f t="shared" si="2"/>
        <v>124</v>
      </c>
    </row>
    <row r="11" spans="1:22" s="708" customFormat="1" ht="46.5" customHeight="1" x14ac:dyDescent="0.2">
      <c r="A11" s="1255" t="s">
        <v>31</v>
      </c>
      <c r="B11" s="1256"/>
      <c r="C11" s="758">
        <v>0</v>
      </c>
      <c r="D11" s="759">
        <v>0</v>
      </c>
      <c r="E11" s="760">
        <v>0</v>
      </c>
      <c r="F11" s="761">
        <v>2</v>
      </c>
      <c r="G11" s="762">
        <v>1</v>
      </c>
      <c r="H11" s="761">
        <f t="shared" si="1"/>
        <v>2</v>
      </c>
      <c r="I11" s="762">
        <f t="shared" si="1"/>
        <v>1</v>
      </c>
      <c r="J11" s="766">
        <f t="shared" si="0"/>
        <v>3</v>
      </c>
      <c r="K11" s="769">
        <v>3</v>
      </c>
      <c r="L11" s="757">
        <f>+J11-K11</f>
        <v>0</v>
      </c>
    </row>
    <row r="12" spans="1:22" s="708" customFormat="1" ht="46.5" customHeight="1" x14ac:dyDescent="0.2">
      <c r="A12" s="1245" t="s">
        <v>32</v>
      </c>
      <c r="B12" s="1246"/>
      <c r="C12" s="758">
        <v>2</v>
      </c>
      <c r="D12" s="759">
        <v>0</v>
      </c>
      <c r="E12" s="760">
        <v>17</v>
      </c>
      <c r="F12" s="761">
        <v>33</v>
      </c>
      <c r="G12" s="762">
        <v>1357</v>
      </c>
      <c r="H12" s="761">
        <f t="shared" si="1"/>
        <v>33</v>
      </c>
      <c r="I12" s="762">
        <f t="shared" si="1"/>
        <v>1374</v>
      </c>
      <c r="J12" s="770">
        <f t="shared" si="0"/>
        <v>1409</v>
      </c>
      <c r="K12" s="764">
        <v>1466</v>
      </c>
      <c r="L12" s="768">
        <f t="shared" si="2"/>
        <v>-57</v>
      </c>
    </row>
    <row r="13" spans="1:22" s="708" customFormat="1" ht="46.5" customHeight="1" x14ac:dyDescent="0.2">
      <c r="A13" s="1245" t="s">
        <v>33</v>
      </c>
      <c r="B13" s="1246"/>
      <c r="C13" s="771">
        <v>0</v>
      </c>
      <c r="D13" s="772">
        <v>1</v>
      </c>
      <c r="E13" s="773">
        <v>0</v>
      </c>
      <c r="F13" s="774">
        <v>6</v>
      </c>
      <c r="G13" s="775">
        <v>109</v>
      </c>
      <c r="H13" s="774">
        <f t="shared" si="1"/>
        <v>7</v>
      </c>
      <c r="I13" s="762">
        <f t="shared" si="1"/>
        <v>109</v>
      </c>
      <c r="J13" s="763">
        <f t="shared" si="0"/>
        <v>116</v>
      </c>
      <c r="K13" s="767">
        <v>116</v>
      </c>
      <c r="L13" s="768">
        <f t="shared" si="2"/>
        <v>0</v>
      </c>
    </row>
    <row r="14" spans="1:22" s="708" customFormat="1" ht="46.5" customHeight="1" thickBot="1" x14ac:dyDescent="0.25">
      <c r="A14" s="1238" t="s">
        <v>34</v>
      </c>
      <c r="B14" s="1239"/>
      <c r="C14" s="776">
        <v>0</v>
      </c>
      <c r="D14" s="777">
        <v>0</v>
      </c>
      <c r="E14" s="778">
        <v>0</v>
      </c>
      <c r="F14" s="779">
        <v>1</v>
      </c>
      <c r="G14" s="780">
        <v>0</v>
      </c>
      <c r="H14" s="779">
        <f t="shared" si="1"/>
        <v>1</v>
      </c>
      <c r="I14" s="780">
        <f t="shared" si="1"/>
        <v>0</v>
      </c>
      <c r="J14" s="781">
        <f t="shared" si="0"/>
        <v>1</v>
      </c>
      <c r="K14" s="782">
        <v>1</v>
      </c>
      <c r="L14" s="783">
        <f t="shared" si="2"/>
        <v>0</v>
      </c>
    </row>
    <row r="15" spans="1:22" s="708" customFormat="1" ht="46.5" customHeight="1" thickBot="1" x14ac:dyDescent="0.25">
      <c r="A15" s="1240" t="s">
        <v>10</v>
      </c>
      <c r="B15" s="1241"/>
      <c r="C15" s="784">
        <f>SUM(C7:C14)</f>
        <v>35</v>
      </c>
      <c r="D15" s="785">
        <f t="shared" ref="D15:I15" si="3">SUM(D7:D14)</f>
        <v>65</v>
      </c>
      <c r="E15" s="786">
        <f t="shared" si="3"/>
        <v>874</v>
      </c>
      <c r="F15" s="787">
        <f t="shared" si="3"/>
        <v>2190</v>
      </c>
      <c r="G15" s="788">
        <f>SUM(G7:G14)</f>
        <v>6181</v>
      </c>
      <c r="H15" s="787">
        <f t="shared" si="3"/>
        <v>2255</v>
      </c>
      <c r="I15" s="788">
        <f t="shared" si="3"/>
        <v>7055</v>
      </c>
      <c r="J15" s="789">
        <f>SUM(J7:J14)</f>
        <v>9345</v>
      </c>
      <c r="K15" s="790">
        <v>9189</v>
      </c>
      <c r="L15" s="757">
        <f t="shared" si="2"/>
        <v>156</v>
      </c>
      <c r="P15" s="4"/>
      <c r="Q15" s="4"/>
      <c r="R15" s="4"/>
      <c r="S15" s="4"/>
      <c r="T15" s="4"/>
      <c r="U15" s="4"/>
      <c r="V15" s="4"/>
    </row>
    <row r="16" spans="1:22" s="708" customFormat="1" ht="46.5" customHeight="1" x14ac:dyDescent="0.2">
      <c r="A16" s="1242" t="s">
        <v>35</v>
      </c>
      <c r="B16" s="1243"/>
      <c r="C16" s="791">
        <f>+C15/J15</f>
        <v>3.7453183520599251E-3</v>
      </c>
      <c r="D16" s="792">
        <f>+D15/J15</f>
        <v>6.9555912252541466E-3</v>
      </c>
      <c r="E16" s="793">
        <f>+E15/J15</f>
        <v>9.3525949705724989E-2</v>
      </c>
      <c r="F16" s="794">
        <f>+F15/J15</f>
        <v>0.23434991974317818</v>
      </c>
      <c r="G16" s="795">
        <f>+G15/J15</f>
        <v>0.66142322097378281</v>
      </c>
      <c r="H16" s="794">
        <f>+H15/J15</f>
        <v>0.24130551096843231</v>
      </c>
      <c r="I16" s="795">
        <f>+I15/J15</f>
        <v>0.75494917067950773</v>
      </c>
      <c r="J16" s="796">
        <v>1</v>
      </c>
      <c r="K16" s="797" t="s">
        <v>36</v>
      </c>
      <c r="L16" s="798" t="s">
        <v>37</v>
      </c>
      <c r="P16" s="4"/>
      <c r="Q16" s="4"/>
      <c r="R16" s="4"/>
      <c r="S16" s="4"/>
      <c r="T16" s="4"/>
      <c r="U16" s="4"/>
      <c r="V16" s="4"/>
    </row>
    <row r="17" spans="3:9" ht="27" customHeight="1" x14ac:dyDescent="0.2">
      <c r="C17" s="1244"/>
      <c r="D17" s="1244"/>
      <c r="E17" s="1244"/>
      <c r="F17" s="1244"/>
      <c r="G17" s="1244"/>
      <c r="H17" s="1244"/>
      <c r="I17" s="1244"/>
    </row>
  </sheetData>
  <mergeCells count="23">
    <mergeCell ref="I3:I5"/>
    <mergeCell ref="J3:J5"/>
    <mergeCell ref="G4:G5"/>
    <mergeCell ref="A1:F1"/>
    <mergeCell ref="C3:C5"/>
    <mergeCell ref="D3:E3"/>
    <mergeCell ref="F3:G3"/>
    <mergeCell ref="A5:B6"/>
    <mergeCell ref="A7:B7"/>
    <mergeCell ref="D4:D5"/>
    <mergeCell ref="E4:E5"/>
    <mergeCell ref="F4:F5"/>
    <mergeCell ref="A11:B11"/>
    <mergeCell ref="A12:B12"/>
    <mergeCell ref="A13:B13"/>
    <mergeCell ref="A8:B8"/>
    <mergeCell ref="A9:B9"/>
    <mergeCell ref="A10:B10"/>
    <mergeCell ref="A14:B14"/>
    <mergeCell ref="A15:B15"/>
    <mergeCell ref="A16:B16"/>
    <mergeCell ref="C17:G17"/>
    <mergeCell ref="H17:I17"/>
  </mergeCells>
  <phoneticPr fontId="1"/>
  <pageMargins left="0.70866141732283472" right="0.70866141732283472" top="0.74803149606299213" bottom="0.74803149606299213" header="0.31496062992125984" footer="0.31496062992125984"/>
  <pageSetup paperSize="9" scale="7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B2FF-81F9-47CF-9AE6-3CCD4CCA6E09}">
  <sheetPr>
    <tabColor rgb="FFFFFF99"/>
    <pageSetUpPr fitToPage="1"/>
  </sheetPr>
  <dimension ref="A1:AC49"/>
  <sheetViews>
    <sheetView showZeros="0" view="pageBreakPreview" zoomScale="75" zoomScaleNormal="100" zoomScaleSheetLayoutView="75" workbookViewId="0">
      <selection activeCell="G25" sqref="G25"/>
    </sheetView>
  </sheetViews>
  <sheetFormatPr defaultColWidth="10.6328125" defaultRowHeight="27" customHeight="1" x14ac:dyDescent="0.2"/>
  <cols>
    <col min="1" max="1" width="25" style="52" customWidth="1"/>
    <col min="2" max="2" width="3.6328125" style="52" customWidth="1"/>
    <col min="3" max="29" width="8.1796875" style="52" customWidth="1"/>
    <col min="30" max="16384" width="10.6328125" style="52"/>
  </cols>
  <sheetData>
    <row r="1" spans="1:29" ht="27" customHeight="1" x14ac:dyDescent="0.2">
      <c r="A1" s="51" t="s">
        <v>102</v>
      </c>
    </row>
    <row r="2" spans="1:29" ht="15" customHeight="1" x14ac:dyDescent="0.2">
      <c r="A2" s="53"/>
      <c r="B2" s="54" t="s">
        <v>103</v>
      </c>
      <c r="X2" s="55"/>
      <c r="Y2" s="55"/>
      <c r="Z2" s="55"/>
      <c r="AA2" s="56"/>
      <c r="AB2" s="56"/>
      <c r="AC2" s="56"/>
    </row>
    <row r="3" spans="1:29" ht="18" customHeight="1" x14ac:dyDescent="0.2">
      <c r="A3" s="57"/>
      <c r="B3" s="58" t="s">
        <v>104</v>
      </c>
      <c r="C3" s="1287" t="s">
        <v>27</v>
      </c>
      <c r="D3" s="1288"/>
      <c r="E3" s="1289"/>
      <c r="F3" s="1287" t="s">
        <v>105</v>
      </c>
      <c r="G3" s="1288"/>
      <c r="H3" s="1289"/>
      <c r="I3" s="1287" t="s">
        <v>106</v>
      </c>
      <c r="J3" s="1288"/>
      <c r="K3" s="1289"/>
      <c r="L3" s="1288" t="s">
        <v>107</v>
      </c>
      <c r="M3" s="1288"/>
      <c r="N3" s="1289"/>
      <c r="O3" s="1288" t="s">
        <v>108</v>
      </c>
      <c r="P3" s="1288"/>
      <c r="Q3" s="1289"/>
      <c r="R3" s="1288" t="s">
        <v>109</v>
      </c>
      <c r="S3" s="1288"/>
      <c r="T3" s="1288"/>
      <c r="U3" s="1287" t="s">
        <v>110</v>
      </c>
      <c r="V3" s="1288"/>
      <c r="W3" s="1289"/>
      <c r="X3" s="1288" t="s">
        <v>111</v>
      </c>
      <c r="Y3" s="1288"/>
      <c r="Z3" s="1289"/>
      <c r="AA3" s="1287" t="s">
        <v>112</v>
      </c>
      <c r="AB3" s="1288"/>
      <c r="AC3" s="1293"/>
    </row>
    <row r="4" spans="1:29" ht="18" customHeight="1" x14ac:dyDescent="0.2">
      <c r="A4" s="59"/>
      <c r="B4" s="60"/>
      <c r="C4" s="1290"/>
      <c r="D4" s="1291"/>
      <c r="E4" s="1292"/>
      <c r="F4" s="1290"/>
      <c r="G4" s="1291"/>
      <c r="H4" s="1292"/>
      <c r="I4" s="1290"/>
      <c r="J4" s="1291"/>
      <c r="K4" s="1292"/>
      <c r="L4" s="1291"/>
      <c r="M4" s="1291"/>
      <c r="N4" s="1292"/>
      <c r="O4" s="1291"/>
      <c r="P4" s="1291"/>
      <c r="Q4" s="1292"/>
      <c r="R4" s="1291"/>
      <c r="S4" s="1291"/>
      <c r="T4" s="1291"/>
      <c r="U4" s="1290"/>
      <c r="V4" s="1291"/>
      <c r="W4" s="1292"/>
      <c r="X4" s="1291"/>
      <c r="Y4" s="1291"/>
      <c r="Z4" s="1292"/>
      <c r="AA4" s="1290"/>
      <c r="AB4" s="1291"/>
      <c r="AC4" s="1294"/>
    </row>
    <row r="5" spans="1:29" ht="13.5" customHeight="1" x14ac:dyDescent="0.2">
      <c r="A5" s="1295" t="s">
        <v>113</v>
      </c>
      <c r="B5" s="61"/>
      <c r="C5" s="1276" t="s">
        <v>114</v>
      </c>
      <c r="D5" s="1278" t="s">
        <v>115</v>
      </c>
      <c r="E5" s="1285" t="s">
        <v>116</v>
      </c>
      <c r="F5" s="1276" t="s">
        <v>114</v>
      </c>
      <c r="G5" s="1278" t="s">
        <v>115</v>
      </c>
      <c r="H5" s="1285" t="s">
        <v>116</v>
      </c>
      <c r="I5" s="1276" t="s">
        <v>114</v>
      </c>
      <c r="J5" s="1278" t="s">
        <v>115</v>
      </c>
      <c r="K5" s="1285" t="s">
        <v>116</v>
      </c>
      <c r="L5" s="1276" t="s">
        <v>114</v>
      </c>
      <c r="M5" s="1278" t="s">
        <v>115</v>
      </c>
      <c r="N5" s="1285" t="s">
        <v>116</v>
      </c>
      <c r="O5" s="1276" t="s">
        <v>117</v>
      </c>
      <c r="P5" s="1278" t="s">
        <v>115</v>
      </c>
      <c r="Q5" s="1285" t="s">
        <v>116</v>
      </c>
      <c r="R5" s="1276" t="s">
        <v>114</v>
      </c>
      <c r="S5" s="1278" t="s">
        <v>115</v>
      </c>
      <c r="T5" s="1285" t="s">
        <v>116</v>
      </c>
      <c r="U5" s="1276" t="s">
        <v>114</v>
      </c>
      <c r="V5" s="1278" t="s">
        <v>115</v>
      </c>
      <c r="W5" s="1285" t="s">
        <v>116</v>
      </c>
      <c r="X5" s="1276" t="s">
        <v>114</v>
      </c>
      <c r="Y5" s="1278" t="s">
        <v>115</v>
      </c>
      <c r="Z5" s="1285" t="s">
        <v>116</v>
      </c>
      <c r="AA5" s="1276" t="s">
        <v>114</v>
      </c>
      <c r="AB5" s="1278" t="s">
        <v>115</v>
      </c>
      <c r="AC5" s="1280" t="s">
        <v>116</v>
      </c>
    </row>
    <row r="6" spans="1:29" ht="11.25" customHeight="1" thickBot="1" x14ac:dyDescent="0.25">
      <c r="A6" s="1296"/>
      <c r="B6" s="62"/>
      <c r="C6" s="1277"/>
      <c r="D6" s="1279"/>
      <c r="E6" s="1286"/>
      <c r="F6" s="1277"/>
      <c r="G6" s="1279"/>
      <c r="H6" s="1286"/>
      <c r="I6" s="1277"/>
      <c r="J6" s="1279"/>
      <c r="K6" s="1286"/>
      <c r="L6" s="1277"/>
      <c r="M6" s="1279"/>
      <c r="N6" s="1286"/>
      <c r="O6" s="1277"/>
      <c r="P6" s="1279"/>
      <c r="Q6" s="1286"/>
      <c r="R6" s="1277"/>
      <c r="S6" s="1279"/>
      <c r="T6" s="1286"/>
      <c r="U6" s="1277"/>
      <c r="V6" s="1279"/>
      <c r="W6" s="1286"/>
      <c r="X6" s="1277"/>
      <c r="Y6" s="1279"/>
      <c r="Z6" s="1286"/>
      <c r="AA6" s="1277"/>
      <c r="AB6" s="1279"/>
      <c r="AC6" s="1281"/>
    </row>
    <row r="7" spans="1:29" ht="33" customHeight="1" thickTop="1" x14ac:dyDescent="0.2">
      <c r="A7" s="1282" t="s">
        <v>118</v>
      </c>
      <c r="B7" s="1283"/>
      <c r="C7" s="66">
        <v>15</v>
      </c>
      <c r="D7" s="63">
        <v>15</v>
      </c>
      <c r="E7" s="64">
        <f>D7-C7</f>
        <v>0</v>
      </c>
      <c r="F7" s="66">
        <v>31</v>
      </c>
      <c r="G7" s="63">
        <v>26</v>
      </c>
      <c r="H7" s="64">
        <f>G7-F7</f>
        <v>-5</v>
      </c>
      <c r="I7" s="63">
        <v>0</v>
      </c>
      <c r="J7" s="63">
        <v>0</v>
      </c>
      <c r="K7" s="64">
        <f>J7-I7</f>
        <v>0</v>
      </c>
      <c r="L7" s="67">
        <v>0</v>
      </c>
      <c r="M7" s="63">
        <v>0</v>
      </c>
      <c r="N7" s="64">
        <f>M7-L7</f>
        <v>0</v>
      </c>
      <c r="O7" s="66">
        <v>0</v>
      </c>
      <c r="P7" s="63">
        <v>0</v>
      </c>
      <c r="Q7" s="64">
        <f>P7-O7</f>
        <v>0</v>
      </c>
      <c r="R7" s="63">
        <v>84</v>
      </c>
      <c r="S7" s="63">
        <v>76</v>
      </c>
      <c r="T7" s="65">
        <f>S7-R7</f>
        <v>-8</v>
      </c>
      <c r="U7" s="66">
        <v>21</v>
      </c>
      <c r="V7" s="63">
        <v>20</v>
      </c>
      <c r="W7" s="64">
        <f>V7-U7</f>
        <v>-1</v>
      </c>
      <c r="X7" s="63">
        <v>1</v>
      </c>
      <c r="Y7" s="63">
        <v>1</v>
      </c>
      <c r="Z7" s="64">
        <f>Y7-X7</f>
        <v>0</v>
      </c>
      <c r="AA7" s="66">
        <f>C7+F7+I7+L7+O7+R7+U7+X7</f>
        <v>152</v>
      </c>
      <c r="AB7" s="67">
        <f>D7+G7+J7+M7+P7+S7+V7+Y7</f>
        <v>138</v>
      </c>
      <c r="AC7" s="63">
        <f t="shared" ref="AC7:AC20" si="0">AB7-AA7</f>
        <v>-14</v>
      </c>
    </row>
    <row r="8" spans="1:29" ht="33" customHeight="1" x14ac:dyDescent="0.2">
      <c r="A8" s="1272" t="s">
        <v>119</v>
      </c>
      <c r="B8" s="1284"/>
      <c r="C8" s="649">
        <v>33</v>
      </c>
      <c r="D8" s="63">
        <v>37</v>
      </c>
      <c r="E8" s="68">
        <f t="shared" ref="E8:E19" si="1">D8-C8</f>
        <v>4</v>
      </c>
      <c r="F8" s="649">
        <v>13</v>
      </c>
      <c r="G8" s="63">
        <v>13</v>
      </c>
      <c r="H8" s="68">
        <f t="shared" ref="H8:H19" si="2">G8-F8</f>
        <v>0</v>
      </c>
      <c r="I8" s="69">
        <v>0</v>
      </c>
      <c r="J8" s="63">
        <v>0</v>
      </c>
      <c r="K8" s="68">
        <f t="shared" ref="K8:K19" si="3">J8-I8</f>
        <v>0</v>
      </c>
      <c r="L8" s="650">
        <v>199</v>
      </c>
      <c r="M8" s="69">
        <v>226</v>
      </c>
      <c r="N8" s="68">
        <f t="shared" ref="N8:N19" si="4">M8-L8</f>
        <v>27</v>
      </c>
      <c r="O8" s="649">
        <v>0</v>
      </c>
      <c r="P8" s="69">
        <v>0</v>
      </c>
      <c r="Q8" s="68">
        <f t="shared" ref="Q8:Q19" si="5">P8-O8</f>
        <v>0</v>
      </c>
      <c r="R8" s="69">
        <v>159</v>
      </c>
      <c r="S8" s="69">
        <v>136</v>
      </c>
      <c r="T8" s="70">
        <f t="shared" ref="T8:T19" si="6">S8-R8</f>
        <v>-23</v>
      </c>
      <c r="U8" s="649">
        <v>5</v>
      </c>
      <c r="V8" s="69">
        <v>5</v>
      </c>
      <c r="W8" s="68">
        <f t="shared" ref="W8:W19" si="7">V8-U8</f>
        <v>0</v>
      </c>
      <c r="X8" s="69">
        <v>0</v>
      </c>
      <c r="Y8" s="69">
        <v>0</v>
      </c>
      <c r="Z8" s="68">
        <f t="shared" ref="Z8:Z19" si="8">Y8-X8</f>
        <v>0</v>
      </c>
      <c r="AA8" s="66">
        <f t="shared" ref="AA8:AB19" si="9">C8+F8+I8+L8+O8+R8+U8+X8</f>
        <v>409</v>
      </c>
      <c r="AB8" s="67">
        <f t="shared" si="9"/>
        <v>417</v>
      </c>
      <c r="AC8" s="63">
        <f t="shared" si="0"/>
        <v>8</v>
      </c>
    </row>
    <row r="9" spans="1:29" ht="33" customHeight="1" x14ac:dyDescent="0.2">
      <c r="A9" s="1271" t="s">
        <v>120</v>
      </c>
      <c r="B9" s="1272"/>
      <c r="C9" s="651">
        <v>0</v>
      </c>
      <c r="D9" s="63">
        <v>4</v>
      </c>
      <c r="E9" s="71">
        <f t="shared" si="1"/>
        <v>4</v>
      </c>
      <c r="F9" s="651">
        <v>0</v>
      </c>
      <c r="G9" s="63">
        <v>0</v>
      </c>
      <c r="H9" s="71">
        <f t="shared" si="2"/>
        <v>0</v>
      </c>
      <c r="I9" s="72">
        <v>3</v>
      </c>
      <c r="J9" s="63">
        <v>3</v>
      </c>
      <c r="K9" s="71">
        <f t="shared" si="3"/>
        <v>0</v>
      </c>
      <c r="L9" s="652">
        <v>2</v>
      </c>
      <c r="M9" s="72">
        <v>2</v>
      </c>
      <c r="N9" s="71">
        <f t="shared" si="4"/>
        <v>0</v>
      </c>
      <c r="O9" s="651">
        <v>0</v>
      </c>
      <c r="P9" s="72">
        <v>0</v>
      </c>
      <c r="Q9" s="71">
        <f t="shared" si="5"/>
        <v>0</v>
      </c>
      <c r="R9" s="72">
        <v>17</v>
      </c>
      <c r="S9" s="72">
        <v>16</v>
      </c>
      <c r="T9" s="73">
        <f t="shared" si="6"/>
        <v>-1</v>
      </c>
      <c r="U9" s="651">
        <v>2</v>
      </c>
      <c r="V9" s="72">
        <v>2</v>
      </c>
      <c r="W9" s="71">
        <f t="shared" si="7"/>
        <v>0</v>
      </c>
      <c r="X9" s="72">
        <v>1</v>
      </c>
      <c r="Y9" s="72">
        <v>1</v>
      </c>
      <c r="Z9" s="71">
        <f t="shared" si="8"/>
        <v>0</v>
      </c>
      <c r="AA9" s="66">
        <f t="shared" si="9"/>
        <v>25</v>
      </c>
      <c r="AB9" s="67">
        <f t="shared" si="9"/>
        <v>28</v>
      </c>
      <c r="AC9" s="63">
        <f t="shared" si="0"/>
        <v>3</v>
      </c>
    </row>
    <row r="10" spans="1:29" ht="33" customHeight="1" x14ac:dyDescent="0.2">
      <c r="A10" s="1271" t="s">
        <v>121</v>
      </c>
      <c r="B10" s="1275"/>
      <c r="C10" s="649">
        <v>22</v>
      </c>
      <c r="D10" s="74">
        <v>19</v>
      </c>
      <c r="E10" s="68">
        <f t="shared" si="1"/>
        <v>-3</v>
      </c>
      <c r="F10" s="649">
        <v>2</v>
      </c>
      <c r="G10" s="74">
        <v>2</v>
      </c>
      <c r="H10" s="68">
        <f t="shared" si="2"/>
        <v>0</v>
      </c>
      <c r="I10" s="69">
        <v>2</v>
      </c>
      <c r="J10" s="63">
        <v>3</v>
      </c>
      <c r="K10" s="68">
        <f t="shared" si="3"/>
        <v>1</v>
      </c>
      <c r="L10" s="650">
        <v>6</v>
      </c>
      <c r="M10" s="69">
        <v>6</v>
      </c>
      <c r="N10" s="68">
        <f t="shared" si="4"/>
        <v>0</v>
      </c>
      <c r="O10" s="649">
        <v>0</v>
      </c>
      <c r="P10" s="69">
        <v>0</v>
      </c>
      <c r="Q10" s="68">
        <f t="shared" si="5"/>
        <v>0</v>
      </c>
      <c r="R10" s="69">
        <v>25</v>
      </c>
      <c r="S10" s="69">
        <v>23</v>
      </c>
      <c r="T10" s="70">
        <f t="shared" si="6"/>
        <v>-2</v>
      </c>
      <c r="U10" s="649">
        <v>11</v>
      </c>
      <c r="V10" s="69">
        <v>11</v>
      </c>
      <c r="W10" s="68">
        <f t="shared" si="7"/>
        <v>0</v>
      </c>
      <c r="X10" s="69">
        <v>0</v>
      </c>
      <c r="Y10" s="69">
        <v>0</v>
      </c>
      <c r="Z10" s="68">
        <f t="shared" si="8"/>
        <v>0</v>
      </c>
      <c r="AA10" s="66">
        <f t="shared" si="9"/>
        <v>68</v>
      </c>
      <c r="AB10" s="67">
        <f>D10+G10+J10+M10+P10+S10+V10+Y10</f>
        <v>64</v>
      </c>
      <c r="AC10" s="63">
        <f t="shared" si="0"/>
        <v>-4</v>
      </c>
    </row>
    <row r="11" spans="1:29" ht="33" customHeight="1" x14ac:dyDescent="0.2">
      <c r="A11" s="1271" t="s">
        <v>122</v>
      </c>
      <c r="B11" s="1275"/>
      <c r="C11" s="649">
        <v>19</v>
      </c>
      <c r="D11" s="74">
        <v>19</v>
      </c>
      <c r="E11" s="68">
        <f t="shared" si="1"/>
        <v>0</v>
      </c>
      <c r="F11" s="649">
        <v>0</v>
      </c>
      <c r="G11" s="74">
        <v>0</v>
      </c>
      <c r="H11" s="68">
        <f t="shared" si="2"/>
        <v>0</v>
      </c>
      <c r="I11" s="69">
        <v>0</v>
      </c>
      <c r="J11" s="63">
        <v>1</v>
      </c>
      <c r="K11" s="68">
        <f t="shared" si="3"/>
        <v>1</v>
      </c>
      <c r="L11" s="650">
        <v>43</v>
      </c>
      <c r="M11" s="69">
        <v>40</v>
      </c>
      <c r="N11" s="68">
        <f t="shared" si="4"/>
        <v>-3</v>
      </c>
      <c r="O11" s="649">
        <v>0</v>
      </c>
      <c r="P11" s="69">
        <v>0</v>
      </c>
      <c r="Q11" s="68">
        <f t="shared" si="5"/>
        <v>0</v>
      </c>
      <c r="R11" s="69">
        <v>17</v>
      </c>
      <c r="S11" s="69">
        <v>17</v>
      </c>
      <c r="T11" s="70">
        <f t="shared" si="6"/>
        <v>0</v>
      </c>
      <c r="U11" s="649">
        <v>6</v>
      </c>
      <c r="V11" s="69">
        <v>6</v>
      </c>
      <c r="W11" s="68">
        <f t="shared" si="7"/>
        <v>0</v>
      </c>
      <c r="X11" s="69">
        <v>0</v>
      </c>
      <c r="Y11" s="69">
        <v>0</v>
      </c>
      <c r="Z11" s="68">
        <f t="shared" si="8"/>
        <v>0</v>
      </c>
      <c r="AA11" s="66">
        <f t="shared" si="9"/>
        <v>85</v>
      </c>
      <c r="AB11" s="67">
        <f t="shared" si="9"/>
        <v>83</v>
      </c>
      <c r="AC11" s="63">
        <f t="shared" si="0"/>
        <v>-2</v>
      </c>
    </row>
    <row r="12" spans="1:29" ht="33" customHeight="1" x14ac:dyDescent="0.2">
      <c r="A12" s="1271" t="s">
        <v>123</v>
      </c>
      <c r="B12" s="1272"/>
      <c r="C12" s="649">
        <v>0</v>
      </c>
      <c r="D12" s="69">
        <v>0</v>
      </c>
      <c r="E12" s="75">
        <f t="shared" si="1"/>
        <v>0</v>
      </c>
      <c r="F12" s="649">
        <v>1</v>
      </c>
      <c r="G12" s="69">
        <v>2</v>
      </c>
      <c r="H12" s="75">
        <f t="shared" si="2"/>
        <v>1</v>
      </c>
      <c r="I12" s="69">
        <v>0</v>
      </c>
      <c r="J12" s="63">
        <v>0</v>
      </c>
      <c r="K12" s="68">
        <f t="shared" si="3"/>
        <v>0</v>
      </c>
      <c r="L12" s="650">
        <v>3</v>
      </c>
      <c r="M12" s="69">
        <v>2</v>
      </c>
      <c r="N12" s="68">
        <f t="shared" si="4"/>
        <v>-1</v>
      </c>
      <c r="O12" s="649">
        <v>0</v>
      </c>
      <c r="P12" s="69">
        <v>0</v>
      </c>
      <c r="Q12" s="68">
        <f t="shared" si="5"/>
        <v>0</v>
      </c>
      <c r="R12" s="69">
        <v>3</v>
      </c>
      <c r="S12" s="69">
        <v>3</v>
      </c>
      <c r="T12" s="70">
        <f t="shared" si="6"/>
        <v>0</v>
      </c>
      <c r="U12" s="649">
        <v>3</v>
      </c>
      <c r="V12" s="69">
        <v>3</v>
      </c>
      <c r="W12" s="68">
        <f t="shared" si="7"/>
        <v>0</v>
      </c>
      <c r="X12" s="69">
        <v>0</v>
      </c>
      <c r="Y12" s="69">
        <v>0</v>
      </c>
      <c r="Z12" s="68">
        <f t="shared" si="8"/>
        <v>0</v>
      </c>
      <c r="AA12" s="66">
        <f t="shared" si="9"/>
        <v>10</v>
      </c>
      <c r="AB12" s="67">
        <f t="shared" si="9"/>
        <v>10</v>
      </c>
      <c r="AC12" s="63">
        <f t="shared" si="0"/>
        <v>0</v>
      </c>
    </row>
    <row r="13" spans="1:29" ht="33" customHeight="1" x14ac:dyDescent="0.2">
      <c r="A13" s="1271" t="s">
        <v>124</v>
      </c>
      <c r="B13" s="1272"/>
      <c r="C13" s="649">
        <v>108</v>
      </c>
      <c r="D13" s="63">
        <v>123</v>
      </c>
      <c r="E13" s="68">
        <f t="shared" si="1"/>
        <v>15</v>
      </c>
      <c r="F13" s="649">
        <v>23</v>
      </c>
      <c r="G13" s="63">
        <v>22</v>
      </c>
      <c r="H13" s="68">
        <f t="shared" si="2"/>
        <v>-1</v>
      </c>
      <c r="I13" s="69">
        <v>274</v>
      </c>
      <c r="J13" s="63">
        <v>275</v>
      </c>
      <c r="K13" s="68">
        <f t="shared" si="3"/>
        <v>1</v>
      </c>
      <c r="L13" s="650">
        <v>381</v>
      </c>
      <c r="M13" s="69">
        <v>373</v>
      </c>
      <c r="N13" s="68">
        <f t="shared" si="4"/>
        <v>-8</v>
      </c>
      <c r="O13" s="649">
        <v>0</v>
      </c>
      <c r="P13" s="69">
        <v>0</v>
      </c>
      <c r="Q13" s="68">
        <f t="shared" si="5"/>
        <v>0</v>
      </c>
      <c r="R13" s="69">
        <v>688</v>
      </c>
      <c r="S13" s="69">
        <v>658</v>
      </c>
      <c r="T13" s="70">
        <f t="shared" si="6"/>
        <v>-30</v>
      </c>
      <c r="U13" s="649">
        <v>251</v>
      </c>
      <c r="V13" s="69">
        <v>251</v>
      </c>
      <c r="W13" s="68">
        <f t="shared" si="7"/>
        <v>0</v>
      </c>
      <c r="X13" s="69">
        <v>0</v>
      </c>
      <c r="Y13" s="69">
        <v>0</v>
      </c>
      <c r="Z13" s="68">
        <f t="shared" si="8"/>
        <v>0</v>
      </c>
      <c r="AA13" s="66">
        <f t="shared" si="9"/>
        <v>1725</v>
      </c>
      <c r="AB13" s="67">
        <f t="shared" si="9"/>
        <v>1702</v>
      </c>
      <c r="AC13" s="63">
        <f t="shared" si="0"/>
        <v>-23</v>
      </c>
    </row>
    <row r="14" spans="1:29" ht="33" customHeight="1" x14ac:dyDescent="0.2">
      <c r="A14" s="1271" t="s">
        <v>125</v>
      </c>
      <c r="B14" s="1272"/>
      <c r="C14" s="649">
        <v>0</v>
      </c>
      <c r="D14" s="63">
        <v>5</v>
      </c>
      <c r="E14" s="68">
        <f t="shared" si="1"/>
        <v>5</v>
      </c>
      <c r="F14" s="649">
        <v>22</v>
      </c>
      <c r="G14" s="63">
        <v>22</v>
      </c>
      <c r="H14" s="68">
        <f t="shared" si="2"/>
        <v>0</v>
      </c>
      <c r="I14" s="69">
        <v>5</v>
      </c>
      <c r="J14" s="63">
        <v>7</v>
      </c>
      <c r="K14" s="68">
        <f t="shared" si="3"/>
        <v>2</v>
      </c>
      <c r="L14" s="650">
        <v>708</v>
      </c>
      <c r="M14" s="69">
        <v>761</v>
      </c>
      <c r="N14" s="68">
        <f t="shared" si="4"/>
        <v>53</v>
      </c>
      <c r="O14" s="649">
        <v>3</v>
      </c>
      <c r="P14" s="69">
        <v>3</v>
      </c>
      <c r="Q14" s="68">
        <f t="shared" si="5"/>
        <v>0</v>
      </c>
      <c r="R14" s="69">
        <v>1298</v>
      </c>
      <c r="S14" s="69">
        <v>1270</v>
      </c>
      <c r="T14" s="70">
        <f t="shared" si="6"/>
        <v>-28</v>
      </c>
      <c r="U14" s="649">
        <v>80</v>
      </c>
      <c r="V14" s="69">
        <v>82</v>
      </c>
      <c r="W14" s="68">
        <f t="shared" si="7"/>
        <v>2</v>
      </c>
      <c r="X14" s="69">
        <v>0</v>
      </c>
      <c r="Y14" s="69">
        <v>0</v>
      </c>
      <c r="Z14" s="68">
        <f t="shared" si="8"/>
        <v>0</v>
      </c>
      <c r="AA14" s="66">
        <f t="shared" si="9"/>
        <v>2116</v>
      </c>
      <c r="AB14" s="67">
        <f t="shared" si="9"/>
        <v>2150</v>
      </c>
      <c r="AC14" s="63">
        <f t="shared" si="0"/>
        <v>34</v>
      </c>
    </row>
    <row r="15" spans="1:29" ht="33" customHeight="1" x14ac:dyDescent="0.2">
      <c r="A15" s="1271" t="s">
        <v>126</v>
      </c>
      <c r="B15" s="1272"/>
      <c r="C15" s="649">
        <v>46</v>
      </c>
      <c r="D15" s="63">
        <v>50</v>
      </c>
      <c r="E15" s="68">
        <f t="shared" si="1"/>
        <v>4</v>
      </c>
      <c r="F15" s="649">
        <v>65</v>
      </c>
      <c r="G15" s="63">
        <v>63</v>
      </c>
      <c r="H15" s="68">
        <f t="shared" si="2"/>
        <v>-2</v>
      </c>
      <c r="I15" s="69">
        <v>29</v>
      </c>
      <c r="J15" s="63">
        <v>33</v>
      </c>
      <c r="K15" s="68">
        <f t="shared" si="3"/>
        <v>4</v>
      </c>
      <c r="L15" s="650">
        <v>253</v>
      </c>
      <c r="M15" s="69">
        <v>278</v>
      </c>
      <c r="N15" s="68">
        <f t="shared" si="4"/>
        <v>25</v>
      </c>
      <c r="O15" s="649">
        <v>0</v>
      </c>
      <c r="P15" s="69">
        <v>0</v>
      </c>
      <c r="Q15" s="68">
        <f t="shared" si="5"/>
        <v>0</v>
      </c>
      <c r="R15" s="69">
        <v>142</v>
      </c>
      <c r="S15" s="69">
        <v>139</v>
      </c>
      <c r="T15" s="70">
        <f t="shared" si="6"/>
        <v>-3</v>
      </c>
      <c r="U15" s="649">
        <v>14</v>
      </c>
      <c r="V15" s="69">
        <v>14</v>
      </c>
      <c r="W15" s="68">
        <f t="shared" si="7"/>
        <v>0</v>
      </c>
      <c r="X15" s="69">
        <v>0</v>
      </c>
      <c r="Y15" s="69">
        <v>0</v>
      </c>
      <c r="Z15" s="68">
        <f t="shared" si="8"/>
        <v>0</v>
      </c>
      <c r="AA15" s="66">
        <f t="shared" si="9"/>
        <v>549</v>
      </c>
      <c r="AB15" s="67">
        <f t="shared" si="9"/>
        <v>577</v>
      </c>
      <c r="AC15" s="63">
        <f t="shared" si="0"/>
        <v>28</v>
      </c>
    </row>
    <row r="16" spans="1:29" ht="33" customHeight="1" x14ac:dyDescent="0.2">
      <c r="A16" s="1271" t="s">
        <v>127</v>
      </c>
      <c r="B16" s="1272"/>
      <c r="C16" s="649">
        <v>0</v>
      </c>
      <c r="D16" s="63">
        <v>0</v>
      </c>
      <c r="E16" s="68">
        <f t="shared" si="1"/>
        <v>0</v>
      </c>
      <c r="F16" s="649">
        <v>0</v>
      </c>
      <c r="G16" s="63">
        <v>0</v>
      </c>
      <c r="H16" s="68">
        <f t="shared" si="2"/>
        <v>0</v>
      </c>
      <c r="I16" s="69">
        <v>5</v>
      </c>
      <c r="J16" s="63">
        <v>5</v>
      </c>
      <c r="K16" s="68">
        <f t="shared" si="3"/>
        <v>0</v>
      </c>
      <c r="L16" s="650">
        <v>2</v>
      </c>
      <c r="M16" s="69">
        <v>2</v>
      </c>
      <c r="N16" s="68">
        <f t="shared" si="4"/>
        <v>0</v>
      </c>
      <c r="O16" s="649">
        <v>0</v>
      </c>
      <c r="P16" s="69">
        <v>0</v>
      </c>
      <c r="Q16" s="68">
        <f t="shared" si="5"/>
        <v>0</v>
      </c>
      <c r="R16" s="69">
        <v>3</v>
      </c>
      <c r="S16" s="69">
        <v>3</v>
      </c>
      <c r="T16" s="70">
        <f t="shared" si="6"/>
        <v>0</v>
      </c>
      <c r="U16" s="649">
        <v>0</v>
      </c>
      <c r="V16" s="69">
        <v>0</v>
      </c>
      <c r="W16" s="68">
        <f t="shared" si="7"/>
        <v>0</v>
      </c>
      <c r="X16" s="69">
        <v>0</v>
      </c>
      <c r="Y16" s="69">
        <v>0</v>
      </c>
      <c r="Z16" s="68">
        <f t="shared" si="8"/>
        <v>0</v>
      </c>
      <c r="AA16" s="66">
        <f t="shared" si="9"/>
        <v>10</v>
      </c>
      <c r="AB16" s="67">
        <f t="shared" si="9"/>
        <v>10</v>
      </c>
      <c r="AC16" s="63">
        <f t="shared" si="0"/>
        <v>0</v>
      </c>
    </row>
    <row r="17" spans="1:29" ht="33" customHeight="1" x14ac:dyDescent="0.2">
      <c r="A17" s="1271" t="s">
        <v>128</v>
      </c>
      <c r="B17" s="1272"/>
      <c r="C17" s="649">
        <v>0</v>
      </c>
      <c r="D17" s="63">
        <v>0</v>
      </c>
      <c r="E17" s="68">
        <f t="shared" si="1"/>
        <v>0</v>
      </c>
      <c r="F17" s="649">
        <v>4</v>
      </c>
      <c r="G17" s="63">
        <v>4</v>
      </c>
      <c r="H17" s="68">
        <f t="shared" si="2"/>
        <v>0</v>
      </c>
      <c r="I17" s="69">
        <v>9</v>
      </c>
      <c r="J17" s="63">
        <v>8</v>
      </c>
      <c r="K17" s="68">
        <f t="shared" si="3"/>
        <v>-1</v>
      </c>
      <c r="L17" s="650">
        <v>18</v>
      </c>
      <c r="M17" s="69">
        <v>19</v>
      </c>
      <c r="N17" s="68">
        <f t="shared" si="4"/>
        <v>1</v>
      </c>
      <c r="O17" s="649">
        <v>0</v>
      </c>
      <c r="P17" s="69">
        <v>0</v>
      </c>
      <c r="Q17" s="68">
        <f t="shared" si="5"/>
        <v>0</v>
      </c>
      <c r="R17" s="69">
        <v>19</v>
      </c>
      <c r="S17" s="69">
        <v>17</v>
      </c>
      <c r="T17" s="70">
        <f t="shared" si="6"/>
        <v>-2</v>
      </c>
      <c r="U17" s="649">
        <v>2</v>
      </c>
      <c r="V17" s="69">
        <v>2</v>
      </c>
      <c r="W17" s="68">
        <f t="shared" si="7"/>
        <v>0</v>
      </c>
      <c r="X17" s="69">
        <v>0</v>
      </c>
      <c r="Y17" s="69">
        <v>0</v>
      </c>
      <c r="Z17" s="68">
        <f t="shared" si="8"/>
        <v>0</v>
      </c>
      <c r="AA17" s="66">
        <f>C17+F17+I17+L17+O17+R17+U17+X17</f>
        <v>52</v>
      </c>
      <c r="AB17" s="67">
        <f t="shared" si="9"/>
        <v>50</v>
      </c>
      <c r="AC17" s="63">
        <f t="shared" si="0"/>
        <v>-2</v>
      </c>
    </row>
    <row r="18" spans="1:29" ht="33" customHeight="1" x14ac:dyDescent="0.2">
      <c r="A18" s="1271" t="s">
        <v>129</v>
      </c>
      <c r="B18" s="1272"/>
      <c r="C18" s="649">
        <v>0</v>
      </c>
      <c r="D18" s="63">
        <v>6</v>
      </c>
      <c r="E18" s="68">
        <f t="shared" si="1"/>
        <v>6</v>
      </c>
      <c r="F18" s="649">
        <v>72</v>
      </c>
      <c r="G18" s="63">
        <v>81</v>
      </c>
      <c r="H18" s="68">
        <f t="shared" si="2"/>
        <v>9</v>
      </c>
      <c r="I18" s="69">
        <v>1</v>
      </c>
      <c r="J18" s="63">
        <v>1</v>
      </c>
      <c r="K18" s="68">
        <f t="shared" si="3"/>
        <v>0</v>
      </c>
      <c r="L18" s="650">
        <v>423</v>
      </c>
      <c r="M18" s="69">
        <v>428</v>
      </c>
      <c r="N18" s="68">
        <f t="shared" si="4"/>
        <v>5</v>
      </c>
      <c r="O18" s="649">
        <v>0</v>
      </c>
      <c r="P18" s="69">
        <v>0</v>
      </c>
      <c r="Q18" s="68">
        <f t="shared" si="5"/>
        <v>0</v>
      </c>
      <c r="R18" s="69">
        <v>821</v>
      </c>
      <c r="S18" s="69">
        <v>821</v>
      </c>
      <c r="T18" s="70">
        <f t="shared" si="6"/>
        <v>0</v>
      </c>
      <c r="U18" s="649">
        <v>64</v>
      </c>
      <c r="V18" s="69">
        <v>64</v>
      </c>
      <c r="W18" s="68">
        <f t="shared" si="7"/>
        <v>0</v>
      </c>
      <c r="X18" s="69">
        <v>0</v>
      </c>
      <c r="Y18" s="69">
        <v>0</v>
      </c>
      <c r="Z18" s="68">
        <f t="shared" si="8"/>
        <v>0</v>
      </c>
      <c r="AA18" s="66">
        <f t="shared" si="9"/>
        <v>1381</v>
      </c>
      <c r="AB18" s="67">
        <f t="shared" si="9"/>
        <v>1401</v>
      </c>
      <c r="AC18" s="63">
        <f t="shared" si="0"/>
        <v>20</v>
      </c>
    </row>
    <row r="19" spans="1:29" ht="33" customHeight="1" thickBot="1" x14ac:dyDescent="0.25">
      <c r="A19" s="1273" t="s">
        <v>130</v>
      </c>
      <c r="B19" s="1274"/>
      <c r="C19" s="653">
        <v>150</v>
      </c>
      <c r="D19" s="63">
        <v>154</v>
      </c>
      <c r="E19" s="76">
        <f t="shared" si="1"/>
        <v>4</v>
      </c>
      <c r="F19" s="653">
        <v>48</v>
      </c>
      <c r="G19" s="63">
        <v>43</v>
      </c>
      <c r="H19" s="76">
        <f t="shared" si="2"/>
        <v>-5</v>
      </c>
      <c r="I19" s="77">
        <v>143</v>
      </c>
      <c r="J19" s="63">
        <v>142</v>
      </c>
      <c r="K19" s="76">
        <f t="shared" si="3"/>
        <v>-1</v>
      </c>
      <c r="L19" s="654">
        <v>4590</v>
      </c>
      <c r="M19" s="77">
        <v>4615</v>
      </c>
      <c r="N19" s="76">
        <f t="shared" si="4"/>
        <v>25</v>
      </c>
      <c r="O19" s="653">
        <v>0</v>
      </c>
      <c r="P19" s="77">
        <v>0</v>
      </c>
      <c r="Q19" s="76">
        <f t="shared" si="5"/>
        <v>0</v>
      </c>
      <c r="R19" s="77">
        <v>409</v>
      </c>
      <c r="S19" s="77">
        <v>402</v>
      </c>
      <c r="T19" s="78">
        <f t="shared" si="6"/>
        <v>-7</v>
      </c>
      <c r="U19" s="653">
        <v>75</v>
      </c>
      <c r="V19" s="77">
        <v>73</v>
      </c>
      <c r="W19" s="76">
        <f t="shared" si="7"/>
        <v>-2</v>
      </c>
      <c r="X19" s="77">
        <v>0</v>
      </c>
      <c r="Y19" s="77">
        <v>0</v>
      </c>
      <c r="Z19" s="76">
        <f t="shared" si="8"/>
        <v>0</v>
      </c>
      <c r="AA19" s="66">
        <f t="shared" si="9"/>
        <v>5415</v>
      </c>
      <c r="AB19" s="67">
        <f>D19+G19+J19+M19+P19+S19+V19+Y19</f>
        <v>5429</v>
      </c>
      <c r="AC19" s="63">
        <f t="shared" si="0"/>
        <v>14</v>
      </c>
    </row>
    <row r="20" spans="1:29" ht="33" customHeight="1" thickTop="1" x14ac:dyDescent="0.2">
      <c r="A20" s="79" t="s">
        <v>131</v>
      </c>
      <c r="B20" s="80"/>
      <c r="C20" s="81">
        <f t="shared" ref="C20" si="10">SUM(C7:C19)</f>
        <v>393</v>
      </c>
      <c r="D20" s="82">
        <f t="shared" ref="D20:AB20" si="11">SUM(D7:D19)</f>
        <v>432</v>
      </c>
      <c r="E20" s="83">
        <f t="shared" si="11"/>
        <v>39</v>
      </c>
      <c r="F20" s="81">
        <f t="shared" si="11"/>
        <v>281</v>
      </c>
      <c r="G20" s="82">
        <f t="shared" si="11"/>
        <v>278</v>
      </c>
      <c r="H20" s="83">
        <f t="shared" si="11"/>
        <v>-3</v>
      </c>
      <c r="I20" s="82">
        <f t="shared" si="11"/>
        <v>471</v>
      </c>
      <c r="J20" s="82">
        <f t="shared" si="11"/>
        <v>478</v>
      </c>
      <c r="K20" s="83">
        <f t="shared" si="11"/>
        <v>7</v>
      </c>
      <c r="L20" s="81">
        <f t="shared" si="11"/>
        <v>6628</v>
      </c>
      <c r="M20" s="82">
        <f t="shared" si="11"/>
        <v>6752</v>
      </c>
      <c r="N20" s="83">
        <f t="shared" si="11"/>
        <v>124</v>
      </c>
      <c r="O20" s="81">
        <f t="shared" si="11"/>
        <v>3</v>
      </c>
      <c r="P20" s="82">
        <f t="shared" si="11"/>
        <v>3</v>
      </c>
      <c r="Q20" s="83">
        <f t="shared" si="11"/>
        <v>0</v>
      </c>
      <c r="R20" s="82">
        <f t="shared" si="11"/>
        <v>3685</v>
      </c>
      <c r="S20" s="82">
        <f t="shared" si="11"/>
        <v>3581</v>
      </c>
      <c r="T20" s="83">
        <f t="shared" si="11"/>
        <v>-104</v>
      </c>
      <c r="U20" s="81">
        <f t="shared" si="11"/>
        <v>534</v>
      </c>
      <c r="V20" s="82">
        <f t="shared" si="11"/>
        <v>533</v>
      </c>
      <c r="W20" s="83">
        <f t="shared" si="11"/>
        <v>-1</v>
      </c>
      <c r="X20" s="82">
        <f t="shared" si="11"/>
        <v>2</v>
      </c>
      <c r="Y20" s="82">
        <f t="shared" si="11"/>
        <v>2</v>
      </c>
      <c r="Z20" s="83">
        <f t="shared" si="11"/>
        <v>0</v>
      </c>
      <c r="AA20" s="84">
        <f t="shared" si="11"/>
        <v>11997</v>
      </c>
      <c r="AB20" s="82">
        <f t="shared" si="11"/>
        <v>12059</v>
      </c>
      <c r="AC20" s="85">
        <f t="shared" si="0"/>
        <v>62</v>
      </c>
    </row>
    <row r="21" spans="1:29" ht="20.5" customHeight="1" x14ac:dyDescent="0.2">
      <c r="A21" s="86" t="s">
        <v>132</v>
      </c>
      <c r="B21" s="86"/>
      <c r="C21" s="86"/>
      <c r="D21" s="86"/>
      <c r="E21" s="86"/>
      <c r="F21" s="86"/>
      <c r="G21" s="86"/>
      <c r="H21" s="86"/>
      <c r="I21" s="86"/>
      <c r="J21" s="86"/>
      <c r="K21" s="86"/>
      <c r="L21" s="86"/>
      <c r="M21" s="86"/>
      <c r="N21" s="86"/>
      <c r="O21" s="86"/>
      <c r="P21" s="86"/>
      <c r="Q21" s="86"/>
      <c r="R21" s="86"/>
      <c r="S21" s="86"/>
      <c r="T21" s="86"/>
      <c r="U21" s="86"/>
      <c r="V21" s="87"/>
      <c r="W21" s="87"/>
      <c r="X21" s="87"/>
      <c r="Y21" s="87"/>
      <c r="Z21" s="87"/>
      <c r="AA21" s="87"/>
      <c r="AB21" s="87"/>
      <c r="AC21" s="87"/>
    </row>
    <row r="22" spans="1:29" s="91" customFormat="1" ht="20.5" customHeight="1" x14ac:dyDescent="0.2">
      <c r="A22" s="88" t="s">
        <v>133</v>
      </c>
      <c r="B22" s="89"/>
      <c r="C22" s="89"/>
      <c r="D22" s="89"/>
      <c r="E22" s="89"/>
      <c r="F22" s="89"/>
      <c r="G22" s="89"/>
      <c r="H22" s="89"/>
      <c r="I22" s="89"/>
      <c r="J22" s="89"/>
      <c r="K22" s="89"/>
      <c r="L22" s="89"/>
      <c r="M22" s="89"/>
      <c r="N22" s="89"/>
      <c r="O22" s="89"/>
      <c r="P22" s="89"/>
      <c r="Q22" s="89"/>
      <c r="R22" s="89"/>
      <c r="S22" s="89"/>
      <c r="T22" s="89"/>
      <c r="U22" s="89"/>
      <c r="V22" s="90"/>
      <c r="W22" s="90"/>
      <c r="X22" s="90"/>
      <c r="Y22" s="90"/>
      <c r="Z22" s="90"/>
      <c r="AA22" s="90"/>
      <c r="AB22" s="90"/>
      <c r="AC22" s="90"/>
    </row>
    <row r="23" spans="1:29" ht="27" customHeight="1" x14ac:dyDescent="0.2">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row>
    <row r="24" spans="1:29" ht="27" customHeight="1" x14ac:dyDescent="0.2">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row>
    <row r="25" spans="1:29" ht="27" customHeight="1" x14ac:dyDescent="0.2">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row>
    <row r="26" spans="1:29" ht="27" customHeight="1" x14ac:dyDescent="0.2">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row>
    <row r="27" spans="1:29" ht="27"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row>
    <row r="28" spans="1:29" ht="27" customHeight="1" x14ac:dyDescent="0.2">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row>
    <row r="29" spans="1:29" ht="27" customHeight="1" x14ac:dyDescent="0.2">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row>
    <row r="30" spans="1:29" ht="27" customHeight="1" x14ac:dyDescent="0.2">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row>
    <row r="31" spans="1:29" ht="27" customHeight="1" x14ac:dyDescent="0.2">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row>
    <row r="32" spans="1:29" ht="27" customHeight="1" x14ac:dyDescent="0.2">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row>
    <row r="33" spans="1:29" ht="27" customHeight="1" x14ac:dyDescent="0.2">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row>
    <row r="34" spans="1:29" ht="27" customHeight="1" x14ac:dyDescent="0.2">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row>
    <row r="35" spans="1:29" ht="27" customHeight="1" x14ac:dyDescent="0.2">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row>
    <row r="36" spans="1:29" ht="27" customHeight="1" x14ac:dyDescent="0.2">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row>
    <row r="37" spans="1:29" ht="27" customHeight="1" x14ac:dyDescent="0.2">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row>
    <row r="38" spans="1:29" ht="27" customHeight="1" x14ac:dyDescent="0.2">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row>
    <row r="39" spans="1:29" ht="27" customHeight="1" x14ac:dyDescent="0.2">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row>
    <row r="40" spans="1:29" ht="27" customHeight="1" x14ac:dyDescent="0.2">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row>
    <row r="41" spans="1:29" ht="27" customHeight="1" x14ac:dyDescent="0.2">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row>
    <row r="42" spans="1:29" ht="27" customHeight="1" x14ac:dyDescent="0.2">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row>
    <row r="43" spans="1:29" ht="27" customHeight="1" x14ac:dyDescent="0.2">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row>
    <row r="44" spans="1:29" ht="27" customHeight="1"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row>
    <row r="45" spans="1:29" ht="27" customHeight="1" x14ac:dyDescent="0.2">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row>
    <row r="46" spans="1:29" ht="27" customHeight="1" x14ac:dyDescent="0.2">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row>
    <row r="47" spans="1:29" ht="27" customHeight="1" x14ac:dyDescent="0.2">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row>
    <row r="48" spans="1:29" ht="27" customHeight="1" x14ac:dyDescent="0.2">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row>
    <row r="49" spans="1:29" ht="27" customHeight="1" x14ac:dyDescent="0.2">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row>
  </sheetData>
  <mergeCells count="50">
    <mergeCell ref="U3:W4"/>
    <mergeCell ref="X3:Z4"/>
    <mergeCell ref="AA3:AC4"/>
    <mergeCell ref="A5:A6"/>
    <mergeCell ref="C5:C6"/>
    <mergeCell ref="D5:D6"/>
    <mergeCell ref="E5:E6"/>
    <mergeCell ref="F5:F6"/>
    <mergeCell ref="G5:G6"/>
    <mergeCell ref="H5:H6"/>
    <mergeCell ref="C3:E4"/>
    <mergeCell ref="F3:H4"/>
    <mergeCell ref="I3:K4"/>
    <mergeCell ref="L3:N4"/>
    <mergeCell ref="O3:Q4"/>
    <mergeCell ref="R3:T4"/>
    <mergeCell ref="A9:B9"/>
    <mergeCell ref="U5:U6"/>
    <mergeCell ref="V5:V6"/>
    <mergeCell ref="W5:W6"/>
    <mergeCell ref="X5:X6"/>
    <mergeCell ref="O5:O6"/>
    <mergeCell ref="P5:P6"/>
    <mergeCell ref="Q5:Q6"/>
    <mergeCell ref="R5:R6"/>
    <mergeCell ref="S5:S6"/>
    <mergeCell ref="T5:T6"/>
    <mergeCell ref="I5:I6"/>
    <mergeCell ref="J5:J6"/>
    <mergeCell ref="K5:K6"/>
    <mergeCell ref="L5:L6"/>
    <mergeCell ref="M5:M6"/>
    <mergeCell ref="AA5:AA6"/>
    <mergeCell ref="AB5:AB6"/>
    <mergeCell ref="AC5:AC6"/>
    <mergeCell ref="A7:B7"/>
    <mergeCell ref="A8:B8"/>
    <mergeCell ref="Y5:Y6"/>
    <mergeCell ref="Z5:Z6"/>
    <mergeCell ref="N5:N6"/>
    <mergeCell ref="A16:B16"/>
    <mergeCell ref="A17:B17"/>
    <mergeCell ref="A18:B18"/>
    <mergeCell ref="A19:B19"/>
    <mergeCell ref="A10:B10"/>
    <mergeCell ref="A11:B11"/>
    <mergeCell ref="A12:B12"/>
    <mergeCell ref="A13:B13"/>
    <mergeCell ref="A14:B14"/>
    <mergeCell ref="A15:B15"/>
  </mergeCells>
  <phoneticPr fontId="1"/>
  <printOptions horizontalCentered="1"/>
  <pageMargins left="0.78740157480314965" right="0.78740157480314965" top="0.78740157480314965" bottom="0.78740157480314965" header="0.51181102362204722" footer="0.51181102362204722"/>
  <pageSetup paperSize="9" scale="5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F8E7A-7D66-4094-B5B3-314E7416F708}">
  <sheetPr>
    <tabColor rgb="FFFFFF00"/>
    <pageSetUpPr fitToPage="1"/>
  </sheetPr>
  <dimension ref="A1:AJ132"/>
  <sheetViews>
    <sheetView showZeros="0" view="pageBreakPreview" zoomScale="80" zoomScaleNormal="100" zoomScaleSheetLayoutView="80" workbookViewId="0">
      <pane xSplit="3" ySplit="6" topLeftCell="D80" activePane="bottomRight" state="frozen"/>
      <selection activeCell="D7" sqref="D7"/>
      <selection pane="topRight" activeCell="D7" sqref="D7"/>
      <selection pane="bottomLeft" activeCell="D7" sqref="D7"/>
      <selection pane="bottomRight" activeCell="V120" sqref="V120:X120"/>
    </sheetView>
  </sheetViews>
  <sheetFormatPr defaultColWidth="10.6328125" defaultRowHeight="27" customHeight="1" x14ac:dyDescent="0.2"/>
  <cols>
    <col min="1" max="1" width="12.6328125" style="708" customWidth="1"/>
    <col min="2" max="2" width="22.6328125" style="708" customWidth="1"/>
    <col min="3" max="3" width="4.08984375" style="484" hidden="1" customWidth="1"/>
    <col min="4" max="23" width="10" style="708" customWidth="1"/>
    <col min="24" max="16384" width="10.6328125" style="4"/>
  </cols>
  <sheetData>
    <row r="1" spans="1:23" ht="27" customHeight="1" x14ac:dyDescent="0.2">
      <c r="A1" s="349" t="s">
        <v>134</v>
      </c>
      <c r="V1" s="404"/>
      <c r="W1" s="404"/>
    </row>
    <row r="2" spans="1:23" ht="15" customHeight="1" x14ac:dyDescent="0.2">
      <c r="A2" s="349"/>
      <c r="R2" s="1323"/>
      <c r="S2" s="1323"/>
      <c r="T2" s="1324"/>
      <c r="U2" s="1324"/>
      <c r="V2" s="404"/>
      <c r="W2" s="730"/>
    </row>
    <row r="3" spans="1:23" ht="21" customHeight="1" x14ac:dyDescent="0.2">
      <c r="A3" s="93"/>
      <c r="B3" s="94" t="s">
        <v>104</v>
      </c>
      <c r="C3" s="95"/>
      <c r="D3" s="96" t="s">
        <v>27</v>
      </c>
      <c r="E3" s="97"/>
      <c r="F3" s="96" t="s">
        <v>105</v>
      </c>
      <c r="G3" s="97"/>
      <c r="H3" s="96" t="s">
        <v>135</v>
      </c>
      <c r="I3" s="97"/>
      <c r="J3" s="96" t="s">
        <v>107</v>
      </c>
      <c r="K3" s="97"/>
      <c r="L3" s="96" t="s">
        <v>108</v>
      </c>
      <c r="M3" s="97"/>
      <c r="N3" s="98" t="s">
        <v>109</v>
      </c>
      <c r="O3" s="97"/>
      <c r="P3" s="99" t="s">
        <v>110</v>
      </c>
      <c r="Q3" s="100"/>
      <c r="R3" s="99" t="s">
        <v>111</v>
      </c>
      <c r="S3" s="100"/>
      <c r="T3" s="99" t="s">
        <v>112</v>
      </c>
      <c r="U3" s="100"/>
      <c r="V3" s="1325" t="s">
        <v>136</v>
      </c>
      <c r="W3" s="1326"/>
    </row>
    <row r="4" spans="1:23" ht="21" customHeight="1" x14ac:dyDescent="0.2">
      <c r="A4" s="101"/>
      <c r="B4" s="102"/>
      <c r="C4" s="103"/>
      <c r="D4" s="104"/>
      <c r="E4" s="105"/>
      <c r="F4" s="104"/>
      <c r="G4" s="105"/>
      <c r="H4" s="106" t="s">
        <v>137</v>
      </c>
      <c r="I4" s="107"/>
      <c r="J4" s="106"/>
      <c r="K4" s="107"/>
      <c r="L4" s="106"/>
      <c r="M4" s="107"/>
      <c r="N4" s="108"/>
      <c r="O4" s="107"/>
      <c r="P4" s="109"/>
      <c r="Q4" s="110"/>
      <c r="R4" s="109"/>
      <c r="S4" s="110"/>
      <c r="T4" s="109"/>
      <c r="U4" s="110"/>
      <c r="V4" s="111"/>
      <c r="W4" s="110"/>
    </row>
    <row r="5" spans="1:23" ht="21" customHeight="1" x14ac:dyDescent="0.2">
      <c r="A5" s="112" t="s">
        <v>113</v>
      </c>
      <c r="B5" s="113"/>
      <c r="C5" s="114" t="s">
        <v>138</v>
      </c>
      <c r="D5" s="115" t="s">
        <v>139</v>
      </c>
      <c r="E5" s="115" t="s">
        <v>140</v>
      </c>
      <c r="F5" s="115" t="s">
        <v>141</v>
      </c>
      <c r="G5" s="115" t="s">
        <v>142</v>
      </c>
      <c r="H5" s="115" t="s">
        <v>141</v>
      </c>
      <c r="I5" s="115" t="s">
        <v>142</v>
      </c>
      <c r="J5" s="115" t="s">
        <v>139</v>
      </c>
      <c r="K5" s="115" t="s">
        <v>142</v>
      </c>
      <c r="L5" s="115" t="s">
        <v>139</v>
      </c>
      <c r="M5" s="115" t="s">
        <v>143</v>
      </c>
      <c r="N5" s="115" t="s">
        <v>141</v>
      </c>
      <c r="O5" s="115" t="s">
        <v>142</v>
      </c>
      <c r="P5" s="673" t="s">
        <v>141</v>
      </c>
      <c r="Q5" s="673" t="s">
        <v>142</v>
      </c>
      <c r="R5" s="673" t="s">
        <v>141</v>
      </c>
      <c r="S5" s="673" t="s">
        <v>142</v>
      </c>
      <c r="T5" s="673" t="s">
        <v>141</v>
      </c>
      <c r="U5" s="673" t="s">
        <v>142</v>
      </c>
      <c r="V5" s="116" t="s">
        <v>141</v>
      </c>
      <c r="W5" s="673" t="s">
        <v>142</v>
      </c>
    </row>
    <row r="6" spans="1:23" ht="21" customHeight="1" thickBot="1" x14ac:dyDescent="0.25">
      <c r="A6" s="117"/>
      <c r="B6" s="118"/>
      <c r="C6" s="119"/>
      <c r="D6" s="120"/>
      <c r="E6" s="121" t="s">
        <v>144</v>
      </c>
      <c r="F6" s="120"/>
      <c r="G6" s="121" t="s">
        <v>144</v>
      </c>
      <c r="H6" s="120"/>
      <c r="I6" s="122" t="s">
        <v>144</v>
      </c>
      <c r="J6" s="123"/>
      <c r="K6" s="121" t="s">
        <v>144</v>
      </c>
      <c r="L6" s="123"/>
      <c r="M6" s="121" t="s">
        <v>144</v>
      </c>
      <c r="N6" s="123"/>
      <c r="O6" s="121" t="s">
        <v>144</v>
      </c>
      <c r="P6" s="124"/>
      <c r="Q6" s="125" t="s">
        <v>144</v>
      </c>
      <c r="R6" s="124"/>
      <c r="S6" s="126" t="s">
        <v>144</v>
      </c>
      <c r="T6" s="124"/>
      <c r="U6" s="125" t="s">
        <v>144</v>
      </c>
      <c r="V6" s="127"/>
      <c r="W6" s="126" t="s">
        <v>144</v>
      </c>
    </row>
    <row r="7" spans="1:23" ht="27" customHeight="1" thickBot="1" x14ac:dyDescent="0.25">
      <c r="A7" s="1327" t="s">
        <v>118</v>
      </c>
      <c r="B7" s="1328"/>
      <c r="C7" s="601" t="s">
        <v>145</v>
      </c>
      <c r="D7" s="602">
        <f>D8+D9</f>
        <v>15</v>
      </c>
      <c r="E7" s="602">
        <f>E8+E9</f>
        <v>30</v>
      </c>
      <c r="F7" s="602">
        <f t="shared" ref="F7:U7" si="0">F8+F9</f>
        <v>26</v>
      </c>
      <c r="G7" s="602">
        <f t="shared" si="0"/>
        <v>125</v>
      </c>
      <c r="H7" s="602">
        <f t="shared" si="0"/>
        <v>0</v>
      </c>
      <c r="I7" s="602">
        <f t="shared" si="0"/>
        <v>0</v>
      </c>
      <c r="J7" s="602">
        <f t="shared" si="0"/>
        <v>0</v>
      </c>
      <c r="K7" s="602">
        <f t="shared" si="0"/>
        <v>0</v>
      </c>
      <c r="L7" s="602">
        <f t="shared" si="0"/>
        <v>0</v>
      </c>
      <c r="M7" s="602">
        <f t="shared" si="0"/>
        <v>0</v>
      </c>
      <c r="N7" s="602">
        <f t="shared" si="0"/>
        <v>76</v>
      </c>
      <c r="O7" s="602">
        <f t="shared" si="0"/>
        <v>417</v>
      </c>
      <c r="P7" s="602">
        <f t="shared" si="0"/>
        <v>20</v>
      </c>
      <c r="Q7" s="602">
        <f t="shared" si="0"/>
        <v>107</v>
      </c>
      <c r="R7" s="602">
        <f t="shared" si="0"/>
        <v>1</v>
      </c>
      <c r="S7" s="602">
        <f t="shared" si="0"/>
        <v>9</v>
      </c>
      <c r="T7" s="602">
        <f t="shared" si="0"/>
        <v>138</v>
      </c>
      <c r="U7" s="602">
        <f t="shared" si="0"/>
        <v>688</v>
      </c>
      <c r="V7" s="603">
        <f>V8+V9</f>
        <v>1.1443734969732149E-2</v>
      </c>
      <c r="W7" s="603">
        <f>W8+W9</f>
        <v>1.7716890273736255E-2</v>
      </c>
    </row>
    <row r="8" spans="1:23" ht="27" customHeight="1" x14ac:dyDescent="0.2">
      <c r="A8" s="1329" t="s">
        <v>146</v>
      </c>
      <c r="B8" s="1330"/>
      <c r="C8" s="604" t="s">
        <v>147</v>
      </c>
      <c r="D8" s="128">
        <v>15</v>
      </c>
      <c r="E8" s="128">
        <v>30</v>
      </c>
      <c r="F8" s="128">
        <v>23</v>
      </c>
      <c r="G8" s="128">
        <v>113</v>
      </c>
      <c r="H8" s="128">
        <v>0</v>
      </c>
      <c r="I8" s="128">
        <v>0</v>
      </c>
      <c r="J8" s="128">
        <v>0</v>
      </c>
      <c r="K8" s="128">
        <v>0</v>
      </c>
      <c r="L8" s="128">
        <v>0</v>
      </c>
      <c r="M8" s="128">
        <v>0</v>
      </c>
      <c r="N8" s="128">
        <v>57</v>
      </c>
      <c r="O8" s="128">
        <v>315</v>
      </c>
      <c r="P8" s="128">
        <v>14</v>
      </c>
      <c r="Q8" s="128">
        <v>61</v>
      </c>
      <c r="R8" s="128">
        <v>0</v>
      </c>
      <c r="S8" s="128">
        <v>0</v>
      </c>
      <c r="T8" s="605">
        <f t="shared" ref="T8:U71" si="1">SUM(D8,F8,H8,J8,L8,N8,P8,R8)</f>
        <v>109</v>
      </c>
      <c r="U8" s="606">
        <f t="shared" si="1"/>
        <v>519</v>
      </c>
      <c r="V8" s="607">
        <f>T8/$T$117</f>
        <v>9.0388921137739449E-3</v>
      </c>
      <c r="W8" s="608">
        <f t="shared" ref="W8:W71" si="2">U8/$U$117</f>
        <v>1.3364921587309762E-2</v>
      </c>
    </row>
    <row r="9" spans="1:23" ht="27" customHeight="1" thickBot="1" x14ac:dyDescent="0.25">
      <c r="A9" s="1307" t="s">
        <v>148</v>
      </c>
      <c r="B9" s="1308"/>
      <c r="C9" s="609" t="s">
        <v>149</v>
      </c>
      <c r="D9" s="129">
        <v>0</v>
      </c>
      <c r="E9" s="129">
        <v>0</v>
      </c>
      <c r="F9" s="129">
        <v>3</v>
      </c>
      <c r="G9" s="129">
        <v>12</v>
      </c>
      <c r="H9" s="129">
        <v>0</v>
      </c>
      <c r="I9" s="129">
        <v>0</v>
      </c>
      <c r="J9" s="129">
        <v>0</v>
      </c>
      <c r="K9" s="129">
        <v>0</v>
      </c>
      <c r="L9" s="128">
        <v>0</v>
      </c>
      <c r="M9" s="128">
        <v>0</v>
      </c>
      <c r="N9" s="129">
        <v>19</v>
      </c>
      <c r="O9" s="129">
        <v>102</v>
      </c>
      <c r="P9" s="129">
        <v>6</v>
      </c>
      <c r="Q9" s="129">
        <v>46</v>
      </c>
      <c r="R9" s="129">
        <v>1</v>
      </c>
      <c r="S9" s="129">
        <v>9</v>
      </c>
      <c r="T9" s="610">
        <f t="shared" si="1"/>
        <v>29</v>
      </c>
      <c r="U9" s="611">
        <f t="shared" si="1"/>
        <v>169</v>
      </c>
      <c r="V9" s="612">
        <f>T9/$T$117</f>
        <v>2.4048428559582053E-3</v>
      </c>
      <c r="W9" s="613">
        <f t="shared" si="2"/>
        <v>4.3519686864264932E-3</v>
      </c>
    </row>
    <row r="10" spans="1:23" ht="27" customHeight="1" thickTop="1" thickBot="1" x14ac:dyDescent="0.25">
      <c r="A10" s="672" t="s">
        <v>119</v>
      </c>
      <c r="B10" s="614"/>
      <c r="C10" s="615" t="s">
        <v>150</v>
      </c>
      <c r="D10" s="616">
        <f>D11+D12+D13+D14+D15+D16</f>
        <v>37</v>
      </c>
      <c r="E10" s="616">
        <f t="shared" ref="E10:U10" si="3">E11+E12+E13+E14+E15+E16</f>
        <v>74</v>
      </c>
      <c r="F10" s="616">
        <f t="shared" si="3"/>
        <v>13</v>
      </c>
      <c r="G10" s="616">
        <f t="shared" si="3"/>
        <v>42</v>
      </c>
      <c r="H10" s="616">
        <f t="shared" si="3"/>
        <v>0</v>
      </c>
      <c r="I10" s="616">
        <f t="shared" si="3"/>
        <v>0</v>
      </c>
      <c r="J10" s="616">
        <f t="shared" si="3"/>
        <v>226</v>
      </c>
      <c r="K10" s="616">
        <f t="shared" si="3"/>
        <v>226</v>
      </c>
      <c r="L10" s="616">
        <f t="shared" si="3"/>
        <v>0</v>
      </c>
      <c r="M10" s="616">
        <f t="shared" si="3"/>
        <v>0</v>
      </c>
      <c r="N10" s="616">
        <f t="shared" si="3"/>
        <v>136</v>
      </c>
      <c r="O10" s="616">
        <f t="shared" si="3"/>
        <v>386</v>
      </c>
      <c r="P10" s="616">
        <f t="shared" si="3"/>
        <v>5</v>
      </c>
      <c r="Q10" s="616">
        <f t="shared" si="3"/>
        <v>28</v>
      </c>
      <c r="R10" s="616">
        <f t="shared" si="3"/>
        <v>0</v>
      </c>
      <c r="S10" s="616">
        <f t="shared" si="3"/>
        <v>0</v>
      </c>
      <c r="T10" s="616">
        <f t="shared" si="3"/>
        <v>417</v>
      </c>
      <c r="U10" s="616">
        <f t="shared" si="3"/>
        <v>756</v>
      </c>
      <c r="V10" s="617">
        <f>SUM(V11:V16)</f>
        <v>3.4579981756364543E-2</v>
      </c>
      <c r="W10" s="618">
        <f t="shared" si="2"/>
        <v>1.9467978265907862E-2</v>
      </c>
    </row>
    <row r="11" spans="1:23" ht="27" customHeight="1" x14ac:dyDescent="0.2">
      <c r="A11" s="1319" t="s">
        <v>151</v>
      </c>
      <c r="B11" s="1319"/>
      <c r="C11" s="604" t="s">
        <v>152</v>
      </c>
      <c r="D11" s="128">
        <v>0</v>
      </c>
      <c r="E11" s="128">
        <v>0</v>
      </c>
      <c r="F11" s="128">
        <v>0</v>
      </c>
      <c r="G11" s="128">
        <v>0</v>
      </c>
      <c r="H11" s="128">
        <v>0</v>
      </c>
      <c r="I11" s="128">
        <v>0</v>
      </c>
      <c r="J11" s="128">
        <v>4</v>
      </c>
      <c r="K11" s="128">
        <v>4</v>
      </c>
      <c r="L11" s="128">
        <v>0</v>
      </c>
      <c r="M11" s="128">
        <v>0</v>
      </c>
      <c r="N11" s="128">
        <v>0</v>
      </c>
      <c r="O11" s="128">
        <v>0</v>
      </c>
      <c r="P11" s="128">
        <v>1</v>
      </c>
      <c r="Q11" s="128">
        <v>5</v>
      </c>
      <c r="R11" s="128">
        <v>0</v>
      </c>
      <c r="S11" s="128">
        <v>0</v>
      </c>
      <c r="T11" s="606">
        <f t="shared" si="1"/>
        <v>5</v>
      </c>
      <c r="U11" s="606">
        <f t="shared" si="1"/>
        <v>9</v>
      </c>
      <c r="V11" s="607">
        <f t="shared" ref="V11:V74" si="4">T11/$T$117</f>
        <v>4.1462807861348373E-4</v>
      </c>
      <c r="W11" s="608">
        <f t="shared" si="2"/>
        <v>2.3176164602271265E-4</v>
      </c>
    </row>
    <row r="12" spans="1:23" ht="27" customHeight="1" x14ac:dyDescent="0.2">
      <c r="A12" s="1315" t="s">
        <v>153</v>
      </c>
      <c r="B12" s="1315"/>
      <c r="C12" s="604" t="s">
        <v>154</v>
      </c>
      <c r="D12" s="129">
        <v>0</v>
      </c>
      <c r="E12" s="129">
        <v>0</v>
      </c>
      <c r="F12" s="129">
        <v>8</v>
      </c>
      <c r="G12" s="129">
        <v>21</v>
      </c>
      <c r="H12" s="128">
        <v>0</v>
      </c>
      <c r="I12" s="128">
        <v>0</v>
      </c>
      <c r="J12" s="129">
        <v>159</v>
      </c>
      <c r="K12" s="129">
        <v>159</v>
      </c>
      <c r="L12" s="128">
        <v>0</v>
      </c>
      <c r="M12" s="128">
        <v>0</v>
      </c>
      <c r="N12" s="129">
        <v>29</v>
      </c>
      <c r="O12" s="129">
        <v>73</v>
      </c>
      <c r="P12" s="129">
        <v>0</v>
      </c>
      <c r="Q12" s="129">
        <v>0</v>
      </c>
      <c r="R12" s="128">
        <v>0</v>
      </c>
      <c r="S12" s="128">
        <v>0</v>
      </c>
      <c r="T12" s="606">
        <f t="shared" si="1"/>
        <v>196</v>
      </c>
      <c r="U12" s="606">
        <f t="shared" si="1"/>
        <v>253</v>
      </c>
      <c r="V12" s="619">
        <f t="shared" si="4"/>
        <v>1.6253420681648562E-2</v>
      </c>
      <c r="W12" s="620">
        <f t="shared" si="2"/>
        <v>6.5150773826384775E-3</v>
      </c>
    </row>
    <row r="13" spans="1:23" ht="27" customHeight="1" x14ac:dyDescent="0.2">
      <c r="A13" s="1315" t="s">
        <v>155</v>
      </c>
      <c r="B13" s="1315"/>
      <c r="C13" s="604" t="s">
        <v>156</v>
      </c>
      <c r="D13" s="129">
        <v>0</v>
      </c>
      <c r="E13" s="129">
        <v>0</v>
      </c>
      <c r="F13" s="129">
        <v>0</v>
      </c>
      <c r="G13" s="129">
        <v>0</v>
      </c>
      <c r="H13" s="128">
        <v>0</v>
      </c>
      <c r="I13" s="128">
        <v>0</v>
      </c>
      <c r="J13" s="129">
        <v>12</v>
      </c>
      <c r="K13" s="129">
        <v>12</v>
      </c>
      <c r="L13" s="128">
        <v>0</v>
      </c>
      <c r="M13" s="128">
        <v>0</v>
      </c>
      <c r="N13" s="129">
        <v>8</v>
      </c>
      <c r="O13" s="129">
        <v>33</v>
      </c>
      <c r="P13" s="129">
        <v>0</v>
      </c>
      <c r="Q13" s="129">
        <v>0</v>
      </c>
      <c r="R13" s="128">
        <v>0</v>
      </c>
      <c r="S13" s="128">
        <v>0</v>
      </c>
      <c r="T13" s="606">
        <f t="shared" si="1"/>
        <v>20</v>
      </c>
      <c r="U13" s="606">
        <f t="shared" si="1"/>
        <v>45</v>
      </c>
      <c r="V13" s="619">
        <f t="shared" si="4"/>
        <v>1.6585123144539349E-3</v>
      </c>
      <c r="W13" s="620">
        <f t="shared" si="2"/>
        <v>1.1588082301135633E-3</v>
      </c>
    </row>
    <row r="14" spans="1:23" ht="27" customHeight="1" x14ac:dyDescent="0.2">
      <c r="A14" s="1321" t="s">
        <v>157</v>
      </c>
      <c r="B14" s="1321"/>
      <c r="C14" s="604" t="s">
        <v>158</v>
      </c>
      <c r="D14" s="129">
        <v>19</v>
      </c>
      <c r="E14" s="129">
        <v>38</v>
      </c>
      <c r="F14" s="129">
        <v>2</v>
      </c>
      <c r="G14" s="129">
        <v>7</v>
      </c>
      <c r="H14" s="128">
        <v>0</v>
      </c>
      <c r="I14" s="128">
        <v>0</v>
      </c>
      <c r="J14" s="129">
        <v>11</v>
      </c>
      <c r="K14" s="129">
        <v>11</v>
      </c>
      <c r="L14" s="128">
        <v>0</v>
      </c>
      <c r="M14" s="128">
        <v>0</v>
      </c>
      <c r="N14" s="129">
        <v>91</v>
      </c>
      <c r="O14" s="129">
        <v>248</v>
      </c>
      <c r="P14" s="129">
        <v>3</v>
      </c>
      <c r="Q14" s="129">
        <v>12</v>
      </c>
      <c r="R14" s="128">
        <v>0</v>
      </c>
      <c r="S14" s="128">
        <v>0</v>
      </c>
      <c r="T14" s="606">
        <f t="shared" si="1"/>
        <v>126</v>
      </c>
      <c r="U14" s="606">
        <f t="shared" si="1"/>
        <v>316</v>
      </c>
      <c r="V14" s="619">
        <f t="shared" si="4"/>
        <v>1.0448627581059789E-2</v>
      </c>
      <c r="W14" s="620">
        <f t="shared" si="2"/>
        <v>8.1374089047974666E-3</v>
      </c>
    </row>
    <row r="15" spans="1:23" ht="27" customHeight="1" x14ac:dyDescent="0.2">
      <c r="A15" s="1315" t="s">
        <v>159</v>
      </c>
      <c r="B15" s="1315"/>
      <c r="C15" s="604" t="s">
        <v>160</v>
      </c>
      <c r="D15" s="129">
        <v>0</v>
      </c>
      <c r="E15" s="129">
        <v>0</v>
      </c>
      <c r="F15" s="129">
        <v>0</v>
      </c>
      <c r="G15" s="129">
        <v>0</v>
      </c>
      <c r="H15" s="128">
        <v>0</v>
      </c>
      <c r="I15" s="128">
        <v>0</v>
      </c>
      <c r="J15" s="129">
        <v>0</v>
      </c>
      <c r="K15" s="129">
        <v>0</v>
      </c>
      <c r="L15" s="128">
        <v>0</v>
      </c>
      <c r="M15" s="128">
        <v>0</v>
      </c>
      <c r="N15" s="129">
        <v>2</v>
      </c>
      <c r="O15" s="129">
        <v>13</v>
      </c>
      <c r="P15" s="129">
        <v>0</v>
      </c>
      <c r="Q15" s="129">
        <v>0</v>
      </c>
      <c r="R15" s="128">
        <v>0</v>
      </c>
      <c r="S15" s="128">
        <v>0</v>
      </c>
      <c r="T15" s="606">
        <f t="shared" si="1"/>
        <v>2</v>
      </c>
      <c r="U15" s="606">
        <f t="shared" si="1"/>
        <v>13</v>
      </c>
      <c r="V15" s="619">
        <f t="shared" si="4"/>
        <v>1.6585123144539348E-4</v>
      </c>
      <c r="W15" s="620">
        <f t="shared" si="2"/>
        <v>3.3476682203280713E-4</v>
      </c>
    </row>
    <row r="16" spans="1:23" ht="27" customHeight="1" thickBot="1" x14ac:dyDescent="0.25">
      <c r="A16" s="1322" t="s">
        <v>161</v>
      </c>
      <c r="B16" s="1322"/>
      <c r="C16" s="609" t="s">
        <v>162</v>
      </c>
      <c r="D16" s="130">
        <v>18</v>
      </c>
      <c r="E16" s="130">
        <v>36</v>
      </c>
      <c r="F16" s="130">
        <v>3</v>
      </c>
      <c r="G16" s="130">
        <v>14</v>
      </c>
      <c r="H16" s="128">
        <v>0</v>
      </c>
      <c r="I16" s="128">
        <v>0</v>
      </c>
      <c r="J16" s="130">
        <v>40</v>
      </c>
      <c r="K16" s="130">
        <v>40</v>
      </c>
      <c r="L16" s="128">
        <v>0</v>
      </c>
      <c r="M16" s="128">
        <v>0</v>
      </c>
      <c r="N16" s="130">
        <v>6</v>
      </c>
      <c r="O16" s="130">
        <v>19</v>
      </c>
      <c r="P16" s="130">
        <v>1</v>
      </c>
      <c r="Q16" s="130">
        <v>11</v>
      </c>
      <c r="R16" s="128">
        <v>0</v>
      </c>
      <c r="S16" s="128">
        <v>0</v>
      </c>
      <c r="T16" s="605">
        <f t="shared" si="1"/>
        <v>68</v>
      </c>
      <c r="U16" s="605">
        <f t="shared" si="1"/>
        <v>120</v>
      </c>
      <c r="V16" s="621">
        <f t="shared" si="4"/>
        <v>5.6389418691433785E-3</v>
      </c>
      <c r="W16" s="622">
        <f t="shared" si="2"/>
        <v>3.090155280302835E-3</v>
      </c>
    </row>
    <row r="17" spans="1:23" ht="27" customHeight="1" thickTop="1" thickBot="1" x14ac:dyDescent="0.25">
      <c r="A17" s="1318" t="s">
        <v>120</v>
      </c>
      <c r="B17" s="1318"/>
      <c r="C17" s="615" t="s">
        <v>163</v>
      </c>
      <c r="D17" s="616">
        <f>D18+D19+D20</f>
        <v>4</v>
      </c>
      <c r="E17" s="616">
        <f t="shared" ref="E17:U17" si="5">E18+E19+E20</f>
        <v>8</v>
      </c>
      <c r="F17" s="616">
        <f t="shared" si="5"/>
        <v>0</v>
      </c>
      <c r="G17" s="616">
        <f t="shared" si="5"/>
        <v>0</v>
      </c>
      <c r="H17" s="616">
        <f t="shared" si="5"/>
        <v>3</v>
      </c>
      <c r="I17" s="616">
        <f t="shared" si="5"/>
        <v>10</v>
      </c>
      <c r="J17" s="616">
        <f t="shared" si="5"/>
        <v>2</v>
      </c>
      <c r="K17" s="616">
        <f t="shared" si="5"/>
        <v>2</v>
      </c>
      <c r="L17" s="616">
        <f t="shared" si="5"/>
        <v>0</v>
      </c>
      <c r="M17" s="616">
        <f t="shared" si="5"/>
        <v>0</v>
      </c>
      <c r="N17" s="616">
        <f t="shared" si="5"/>
        <v>16</v>
      </c>
      <c r="O17" s="616">
        <f t="shared" si="5"/>
        <v>81</v>
      </c>
      <c r="P17" s="616">
        <f t="shared" si="5"/>
        <v>2</v>
      </c>
      <c r="Q17" s="616">
        <f t="shared" si="5"/>
        <v>16</v>
      </c>
      <c r="R17" s="616">
        <f t="shared" si="5"/>
        <v>1</v>
      </c>
      <c r="S17" s="616">
        <f t="shared" si="5"/>
        <v>9</v>
      </c>
      <c r="T17" s="616">
        <f t="shared" si="5"/>
        <v>28</v>
      </c>
      <c r="U17" s="616">
        <f t="shared" si="5"/>
        <v>126</v>
      </c>
      <c r="V17" s="617">
        <f t="shared" si="4"/>
        <v>2.3219172402355087E-3</v>
      </c>
      <c r="W17" s="618">
        <f t="shared" si="2"/>
        <v>3.2446630443179769E-3</v>
      </c>
    </row>
    <row r="18" spans="1:23" ht="27" customHeight="1" x14ac:dyDescent="0.2">
      <c r="A18" s="1319" t="s">
        <v>164</v>
      </c>
      <c r="B18" s="1319"/>
      <c r="C18" s="604" t="s">
        <v>165</v>
      </c>
      <c r="D18" s="128">
        <v>0</v>
      </c>
      <c r="E18" s="128">
        <v>0</v>
      </c>
      <c r="F18" s="128">
        <v>0</v>
      </c>
      <c r="G18" s="128">
        <v>0</v>
      </c>
      <c r="H18" s="128">
        <v>0</v>
      </c>
      <c r="I18" s="128">
        <v>0</v>
      </c>
      <c r="J18" s="128">
        <v>0</v>
      </c>
      <c r="K18" s="128">
        <v>0</v>
      </c>
      <c r="L18" s="128">
        <v>0</v>
      </c>
      <c r="M18" s="128">
        <v>0</v>
      </c>
      <c r="N18" s="128">
        <v>2</v>
      </c>
      <c r="O18" s="128">
        <v>4</v>
      </c>
      <c r="P18" s="128">
        <v>0</v>
      </c>
      <c r="Q18" s="128">
        <v>0</v>
      </c>
      <c r="R18" s="128">
        <v>1</v>
      </c>
      <c r="S18" s="128">
        <v>9</v>
      </c>
      <c r="T18" s="606">
        <f t="shared" si="1"/>
        <v>3</v>
      </c>
      <c r="U18" s="606">
        <f t="shared" si="1"/>
        <v>13</v>
      </c>
      <c r="V18" s="607">
        <f t="shared" si="4"/>
        <v>2.4877684716809021E-4</v>
      </c>
      <c r="W18" s="608">
        <f t="shared" si="2"/>
        <v>3.3476682203280713E-4</v>
      </c>
    </row>
    <row r="19" spans="1:23" ht="27" customHeight="1" x14ac:dyDescent="0.2">
      <c r="A19" s="1315" t="s">
        <v>166</v>
      </c>
      <c r="B19" s="1315"/>
      <c r="C19" s="604" t="s">
        <v>167</v>
      </c>
      <c r="D19" s="128">
        <v>0</v>
      </c>
      <c r="E19" s="128">
        <v>0</v>
      </c>
      <c r="F19" s="129">
        <v>0</v>
      </c>
      <c r="G19" s="129">
        <v>0</v>
      </c>
      <c r="H19" s="129">
        <v>0</v>
      </c>
      <c r="I19" s="129">
        <v>0</v>
      </c>
      <c r="J19" s="129">
        <v>2</v>
      </c>
      <c r="K19" s="129">
        <v>2</v>
      </c>
      <c r="L19" s="128">
        <v>0</v>
      </c>
      <c r="M19" s="128">
        <v>0</v>
      </c>
      <c r="N19" s="129">
        <v>10</v>
      </c>
      <c r="O19" s="129">
        <v>65</v>
      </c>
      <c r="P19" s="129">
        <v>0</v>
      </c>
      <c r="Q19" s="129">
        <v>0</v>
      </c>
      <c r="R19" s="129">
        <v>0</v>
      </c>
      <c r="S19" s="129">
        <v>0</v>
      </c>
      <c r="T19" s="606">
        <f t="shared" si="1"/>
        <v>12</v>
      </c>
      <c r="U19" s="606">
        <f t="shared" si="1"/>
        <v>67</v>
      </c>
      <c r="V19" s="619">
        <f t="shared" si="4"/>
        <v>9.9510738867236086E-4</v>
      </c>
      <c r="W19" s="620">
        <f t="shared" si="2"/>
        <v>1.7253366981690829E-3</v>
      </c>
    </row>
    <row r="20" spans="1:23" ht="27" customHeight="1" thickBot="1" x14ac:dyDescent="0.25">
      <c r="A20" s="1320" t="s">
        <v>168</v>
      </c>
      <c r="B20" s="1320"/>
      <c r="C20" s="623" t="s">
        <v>169</v>
      </c>
      <c r="D20" s="128">
        <v>4</v>
      </c>
      <c r="E20" s="128">
        <v>8</v>
      </c>
      <c r="F20" s="131">
        <v>0</v>
      </c>
      <c r="G20" s="131">
        <v>0</v>
      </c>
      <c r="H20" s="131">
        <v>3</v>
      </c>
      <c r="I20" s="131">
        <v>10</v>
      </c>
      <c r="J20" s="131">
        <v>0</v>
      </c>
      <c r="K20" s="131">
        <v>0</v>
      </c>
      <c r="L20" s="128">
        <v>0</v>
      </c>
      <c r="M20" s="128">
        <v>0</v>
      </c>
      <c r="N20" s="131">
        <v>4</v>
      </c>
      <c r="O20" s="131">
        <v>12</v>
      </c>
      <c r="P20" s="131">
        <v>2</v>
      </c>
      <c r="Q20" s="131">
        <v>16</v>
      </c>
      <c r="R20" s="131">
        <v>0</v>
      </c>
      <c r="S20" s="131">
        <v>0</v>
      </c>
      <c r="T20" s="611">
        <f t="shared" si="1"/>
        <v>13</v>
      </c>
      <c r="U20" s="611">
        <f t="shared" si="1"/>
        <v>46</v>
      </c>
      <c r="V20" s="612">
        <f t="shared" si="4"/>
        <v>1.0780330043950576E-3</v>
      </c>
      <c r="W20" s="613">
        <f t="shared" si="2"/>
        <v>1.1845595241160869E-3</v>
      </c>
    </row>
    <row r="21" spans="1:23" ht="27" customHeight="1" thickTop="1" thickBot="1" x14ac:dyDescent="0.25">
      <c r="A21" s="1309" t="s">
        <v>121</v>
      </c>
      <c r="B21" s="1310"/>
      <c r="C21" s="615" t="s">
        <v>170</v>
      </c>
      <c r="D21" s="624">
        <f>D22+D23</f>
        <v>19</v>
      </c>
      <c r="E21" s="624">
        <f t="shared" ref="E21:U21" si="6">E22+E23</f>
        <v>38</v>
      </c>
      <c r="F21" s="624">
        <f t="shared" si="6"/>
        <v>2</v>
      </c>
      <c r="G21" s="624">
        <f t="shared" si="6"/>
        <v>5</v>
      </c>
      <c r="H21" s="624">
        <f t="shared" si="6"/>
        <v>3</v>
      </c>
      <c r="I21" s="624">
        <f t="shared" si="6"/>
        <v>6</v>
      </c>
      <c r="J21" s="624">
        <f t="shared" si="6"/>
        <v>6</v>
      </c>
      <c r="K21" s="624">
        <f t="shared" si="6"/>
        <v>6</v>
      </c>
      <c r="L21" s="624">
        <f t="shared" si="6"/>
        <v>0</v>
      </c>
      <c r="M21" s="624">
        <f t="shared" si="6"/>
        <v>0</v>
      </c>
      <c r="N21" s="624">
        <f t="shared" si="6"/>
        <v>23</v>
      </c>
      <c r="O21" s="624">
        <f t="shared" si="6"/>
        <v>109</v>
      </c>
      <c r="P21" s="624">
        <f t="shared" si="6"/>
        <v>11</v>
      </c>
      <c r="Q21" s="624">
        <f t="shared" si="6"/>
        <v>87</v>
      </c>
      <c r="R21" s="624">
        <f t="shared" si="6"/>
        <v>0</v>
      </c>
      <c r="S21" s="624">
        <f t="shared" si="6"/>
        <v>0</v>
      </c>
      <c r="T21" s="624">
        <f t="shared" si="6"/>
        <v>64</v>
      </c>
      <c r="U21" s="624">
        <f t="shared" si="6"/>
        <v>251</v>
      </c>
      <c r="V21" s="617">
        <f t="shared" si="4"/>
        <v>5.3072394062525915E-3</v>
      </c>
      <c r="W21" s="618">
        <f t="shared" si="2"/>
        <v>6.4635747946334299E-3</v>
      </c>
    </row>
    <row r="22" spans="1:23" ht="27" customHeight="1" x14ac:dyDescent="0.2">
      <c r="A22" s="1311" t="s">
        <v>171</v>
      </c>
      <c r="B22" s="1312"/>
      <c r="C22" s="604" t="s">
        <v>172</v>
      </c>
      <c r="D22" s="128">
        <v>19</v>
      </c>
      <c r="E22" s="128">
        <v>38</v>
      </c>
      <c r="F22" s="128">
        <v>2</v>
      </c>
      <c r="G22" s="128">
        <v>5</v>
      </c>
      <c r="H22" s="128">
        <v>3</v>
      </c>
      <c r="I22" s="128">
        <v>6</v>
      </c>
      <c r="J22" s="128">
        <v>6</v>
      </c>
      <c r="K22" s="128">
        <v>6</v>
      </c>
      <c r="L22" s="128">
        <v>0</v>
      </c>
      <c r="M22" s="128">
        <v>0</v>
      </c>
      <c r="N22" s="128">
        <v>18</v>
      </c>
      <c r="O22" s="128">
        <v>83</v>
      </c>
      <c r="P22" s="128">
        <v>10</v>
      </c>
      <c r="Q22" s="128">
        <v>76</v>
      </c>
      <c r="R22" s="128">
        <v>0</v>
      </c>
      <c r="S22" s="128">
        <v>0</v>
      </c>
      <c r="T22" s="606">
        <f t="shared" si="1"/>
        <v>58</v>
      </c>
      <c r="U22" s="606">
        <f t="shared" si="1"/>
        <v>214</v>
      </c>
      <c r="V22" s="607">
        <f t="shared" si="4"/>
        <v>4.8096857119164105E-3</v>
      </c>
      <c r="W22" s="608">
        <f t="shared" si="2"/>
        <v>5.5107769165400559E-3</v>
      </c>
    </row>
    <row r="23" spans="1:23" ht="27" customHeight="1" thickBot="1" x14ac:dyDescent="0.25">
      <c r="A23" s="1299" t="s">
        <v>173</v>
      </c>
      <c r="B23" s="1300"/>
      <c r="C23" s="609" t="s">
        <v>174</v>
      </c>
      <c r="D23" s="129">
        <v>0</v>
      </c>
      <c r="E23" s="129">
        <v>0</v>
      </c>
      <c r="F23" s="129">
        <v>0</v>
      </c>
      <c r="G23" s="129">
        <v>0</v>
      </c>
      <c r="H23" s="129">
        <v>0</v>
      </c>
      <c r="I23" s="129">
        <v>0</v>
      </c>
      <c r="J23" s="129">
        <v>0</v>
      </c>
      <c r="K23" s="129">
        <v>0</v>
      </c>
      <c r="L23" s="129">
        <v>0</v>
      </c>
      <c r="M23" s="129">
        <v>0</v>
      </c>
      <c r="N23" s="129">
        <v>5</v>
      </c>
      <c r="O23" s="129">
        <v>26</v>
      </c>
      <c r="P23" s="129">
        <v>1</v>
      </c>
      <c r="Q23" s="129">
        <v>11</v>
      </c>
      <c r="R23" s="129">
        <v>0</v>
      </c>
      <c r="S23" s="129">
        <v>0</v>
      </c>
      <c r="T23" s="605">
        <f t="shared" si="1"/>
        <v>6</v>
      </c>
      <c r="U23" s="605">
        <f t="shared" si="1"/>
        <v>37</v>
      </c>
      <c r="V23" s="612">
        <f t="shared" si="4"/>
        <v>4.9755369433618043E-4</v>
      </c>
      <c r="W23" s="613">
        <f t="shared" si="2"/>
        <v>9.5279787809337418E-4</v>
      </c>
    </row>
    <row r="24" spans="1:23" ht="27" customHeight="1" thickTop="1" thickBot="1" x14ac:dyDescent="0.25">
      <c r="A24" s="1309" t="s">
        <v>122</v>
      </c>
      <c r="B24" s="1310"/>
      <c r="C24" s="615" t="s">
        <v>175</v>
      </c>
      <c r="D24" s="616">
        <f>D25+D26+D27+D28+D29</f>
        <v>19</v>
      </c>
      <c r="E24" s="616">
        <f t="shared" ref="E24:U24" si="7">E25+E26+E27+E28+E29</f>
        <v>38</v>
      </c>
      <c r="F24" s="616">
        <f t="shared" si="7"/>
        <v>0</v>
      </c>
      <c r="G24" s="616">
        <f t="shared" si="7"/>
        <v>0</v>
      </c>
      <c r="H24" s="616">
        <f t="shared" si="7"/>
        <v>1</v>
      </c>
      <c r="I24" s="616">
        <f t="shared" si="7"/>
        <v>2</v>
      </c>
      <c r="J24" s="616">
        <f t="shared" si="7"/>
        <v>40</v>
      </c>
      <c r="K24" s="616">
        <f t="shared" si="7"/>
        <v>40</v>
      </c>
      <c r="L24" s="616">
        <f t="shared" si="7"/>
        <v>0</v>
      </c>
      <c r="M24" s="616">
        <f t="shared" si="7"/>
        <v>0</v>
      </c>
      <c r="N24" s="616">
        <f t="shared" si="7"/>
        <v>17</v>
      </c>
      <c r="O24" s="616">
        <f t="shared" si="7"/>
        <v>69</v>
      </c>
      <c r="P24" s="616">
        <f t="shared" si="7"/>
        <v>6</v>
      </c>
      <c r="Q24" s="616">
        <f t="shared" si="7"/>
        <v>42</v>
      </c>
      <c r="R24" s="616">
        <f t="shared" si="7"/>
        <v>0</v>
      </c>
      <c r="S24" s="616">
        <f t="shared" si="7"/>
        <v>0</v>
      </c>
      <c r="T24" s="616">
        <f t="shared" si="7"/>
        <v>83</v>
      </c>
      <c r="U24" s="616">
        <f t="shared" si="7"/>
        <v>191</v>
      </c>
      <c r="V24" s="617">
        <f t="shared" si="4"/>
        <v>6.8828261049838297E-3</v>
      </c>
      <c r="W24" s="618">
        <f t="shared" si="2"/>
        <v>4.9184971544820131E-3</v>
      </c>
    </row>
    <row r="25" spans="1:23" ht="27" customHeight="1" x14ac:dyDescent="0.2">
      <c r="A25" s="1311" t="s">
        <v>176</v>
      </c>
      <c r="B25" s="1312"/>
      <c r="C25" s="604" t="s">
        <v>177</v>
      </c>
      <c r="D25" s="128">
        <v>3</v>
      </c>
      <c r="E25" s="128">
        <v>6</v>
      </c>
      <c r="F25" s="128">
        <v>0</v>
      </c>
      <c r="G25" s="128">
        <v>0</v>
      </c>
      <c r="H25" s="128">
        <v>0</v>
      </c>
      <c r="I25" s="128">
        <v>0</v>
      </c>
      <c r="J25" s="128">
        <v>2</v>
      </c>
      <c r="K25" s="128">
        <v>2</v>
      </c>
      <c r="L25" s="128">
        <v>0</v>
      </c>
      <c r="M25" s="128">
        <v>0</v>
      </c>
      <c r="N25" s="128">
        <v>1</v>
      </c>
      <c r="O25" s="128">
        <v>13</v>
      </c>
      <c r="P25" s="128">
        <v>5</v>
      </c>
      <c r="Q25" s="128">
        <v>38</v>
      </c>
      <c r="R25" s="128">
        <v>0</v>
      </c>
      <c r="S25" s="128">
        <v>0</v>
      </c>
      <c r="T25" s="606">
        <f t="shared" si="1"/>
        <v>11</v>
      </c>
      <c r="U25" s="606">
        <f t="shared" si="1"/>
        <v>59</v>
      </c>
      <c r="V25" s="607">
        <f t="shared" si="4"/>
        <v>9.121817729496641E-4</v>
      </c>
      <c r="W25" s="608">
        <f t="shared" si="2"/>
        <v>1.5193263461488939E-3</v>
      </c>
    </row>
    <row r="26" spans="1:23" ht="27" customHeight="1" x14ac:dyDescent="0.2">
      <c r="A26" s="1299" t="s">
        <v>178</v>
      </c>
      <c r="B26" s="1300"/>
      <c r="C26" s="604" t="s">
        <v>179</v>
      </c>
      <c r="D26" s="129">
        <v>1</v>
      </c>
      <c r="E26" s="129">
        <v>2</v>
      </c>
      <c r="F26" s="128">
        <v>0</v>
      </c>
      <c r="G26" s="128">
        <v>0</v>
      </c>
      <c r="H26" s="128">
        <v>1</v>
      </c>
      <c r="I26" s="128">
        <v>2</v>
      </c>
      <c r="J26" s="129">
        <v>15</v>
      </c>
      <c r="K26" s="129">
        <v>15</v>
      </c>
      <c r="L26" s="128">
        <v>0</v>
      </c>
      <c r="M26" s="128">
        <v>0</v>
      </c>
      <c r="N26" s="129">
        <v>6</v>
      </c>
      <c r="O26" s="129">
        <v>14</v>
      </c>
      <c r="P26" s="129">
        <v>0</v>
      </c>
      <c r="Q26" s="129">
        <v>0</v>
      </c>
      <c r="R26" s="128">
        <v>0</v>
      </c>
      <c r="S26" s="128">
        <v>0</v>
      </c>
      <c r="T26" s="606">
        <f t="shared" si="1"/>
        <v>23</v>
      </c>
      <c r="U26" s="606">
        <f t="shared" si="1"/>
        <v>33</v>
      </c>
      <c r="V26" s="619">
        <f t="shared" si="4"/>
        <v>1.907289161622025E-3</v>
      </c>
      <c r="W26" s="620">
        <f t="shared" si="2"/>
        <v>8.4979270208327968E-4</v>
      </c>
    </row>
    <row r="27" spans="1:23" ht="27" customHeight="1" x14ac:dyDescent="0.2">
      <c r="A27" s="1303" t="s">
        <v>180</v>
      </c>
      <c r="B27" s="1304"/>
      <c r="C27" s="604" t="s">
        <v>181</v>
      </c>
      <c r="D27" s="129">
        <v>15</v>
      </c>
      <c r="E27" s="129">
        <v>30</v>
      </c>
      <c r="F27" s="128">
        <v>0</v>
      </c>
      <c r="G27" s="128">
        <v>0</v>
      </c>
      <c r="H27" s="128">
        <v>0</v>
      </c>
      <c r="I27" s="128">
        <v>0</v>
      </c>
      <c r="J27" s="129">
        <v>3</v>
      </c>
      <c r="K27" s="129">
        <v>3</v>
      </c>
      <c r="L27" s="128">
        <v>0</v>
      </c>
      <c r="M27" s="128">
        <v>0</v>
      </c>
      <c r="N27" s="129">
        <v>2</v>
      </c>
      <c r="O27" s="129">
        <v>5</v>
      </c>
      <c r="P27" s="129">
        <v>0</v>
      </c>
      <c r="Q27" s="129">
        <v>0</v>
      </c>
      <c r="R27" s="128">
        <v>0</v>
      </c>
      <c r="S27" s="128">
        <v>0</v>
      </c>
      <c r="T27" s="606">
        <f t="shared" si="1"/>
        <v>20</v>
      </c>
      <c r="U27" s="606">
        <f t="shared" si="1"/>
        <v>38</v>
      </c>
      <c r="V27" s="619">
        <f t="shared" si="4"/>
        <v>1.6585123144539349E-3</v>
      </c>
      <c r="W27" s="620">
        <f t="shared" si="2"/>
        <v>9.7854917209589786E-4</v>
      </c>
    </row>
    <row r="28" spans="1:23" ht="27" customHeight="1" x14ac:dyDescent="0.2">
      <c r="A28" s="1299" t="s">
        <v>182</v>
      </c>
      <c r="B28" s="1300"/>
      <c r="C28" s="604" t="s">
        <v>183</v>
      </c>
      <c r="D28" s="129">
        <v>0</v>
      </c>
      <c r="E28" s="129">
        <v>0</v>
      </c>
      <c r="F28" s="128">
        <v>0</v>
      </c>
      <c r="G28" s="128">
        <v>0</v>
      </c>
      <c r="H28" s="128">
        <v>0</v>
      </c>
      <c r="I28" s="128">
        <v>0</v>
      </c>
      <c r="J28" s="129">
        <v>0</v>
      </c>
      <c r="K28" s="129">
        <v>0</v>
      </c>
      <c r="L28" s="128">
        <v>0</v>
      </c>
      <c r="M28" s="128">
        <v>0</v>
      </c>
      <c r="N28" s="129">
        <v>3</v>
      </c>
      <c r="O28" s="129">
        <v>7</v>
      </c>
      <c r="P28" s="129">
        <v>1</v>
      </c>
      <c r="Q28" s="129">
        <v>4</v>
      </c>
      <c r="R28" s="128">
        <v>0</v>
      </c>
      <c r="S28" s="128">
        <v>0</v>
      </c>
      <c r="T28" s="606">
        <f t="shared" si="1"/>
        <v>4</v>
      </c>
      <c r="U28" s="606">
        <f t="shared" si="1"/>
        <v>11</v>
      </c>
      <c r="V28" s="619">
        <f t="shared" si="4"/>
        <v>3.3170246289078697E-4</v>
      </c>
      <c r="W28" s="620">
        <f t="shared" si="2"/>
        <v>2.8326423402775988E-4</v>
      </c>
    </row>
    <row r="29" spans="1:23" ht="27" customHeight="1" thickBot="1" x14ac:dyDescent="0.25">
      <c r="A29" s="1307" t="s">
        <v>184</v>
      </c>
      <c r="B29" s="1308"/>
      <c r="C29" s="625" t="s">
        <v>185</v>
      </c>
      <c r="D29" s="131">
        <v>0</v>
      </c>
      <c r="E29" s="131">
        <v>0</v>
      </c>
      <c r="F29" s="128">
        <v>0</v>
      </c>
      <c r="G29" s="128">
        <v>0</v>
      </c>
      <c r="H29" s="128">
        <v>0</v>
      </c>
      <c r="I29" s="128">
        <v>0</v>
      </c>
      <c r="J29" s="131">
        <v>20</v>
      </c>
      <c r="K29" s="131">
        <v>20</v>
      </c>
      <c r="L29" s="128">
        <v>0</v>
      </c>
      <c r="M29" s="128">
        <v>0</v>
      </c>
      <c r="N29" s="131">
        <v>5</v>
      </c>
      <c r="O29" s="131">
        <v>30</v>
      </c>
      <c r="P29" s="131">
        <v>0</v>
      </c>
      <c r="Q29" s="131">
        <v>0</v>
      </c>
      <c r="R29" s="128">
        <v>0</v>
      </c>
      <c r="S29" s="128">
        <v>0</v>
      </c>
      <c r="T29" s="626">
        <f t="shared" si="1"/>
        <v>25</v>
      </c>
      <c r="U29" s="626">
        <f t="shared" si="1"/>
        <v>50</v>
      </c>
      <c r="V29" s="612">
        <f t="shared" si="4"/>
        <v>2.0731403930674187E-3</v>
      </c>
      <c r="W29" s="613">
        <f t="shared" si="2"/>
        <v>1.2875647001261814E-3</v>
      </c>
    </row>
    <row r="30" spans="1:23" ht="27" customHeight="1" thickTop="1" thickBot="1" x14ac:dyDescent="0.25">
      <c r="A30" s="1309" t="s">
        <v>123</v>
      </c>
      <c r="B30" s="1310"/>
      <c r="C30" s="615" t="s">
        <v>186</v>
      </c>
      <c r="D30" s="616">
        <f>D31+D32+D33</f>
        <v>0</v>
      </c>
      <c r="E30" s="616">
        <f t="shared" ref="E30:U30" si="8">E31+E32+E33</f>
        <v>0</v>
      </c>
      <c r="F30" s="616">
        <f t="shared" si="8"/>
        <v>2</v>
      </c>
      <c r="G30" s="616">
        <f t="shared" si="8"/>
        <v>7</v>
      </c>
      <c r="H30" s="616">
        <f t="shared" si="8"/>
        <v>0</v>
      </c>
      <c r="I30" s="616">
        <f t="shared" si="8"/>
        <v>0</v>
      </c>
      <c r="J30" s="616">
        <f t="shared" si="8"/>
        <v>2</v>
      </c>
      <c r="K30" s="616">
        <f t="shared" si="8"/>
        <v>2</v>
      </c>
      <c r="L30" s="616">
        <f t="shared" si="8"/>
        <v>0</v>
      </c>
      <c r="M30" s="616">
        <f t="shared" si="8"/>
        <v>0</v>
      </c>
      <c r="N30" s="616">
        <f t="shared" si="8"/>
        <v>3</v>
      </c>
      <c r="O30" s="616">
        <f t="shared" si="8"/>
        <v>20</v>
      </c>
      <c r="P30" s="616">
        <f t="shared" si="8"/>
        <v>3</v>
      </c>
      <c r="Q30" s="616">
        <f t="shared" si="8"/>
        <v>19</v>
      </c>
      <c r="R30" s="616">
        <f t="shared" si="8"/>
        <v>0</v>
      </c>
      <c r="S30" s="616">
        <f t="shared" si="8"/>
        <v>0</v>
      </c>
      <c r="T30" s="616">
        <f t="shared" si="8"/>
        <v>10</v>
      </c>
      <c r="U30" s="616">
        <f t="shared" si="8"/>
        <v>48</v>
      </c>
      <c r="V30" s="617">
        <f t="shared" si="4"/>
        <v>8.2925615722696745E-4</v>
      </c>
      <c r="W30" s="618">
        <f t="shared" si="2"/>
        <v>1.236062112121134E-3</v>
      </c>
    </row>
    <row r="31" spans="1:23" ht="27" customHeight="1" x14ac:dyDescent="0.2">
      <c r="A31" s="1311" t="s">
        <v>187</v>
      </c>
      <c r="B31" s="1312"/>
      <c r="C31" s="604" t="s">
        <v>188</v>
      </c>
      <c r="D31" s="128">
        <v>0</v>
      </c>
      <c r="E31" s="128">
        <v>0</v>
      </c>
      <c r="F31" s="128">
        <v>2</v>
      </c>
      <c r="G31" s="128">
        <v>7</v>
      </c>
      <c r="H31" s="128">
        <v>0</v>
      </c>
      <c r="I31" s="128">
        <v>0</v>
      </c>
      <c r="J31" s="128">
        <v>0</v>
      </c>
      <c r="K31" s="128">
        <v>0</v>
      </c>
      <c r="L31" s="128">
        <v>0</v>
      </c>
      <c r="M31" s="128">
        <v>0</v>
      </c>
      <c r="N31" s="128">
        <v>3</v>
      </c>
      <c r="O31" s="128">
        <v>20</v>
      </c>
      <c r="P31" s="128">
        <v>2</v>
      </c>
      <c r="Q31" s="128">
        <v>13</v>
      </c>
      <c r="R31" s="128">
        <v>0</v>
      </c>
      <c r="S31" s="128">
        <v>0</v>
      </c>
      <c r="T31" s="606">
        <f t="shared" si="1"/>
        <v>7</v>
      </c>
      <c r="U31" s="606">
        <f t="shared" si="1"/>
        <v>40</v>
      </c>
      <c r="V31" s="607">
        <f t="shared" si="4"/>
        <v>5.8047931005887718E-4</v>
      </c>
      <c r="W31" s="608">
        <f t="shared" si="2"/>
        <v>1.030051760100945E-3</v>
      </c>
    </row>
    <row r="32" spans="1:23" ht="27" customHeight="1" x14ac:dyDescent="0.2">
      <c r="A32" s="1299" t="s">
        <v>189</v>
      </c>
      <c r="B32" s="1300"/>
      <c r="C32" s="132" t="s">
        <v>190</v>
      </c>
      <c r="D32" s="129">
        <v>0</v>
      </c>
      <c r="E32" s="129">
        <v>0</v>
      </c>
      <c r="F32" s="129">
        <v>0</v>
      </c>
      <c r="G32" s="129">
        <v>0</v>
      </c>
      <c r="H32" s="129">
        <v>0</v>
      </c>
      <c r="I32" s="129">
        <v>0</v>
      </c>
      <c r="J32" s="129">
        <v>2</v>
      </c>
      <c r="K32" s="129">
        <v>2</v>
      </c>
      <c r="L32" s="129">
        <v>0</v>
      </c>
      <c r="M32" s="129">
        <v>0</v>
      </c>
      <c r="N32" s="129">
        <v>0</v>
      </c>
      <c r="O32" s="129">
        <v>0</v>
      </c>
      <c r="P32" s="129">
        <v>0</v>
      </c>
      <c r="Q32" s="129">
        <v>0</v>
      </c>
      <c r="R32" s="129">
        <v>0</v>
      </c>
      <c r="S32" s="129">
        <v>0</v>
      </c>
      <c r="T32" s="606">
        <f t="shared" si="1"/>
        <v>2</v>
      </c>
      <c r="U32" s="606">
        <f t="shared" si="1"/>
        <v>2</v>
      </c>
      <c r="V32" s="619">
        <f t="shared" si="4"/>
        <v>1.6585123144539348E-4</v>
      </c>
      <c r="W32" s="620">
        <f t="shared" si="2"/>
        <v>5.1502588005047257E-5</v>
      </c>
    </row>
    <row r="33" spans="1:23" ht="27" customHeight="1" thickBot="1" x14ac:dyDescent="0.25">
      <c r="A33" s="1307" t="s">
        <v>191</v>
      </c>
      <c r="B33" s="1308"/>
      <c r="C33" s="609" t="s">
        <v>192</v>
      </c>
      <c r="D33" s="129">
        <v>0</v>
      </c>
      <c r="E33" s="129">
        <v>0</v>
      </c>
      <c r="F33" s="129">
        <v>0</v>
      </c>
      <c r="G33" s="129">
        <v>0</v>
      </c>
      <c r="H33" s="129">
        <v>0</v>
      </c>
      <c r="I33" s="129">
        <v>0</v>
      </c>
      <c r="J33" s="129">
        <v>0</v>
      </c>
      <c r="K33" s="129">
        <v>0</v>
      </c>
      <c r="L33" s="129">
        <v>0</v>
      </c>
      <c r="M33" s="129">
        <v>0</v>
      </c>
      <c r="N33" s="129">
        <v>0</v>
      </c>
      <c r="O33" s="129">
        <v>0</v>
      </c>
      <c r="P33" s="129">
        <v>1</v>
      </c>
      <c r="Q33" s="129">
        <v>6</v>
      </c>
      <c r="R33" s="129">
        <v>0</v>
      </c>
      <c r="S33" s="129">
        <v>0</v>
      </c>
      <c r="T33" s="626">
        <f t="shared" si="1"/>
        <v>1</v>
      </c>
      <c r="U33" s="626">
        <f t="shared" si="1"/>
        <v>6</v>
      </c>
      <c r="V33" s="612">
        <f t="shared" si="4"/>
        <v>8.2925615722696742E-5</v>
      </c>
      <c r="W33" s="613">
        <f t="shared" si="2"/>
        <v>1.5450776401514175E-4</v>
      </c>
    </row>
    <row r="34" spans="1:23" ht="27" customHeight="1" thickTop="1" thickBot="1" x14ac:dyDescent="0.25">
      <c r="A34" s="1309" t="s">
        <v>124</v>
      </c>
      <c r="B34" s="1310"/>
      <c r="C34" s="615" t="s">
        <v>193</v>
      </c>
      <c r="D34" s="616">
        <f>D35+D36+D37+D38+D39+D40+D41+D42+D43+D44+D45+D46+D47+D48+D49+D50+D51+D52+D53+D54+D55+D56</f>
        <v>123</v>
      </c>
      <c r="E34" s="616">
        <f t="shared" ref="E34:U34" si="9">E35+E36+E37+E38+E39+E40+E41+E42+E43+E44+E45+E46+E47+E48+E49+E50+E51+E52+E53+E54+E55+E56</f>
        <v>246</v>
      </c>
      <c r="F34" s="616">
        <f t="shared" si="9"/>
        <v>22</v>
      </c>
      <c r="G34" s="616">
        <f t="shared" si="9"/>
        <v>111</v>
      </c>
      <c r="H34" s="616">
        <f t="shared" si="9"/>
        <v>275</v>
      </c>
      <c r="I34" s="616">
        <f t="shared" si="9"/>
        <v>932</v>
      </c>
      <c r="J34" s="616">
        <f t="shared" si="9"/>
        <v>373</v>
      </c>
      <c r="K34" s="616">
        <f t="shared" si="9"/>
        <v>373</v>
      </c>
      <c r="L34" s="616">
        <f t="shared" si="9"/>
        <v>0</v>
      </c>
      <c r="M34" s="616">
        <f t="shared" si="9"/>
        <v>0</v>
      </c>
      <c r="N34" s="616">
        <f t="shared" si="9"/>
        <v>658</v>
      </c>
      <c r="O34" s="616">
        <f t="shared" si="9"/>
        <v>2714</v>
      </c>
      <c r="P34" s="616">
        <f t="shared" si="9"/>
        <v>251</v>
      </c>
      <c r="Q34" s="616">
        <f t="shared" si="9"/>
        <v>2936</v>
      </c>
      <c r="R34" s="616">
        <f t="shared" si="9"/>
        <v>0</v>
      </c>
      <c r="S34" s="616">
        <f t="shared" si="9"/>
        <v>0</v>
      </c>
      <c r="T34" s="616">
        <f t="shared" si="9"/>
        <v>1702</v>
      </c>
      <c r="U34" s="616">
        <f t="shared" si="9"/>
        <v>7312</v>
      </c>
      <c r="V34" s="617">
        <f t="shared" si="4"/>
        <v>0.14113939796002986</v>
      </c>
      <c r="W34" s="618">
        <f t="shared" si="2"/>
        <v>0.18829346174645276</v>
      </c>
    </row>
    <row r="35" spans="1:23" ht="27" customHeight="1" x14ac:dyDescent="0.2">
      <c r="A35" s="1311" t="s">
        <v>194</v>
      </c>
      <c r="B35" s="1312"/>
      <c r="C35" s="604" t="s">
        <v>195</v>
      </c>
      <c r="D35" s="128">
        <v>15</v>
      </c>
      <c r="E35" s="128">
        <v>30</v>
      </c>
      <c r="F35" s="128">
        <v>1</v>
      </c>
      <c r="G35" s="128">
        <v>6</v>
      </c>
      <c r="H35" s="128">
        <v>1</v>
      </c>
      <c r="I35" s="128">
        <v>2</v>
      </c>
      <c r="J35" s="128">
        <v>0</v>
      </c>
      <c r="K35" s="128">
        <v>0</v>
      </c>
      <c r="L35" s="128">
        <v>0</v>
      </c>
      <c r="M35" s="128">
        <v>0</v>
      </c>
      <c r="N35" s="128">
        <v>78</v>
      </c>
      <c r="O35" s="128">
        <v>259</v>
      </c>
      <c r="P35" s="128">
        <v>2</v>
      </c>
      <c r="Q35" s="128">
        <v>8</v>
      </c>
      <c r="R35" s="128">
        <v>0</v>
      </c>
      <c r="S35" s="128">
        <v>0</v>
      </c>
      <c r="T35" s="606">
        <f t="shared" si="1"/>
        <v>97</v>
      </c>
      <c r="U35" s="606">
        <f t="shared" si="1"/>
        <v>305</v>
      </c>
      <c r="V35" s="607">
        <f t="shared" si="4"/>
        <v>8.0437847251015847E-3</v>
      </c>
      <c r="W35" s="608">
        <f t="shared" si="2"/>
        <v>7.8541446707697058E-3</v>
      </c>
    </row>
    <row r="36" spans="1:23" ht="27" customHeight="1" x14ac:dyDescent="0.2">
      <c r="A36" s="1303" t="s">
        <v>196</v>
      </c>
      <c r="B36" s="1304"/>
      <c r="C36" s="604" t="s">
        <v>197</v>
      </c>
      <c r="D36" s="129">
        <v>15</v>
      </c>
      <c r="E36" s="129">
        <v>30</v>
      </c>
      <c r="F36" s="129">
        <v>1</v>
      </c>
      <c r="G36" s="129">
        <v>4</v>
      </c>
      <c r="H36" s="129">
        <v>0</v>
      </c>
      <c r="I36" s="129">
        <v>0</v>
      </c>
      <c r="J36" s="129">
        <v>16</v>
      </c>
      <c r="K36" s="129">
        <v>16</v>
      </c>
      <c r="L36" s="128">
        <v>0</v>
      </c>
      <c r="M36" s="128">
        <v>0</v>
      </c>
      <c r="N36" s="129">
        <v>35</v>
      </c>
      <c r="O36" s="129">
        <v>145</v>
      </c>
      <c r="P36" s="129">
        <v>3</v>
      </c>
      <c r="Q36" s="129">
        <v>13</v>
      </c>
      <c r="R36" s="128">
        <v>0</v>
      </c>
      <c r="S36" s="128">
        <v>0</v>
      </c>
      <c r="T36" s="606">
        <f t="shared" si="1"/>
        <v>70</v>
      </c>
      <c r="U36" s="606">
        <f t="shared" si="1"/>
        <v>208</v>
      </c>
      <c r="V36" s="619">
        <f t="shared" si="4"/>
        <v>5.8047931005887716E-3</v>
      </c>
      <c r="W36" s="620">
        <f t="shared" si="2"/>
        <v>5.356269152524914E-3</v>
      </c>
    </row>
    <row r="37" spans="1:23" ht="27" customHeight="1" x14ac:dyDescent="0.2">
      <c r="A37" s="669" t="s">
        <v>198</v>
      </c>
      <c r="B37" s="670"/>
      <c r="C37" s="604" t="s">
        <v>199</v>
      </c>
      <c r="D37" s="129">
        <v>0</v>
      </c>
      <c r="E37" s="129">
        <v>0</v>
      </c>
      <c r="F37" s="129">
        <v>0</v>
      </c>
      <c r="G37" s="129">
        <v>0</v>
      </c>
      <c r="H37" s="129">
        <v>2</v>
      </c>
      <c r="I37" s="129">
        <v>14</v>
      </c>
      <c r="J37" s="129">
        <v>5</v>
      </c>
      <c r="K37" s="129">
        <v>5</v>
      </c>
      <c r="L37" s="128">
        <v>0</v>
      </c>
      <c r="M37" s="128">
        <v>0</v>
      </c>
      <c r="N37" s="129">
        <v>4</v>
      </c>
      <c r="O37" s="129">
        <v>12</v>
      </c>
      <c r="P37" s="129">
        <v>1</v>
      </c>
      <c r="Q37" s="129">
        <v>5</v>
      </c>
      <c r="R37" s="128">
        <v>0</v>
      </c>
      <c r="S37" s="128">
        <v>0</v>
      </c>
      <c r="T37" s="606">
        <f t="shared" si="1"/>
        <v>12</v>
      </c>
      <c r="U37" s="606">
        <f t="shared" si="1"/>
        <v>36</v>
      </c>
      <c r="V37" s="619">
        <f t="shared" si="4"/>
        <v>9.9510738867236086E-4</v>
      </c>
      <c r="W37" s="620">
        <f t="shared" si="2"/>
        <v>9.2704658409085061E-4</v>
      </c>
    </row>
    <row r="38" spans="1:23" ht="27" customHeight="1" x14ac:dyDescent="0.2">
      <c r="A38" s="1299" t="s">
        <v>200</v>
      </c>
      <c r="B38" s="1300"/>
      <c r="C38" s="604" t="s">
        <v>201</v>
      </c>
      <c r="D38" s="129">
        <v>0</v>
      </c>
      <c r="E38" s="129">
        <v>0</v>
      </c>
      <c r="F38" s="129">
        <v>0</v>
      </c>
      <c r="G38" s="129">
        <v>0</v>
      </c>
      <c r="H38" s="129">
        <v>1</v>
      </c>
      <c r="I38" s="129">
        <v>2</v>
      </c>
      <c r="J38" s="129">
        <v>1</v>
      </c>
      <c r="K38" s="129">
        <v>1</v>
      </c>
      <c r="L38" s="128">
        <v>0</v>
      </c>
      <c r="M38" s="128">
        <v>0</v>
      </c>
      <c r="N38" s="129">
        <v>5</v>
      </c>
      <c r="O38" s="129">
        <v>43</v>
      </c>
      <c r="P38" s="129">
        <v>2</v>
      </c>
      <c r="Q38" s="129">
        <v>17</v>
      </c>
      <c r="R38" s="128">
        <v>0</v>
      </c>
      <c r="S38" s="128">
        <v>0</v>
      </c>
      <c r="T38" s="606">
        <f t="shared" si="1"/>
        <v>9</v>
      </c>
      <c r="U38" s="606">
        <f t="shared" si="1"/>
        <v>63</v>
      </c>
      <c r="V38" s="619">
        <f t="shared" si="4"/>
        <v>7.463305415042707E-4</v>
      </c>
      <c r="W38" s="620">
        <f t="shared" si="2"/>
        <v>1.6223315221589884E-3</v>
      </c>
    </row>
    <row r="39" spans="1:23" ht="27" customHeight="1" x14ac:dyDescent="0.2">
      <c r="A39" s="669" t="s">
        <v>202</v>
      </c>
      <c r="B39" s="670"/>
      <c r="C39" s="604" t="s">
        <v>203</v>
      </c>
      <c r="D39" s="129">
        <v>18</v>
      </c>
      <c r="E39" s="129">
        <v>36</v>
      </c>
      <c r="F39" s="129">
        <v>0</v>
      </c>
      <c r="G39" s="129">
        <v>0</v>
      </c>
      <c r="H39" s="129">
        <v>1</v>
      </c>
      <c r="I39" s="129">
        <v>4</v>
      </c>
      <c r="J39" s="129">
        <v>2</v>
      </c>
      <c r="K39" s="129">
        <v>2</v>
      </c>
      <c r="L39" s="128">
        <v>0</v>
      </c>
      <c r="M39" s="128">
        <v>0</v>
      </c>
      <c r="N39" s="129">
        <v>1</v>
      </c>
      <c r="O39" s="129">
        <v>3</v>
      </c>
      <c r="P39" s="129">
        <v>3</v>
      </c>
      <c r="Q39" s="129">
        <v>12</v>
      </c>
      <c r="R39" s="128">
        <v>0</v>
      </c>
      <c r="S39" s="128">
        <v>0</v>
      </c>
      <c r="T39" s="606">
        <f t="shared" si="1"/>
        <v>25</v>
      </c>
      <c r="U39" s="606">
        <f t="shared" si="1"/>
        <v>57</v>
      </c>
      <c r="V39" s="619">
        <f t="shared" si="4"/>
        <v>2.0731403930674187E-3</v>
      </c>
      <c r="W39" s="620">
        <f t="shared" si="2"/>
        <v>1.4678237581438468E-3</v>
      </c>
    </row>
    <row r="40" spans="1:23" ht="27" customHeight="1" x14ac:dyDescent="0.2">
      <c r="A40" s="1299" t="s">
        <v>204</v>
      </c>
      <c r="B40" s="1300"/>
      <c r="C40" s="604" t="s">
        <v>205</v>
      </c>
      <c r="D40" s="129">
        <v>29</v>
      </c>
      <c r="E40" s="129">
        <v>58</v>
      </c>
      <c r="F40" s="129">
        <v>0</v>
      </c>
      <c r="G40" s="129">
        <v>0</v>
      </c>
      <c r="H40" s="129">
        <v>9</v>
      </c>
      <c r="I40" s="129">
        <v>40</v>
      </c>
      <c r="J40" s="129">
        <v>60</v>
      </c>
      <c r="K40" s="129">
        <v>60</v>
      </c>
      <c r="L40" s="128">
        <v>0</v>
      </c>
      <c r="M40" s="128">
        <v>0</v>
      </c>
      <c r="N40" s="129">
        <v>27</v>
      </c>
      <c r="O40" s="129">
        <v>127</v>
      </c>
      <c r="P40" s="129">
        <v>4</v>
      </c>
      <c r="Q40" s="129">
        <v>15</v>
      </c>
      <c r="R40" s="128">
        <v>0</v>
      </c>
      <c r="S40" s="128">
        <v>0</v>
      </c>
      <c r="T40" s="606">
        <f t="shared" si="1"/>
        <v>129</v>
      </c>
      <c r="U40" s="606">
        <f t="shared" si="1"/>
        <v>300</v>
      </c>
      <c r="V40" s="619">
        <f t="shared" si="4"/>
        <v>1.0697404428227879E-2</v>
      </c>
      <c r="W40" s="620">
        <f t="shared" si="2"/>
        <v>7.7253882007570877E-3</v>
      </c>
    </row>
    <row r="41" spans="1:23" ht="27" customHeight="1" x14ac:dyDescent="0.2">
      <c r="A41" s="1316" t="s">
        <v>206</v>
      </c>
      <c r="B41" s="1317"/>
      <c r="C41" s="604" t="s">
        <v>207</v>
      </c>
      <c r="D41" s="129">
        <v>0</v>
      </c>
      <c r="E41" s="129">
        <v>0</v>
      </c>
      <c r="F41" s="129">
        <v>3</v>
      </c>
      <c r="G41" s="129">
        <v>17</v>
      </c>
      <c r="H41" s="129">
        <v>127</v>
      </c>
      <c r="I41" s="129">
        <v>391</v>
      </c>
      <c r="J41" s="129">
        <v>39</v>
      </c>
      <c r="K41" s="129">
        <v>39</v>
      </c>
      <c r="L41" s="128">
        <v>0</v>
      </c>
      <c r="M41" s="128">
        <v>0</v>
      </c>
      <c r="N41" s="129">
        <v>85</v>
      </c>
      <c r="O41" s="129">
        <v>348</v>
      </c>
      <c r="P41" s="129">
        <v>45</v>
      </c>
      <c r="Q41" s="129">
        <v>272</v>
      </c>
      <c r="R41" s="128">
        <v>0</v>
      </c>
      <c r="S41" s="128">
        <v>0</v>
      </c>
      <c r="T41" s="606">
        <f t="shared" si="1"/>
        <v>299</v>
      </c>
      <c r="U41" s="606">
        <f t="shared" si="1"/>
        <v>1067</v>
      </c>
      <c r="V41" s="619">
        <f t="shared" si="4"/>
        <v>2.4794759101086326E-2</v>
      </c>
      <c r="W41" s="620">
        <f t="shared" si="2"/>
        <v>2.7476630700692711E-2</v>
      </c>
    </row>
    <row r="42" spans="1:23" ht="27" customHeight="1" x14ac:dyDescent="0.2">
      <c r="A42" s="1316" t="s">
        <v>208</v>
      </c>
      <c r="B42" s="1317"/>
      <c r="C42" s="604" t="s">
        <v>209</v>
      </c>
      <c r="D42" s="129">
        <v>0</v>
      </c>
      <c r="E42" s="129">
        <v>0</v>
      </c>
      <c r="F42" s="129">
        <v>0</v>
      </c>
      <c r="G42" s="129">
        <v>0</v>
      </c>
      <c r="H42" s="129">
        <v>0</v>
      </c>
      <c r="I42" s="129">
        <v>0</v>
      </c>
      <c r="J42" s="129">
        <v>5</v>
      </c>
      <c r="K42" s="129">
        <v>5</v>
      </c>
      <c r="L42" s="128">
        <v>0</v>
      </c>
      <c r="M42" s="128">
        <v>0</v>
      </c>
      <c r="N42" s="129">
        <v>66</v>
      </c>
      <c r="O42" s="129">
        <v>237</v>
      </c>
      <c r="P42" s="129">
        <v>11</v>
      </c>
      <c r="Q42" s="129">
        <v>63</v>
      </c>
      <c r="R42" s="128">
        <v>0</v>
      </c>
      <c r="S42" s="128">
        <v>0</v>
      </c>
      <c r="T42" s="606">
        <f t="shared" si="1"/>
        <v>82</v>
      </c>
      <c r="U42" s="606">
        <f t="shared" si="1"/>
        <v>305</v>
      </c>
      <c r="V42" s="619">
        <f t="shared" si="4"/>
        <v>6.7999004892611327E-3</v>
      </c>
      <c r="W42" s="620">
        <f t="shared" si="2"/>
        <v>7.8541446707697058E-3</v>
      </c>
    </row>
    <row r="43" spans="1:23" ht="27" customHeight="1" x14ac:dyDescent="0.2">
      <c r="A43" s="1316" t="s">
        <v>210</v>
      </c>
      <c r="B43" s="1317"/>
      <c r="C43" s="604" t="s">
        <v>211</v>
      </c>
      <c r="D43" s="129">
        <v>4</v>
      </c>
      <c r="E43" s="129">
        <v>8</v>
      </c>
      <c r="F43" s="129">
        <v>1</v>
      </c>
      <c r="G43" s="129">
        <v>3</v>
      </c>
      <c r="H43" s="129">
        <v>1</v>
      </c>
      <c r="I43" s="129">
        <v>6</v>
      </c>
      <c r="J43" s="129">
        <v>10</v>
      </c>
      <c r="K43" s="129">
        <v>10</v>
      </c>
      <c r="L43" s="128">
        <v>0</v>
      </c>
      <c r="M43" s="128">
        <v>0</v>
      </c>
      <c r="N43" s="129">
        <v>45</v>
      </c>
      <c r="O43" s="129">
        <v>159</v>
      </c>
      <c r="P43" s="129">
        <v>28</v>
      </c>
      <c r="Q43" s="129">
        <v>169</v>
      </c>
      <c r="R43" s="128">
        <v>0</v>
      </c>
      <c r="S43" s="128">
        <v>0</v>
      </c>
      <c r="T43" s="606">
        <f t="shared" si="1"/>
        <v>89</v>
      </c>
      <c r="U43" s="606">
        <f t="shared" si="1"/>
        <v>355</v>
      </c>
      <c r="V43" s="619">
        <f t="shared" si="4"/>
        <v>7.3803797993200098E-3</v>
      </c>
      <c r="W43" s="620">
        <f t="shared" si="2"/>
        <v>9.1417093708958883E-3</v>
      </c>
    </row>
    <row r="44" spans="1:23" ht="27" customHeight="1" x14ac:dyDescent="0.2">
      <c r="A44" s="1313" t="s">
        <v>212</v>
      </c>
      <c r="B44" s="1314"/>
      <c r="C44" s="604" t="s">
        <v>213</v>
      </c>
      <c r="D44" s="129">
        <v>0</v>
      </c>
      <c r="E44" s="129">
        <v>0</v>
      </c>
      <c r="F44" s="129">
        <v>0</v>
      </c>
      <c r="G44" s="129">
        <v>0</v>
      </c>
      <c r="H44" s="129">
        <v>0</v>
      </c>
      <c r="I44" s="129">
        <v>0</v>
      </c>
      <c r="J44" s="129">
        <v>2</v>
      </c>
      <c r="K44" s="129">
        <v>2</v>
      </c>
      <c r="L44" s="128">
        <v>0</v>
      </c>
      <c r="M44" s="128">
        <v>0</v>
      </c>
      <c r="N44" s="129">
        <v>7</v>
      </c>
      <c r="O44" s="129">
        <v>22</v>
      </c>
      <c r="P44" s="129">
        <v>11</v>
      </c>
      <c r="Q44" s="129">
        <v>58</v>
      </c>
      <c r="R44" s="128">
        <v>0</v>
      </c>
      <c r="S44" s="128">
        <v>0</v>
      </c>
      <c r="T44" s="606">
        <f t="shared" si="1"/>
        <v>20</v>
      </c>
      <c r="U44" s="606">
        <f t="shared" si="1"/>
        <v>82</v>
      </c>
      <c r="V44" s="619">
        <f t="shared" si="4"/>
        <v>1.6585123144539349E-3</v>
      </c>
      <c r="W44" s="620">
        <f t="shared" si="2"/>
        <v>2.1116061082069376E-3</v>
      </c>
    </row>
    <row r="45" spans="1:23" ht="27" customHeight="1" x14ac:dyDescent="0.2">
      <c r="A45" s="1299" t="s">
        <v>214</v>
      </c>
      <c r="B45" s="1300"/>
      <c r="C45" s="604" t="s">
        <v>215</v>
      </c>
      <c r="D45" s="129">
        <v>0</v>
      </c>
      <c r="E45" s="129">
        <v>0</v>
      </c>
      <c r="F45" s="129">
        <v>0</v>
      </c>
      <c r="G45" s="129">
        <v>0</v>
      </c>
      <c r="H45" s="129">
        <v>1</v>
      </c>
      <c r="I45" s="129">
        <v>6</v>
      </c>
      <c r="J45" s="129">
        <v>7</v>
      </c>
      <c r="K45" s="129">
        <v>7</v>
      </c>
      <c r="L45" s="128">
        <v>0</v>
      </c>
      <c r="M45" s="128">
        <v>0</v>
      </c>
      <c r="N45" s="129">
        <v>64</v>
      </c>
      <c r="O45" s="129">
        <v>232</v>
      </c>
      <c r="P45" s="129">
        <v>8</v>
      </c>
      <c r="Q45" s="129">
        <v>51</v>
      </c>
      <c r="R45" s="128">
        <v>0</v>
      </c>
      <c r="S45" s="128">
        <v>0</v>
      </c>
      <c r="T45" s="606">
        <f t="shared" si="1"/>
        <v>80</v>
      </c>
      <c r="U45" s="606">
        <f t="shared" si="1"/>
        <v>296</v>
      </c>
      <c r="V45" s="619">
        <f t="shared" si="4"/>
        <v>6.6340492578157396E-3</v>
      </c>
      <c r="W45" s="620">
        <f t="shared" si="2"/>
        <v>7.6223830247469935E-3</v>
      </c>
    </row>
    <row r="46" spans="1:23" ht="27" customHeight="1" x14ac:dyDescent="0.2">
      <c r="A46" s="1299" t="s">
        <v>216</v>
      </c>
      <c r="B46" s="1300"/>
      <c r="C46" s="604" t="s">
        <v>217</v>
      </c>
      <c r="D46" s="129">
        <v>19</v>
      </c>
      <c r="E46" s="129">
        <v>38</v>
      </c>
      <c r="F46" s="129">
        <v>1</v>
      </c>
      <c r="G46" s="129">
        <v>4</v>
      </c>
      <c r="H46" s="129">
        <v>4</v>
      </c>
      <c r="I46" s="129">
        <v>22</v>
      </c>
      <c r="J46" s="129">
        <v>2</v>
      </c>
      <c r="K46" s="129">
        <v>2</v>
      </c>
      <c r="L46" s="128">
        <v>0</v>
      </c>
      <c r="M46" s="128">
        <v>0</v>
      </c>
      <c r="N46" s="129">
        <v>13</v>
      </c>
      <c r="O46" s="129">
        <v>66</v>
      </c>
      <c r="P46" s="129">
        <v>9</v>
      </c>
      <c r="Q46" s="129">
        <v>57</v>
      </c>
      <c r="R46" s="128">
        <v>0</v>
      </c>
      <c r="S46" s="128">
        <v>0</v>
      </c>
      <c r="T46" s="606">
        <f t="shared" si="1"/>
        <v>48</v>
      </c>
      <c r="U46" s="606">
        <f t="shared" si="1"/>
        <v>189</v>
      </c>
      <c r="V46" s="619">
        <f t="shared" si="4"/>
        <v>3.9804295546894434E-3</v>
      </c>
      <c r="W46" s="620">
        <f t="shared" si="2"/>
        <v>4.8669945664769655E-3</v>
      </c>
    </row>
    <row r="47" spans="1:23" ht="27" customHeight="1" x14ac:dyDescent="0.2">
      <c r="A47" s="1299" t="s">
        <v>218</v>
      </c>
      <c r="B47" s="1300"/>
      <c r="C47" s="604" t="s">
        <v>219</v>
      </c>
      <c r="D47" s="129">
        <v>0</v>
      </c>
      <c r="E47" s="129">
        <v>0</v>
      </c>
      <c r="F47" s="129">
        <v>2</v>
      </c>
      <c r="G47" s="129">
        <v>14</v>
      </c>
      <c r="H47" s="129">
        <v>107</v>
      </c>
      <c r="I47" s="129">
        <v>365</v>
      </c>
      <c r="J47" s="129">
        <v>41</v>
      </c>
      <c r="K47" s="129">
        <v>41</v>
      </c>
      <c r="L47" s="128">
        <v>0</v>
      </c>
      <c r="M47" s="128">
        <v>0</v>
      </c>
      <c r="N47" s="129">
        <v>59</v>
      </c>
      <c r="O47" s="129">
        <v>260</v>
      </c>
      <c r="P47" s="129">
        <v>30</v>
      </c>
      <c r="Q47" s="129">
        <v>187</v>
      </c>
      <c r="R47" s="128">
        <v>0</v>
      </c>
      <c r="S47" s="128">
        <v>0</v>
      </c>
      <c r="T47" s="606">
        <f t="shared" si="1"/>
        <v>239</v>
      </c>
      <c r="U47" s="606">
        <f t="shared" si="1"/>
        <v>867</v>
      </c>
      <c r="V47" s="619">
        <f t="shared" si="4"/>
        <v>1.9819222157724522E-2</v>
      </c>
      <c r="W47" s="620">
        <f t="shared" si="2"/>
        <v>2.2326371900187984E-2</v>
      </c>
    </row>
    <row r="48" spans="1:23" ht="27" customHeight="1" x14ac:dyDescent="0.2">
      <c r="A48" s="1299" t="s">
        <v>220</v>
      </c>
      <c r="B48" s="1300"/>
      <c r="C48" s="604" t="s">
        <v>221</v>
      </c>
      <c r="D48" s="129">
        <v>0</v>
      </c>
      <c r="E48" s="129">
        <v>0</v>
      </c>
      <c r="F48" s="129">
        <v>0</v>
      </c>
      <c r="G48" s="129">
        <v>0</v>
      </c>
      <c r="H48" s="129">
        <v>0</v>
      </c>
      <c r="I48" s="129">
        <v>0</v>
      </c>
      <c r="J48" s="129">
        <v>2</v>
      </c>
      <c r="K48" s="129">
        <v>2</v>
      </c>
      <c r="L48" s="128">
        <v>0</v>
      </c>
      <c r="M48" s="128">
        <v>0</v>
      </c>
      <c r="N48" s="129">
        <v>17</v>
      </c>
      <c r="O48" s="129">
        <v>79</v>
      </c>
      <c r="P48" s="129">
        <v>5</v>
      </c>
      <c r="Q48" s="129">
        <v>28</v>
      </c>
      <c r="R48" s="128">
        <v>0</v>
      </c>
      <c r="S48" s="128">
        <v>0</v>
      </c>
      <c r="T48" s="606">
        <f t="shared" si="1"/>
        <v>24</v>
      </c>
      <c r="U48" s="606">
        <f t="shared" si="1"/>
        <v>109</v>
      </c>
      <c r="V48" s="619">
        <f t="shared" si="4"/>
        <v>1.9902147773447217E-3</v>
      </c>
      <c r="W48" s="620">
        <f t="shared" si="2"/>
        <v>2.8068910462750755E-3</v>
      </c>
    </row>
    <row r="49" spans="1:23" ht="27" customHeight="1" x14ac:dyDescent="0.2">
      <c r="A49" s="1315" t="s">
        <v>222</v>
      </c>
      <c r="B49" s="1315"/>
      <c r="C49" s="604" t="s">
        <v>223</v>
      </c>
      <c r="D49" s="129">
        <v>0</v>
      </c>
      <c r="E49" s="129">
        <v>0</v>
      </c>
      <c r="F49" s="129">
        <v>0</v>
      </c>
      <c r="G49" s="129">
        <v>0</v>
      </c>
      <c r="H49" s="129">
        <v>1</v>
      </c>
      <c r="I49" s="129">
        <v>5</v>
      </c>
      <c r="J49" s="129">
        <v>3</v>
      </c>
      <c r="K49" s="129">
        <v>3</v>
      </c>
      <c r="L49" s="128">
        <v>0</v>
      </c>
      <c r="M49" s="128">
        <v>0</v>
      </c>
      <c r="N49" s="129">
        <v>10</v>
      </c>
      <c r="O49" s="129">
        <v>35</v>
      </c>
      <c r="P49" s="129">
        <v>5</v>
      </c>
      <c r="Q49" s="129">
        <v>28</v>
      </c>
      <c r="R49" s="128">
        <v>0</v>
      </c>
      <c r="S49" s="128">
        <v>0</v>
      </c>
      <c r="T49" s="606">
        <f t="shared" si="1"/>
        <v>19</v>
      </c>
      <c r="U49" s="606">
        <f t="shared" si="1"/>
        <v>71</v>
      </c>
      <c r="V49" s="619">
        <f t="shared" si="4"/>
        <v>1.5755866987312381E-3</v>
      </c>
      <c r="W49" s="620">
        <f t="shared" si="2"/>
        <v>1.8283418741791774E-3</v>
      </c>
    </row>
    <row r="50" spans="1:23" ht="27" customHeight="1" x14ac:dyDescent="0.2">
      <c r="A50" s="1303" t="s">
        <v>224</v>
      </c>
      <c r="B50" s="1304"/>
      <c r="C50" s="604" t="s">
        <v>225</v>
      </c>
      <c r="D50" s="129">
        <v>19</v>
      </c>
      <c r="E50" s="129">
        <v>38</v>
      </c>
      <c r="F50" s="129">
        <v>7</v>
      </c>
      <c r="G50" s="129">
        <v>35</v>
      </c>
      <c r="H50" s="129">
        <v>7</v>
      </c>
      <c r="I50" s="129">
        <v>34</v>
      </c>
      <c r="J50" s="129">
        <v>10</v>
      </c>
      <c r="K50" s="129">
        <v>10</v>
      </c>
      <c r="L50" s="128">
        <v>0</v>
      </c>
      <c r="M50" s="128">
        <v>0</v>
      </c>
      <c r="N50" s="129">
        <v>24</v>
      </c>
      <c r="O50" s="129">
        <v>102</v>
      </c>
      <c r="P50" s="129">
        <v>10</v>
      </c>
      <c r="Q50" s="129">
        <v>55</v>
      </c>
      <c r="R50" s="128">
        <v>0</v>
      </c>
      <c r="S50" s="128">
        <v>0</v>
      </c>
      <c r="T50" s="606">
        <f t="shared" si="1"/>
        <v>77</v>
      </c>
      <c r="U50" s="606">
        <f t="shared" si="1"/>
        <v>274</v>
      </c>
      <c r="V50" s="619">
        <f t="shared" si="4"/>
        <v>6.3852724106476487E-3</v>
      </c>
      <c r="W50" s="620">
        <f t="shared" si="2"/>
        <v>7.0558545566914736E-3</v>
      </c>
    </row>
    <row r="51" spans="1:23" ht="27" customHeight="1" x14ac:dyDescent="0.2">
      <c r="A51" s="1299" t="s">
        <v>226</v>
      </c>
      <c r="B51" s="1300"/>
      <c r="C51" s="604" t="s">
        <v>227</v>
      </c>
      <c r="D51" s="129">
        <v>0</v>
      </c>
      <c r="E51" s="129">
        <v>0</v>
      </c>
      <c r="F51" s="129">
        <v>0</v>
      </c>
      <c r="G51" s="129">
        <v>0</v>
      </c>
      <c r="H51" s="129">
        <v>0</v>
      </c>
      <c r="I51" s="129">
        <v>0</v>
      </c>
      <c r="J51" s="129">
        <v>1</v>
      </c>
      <c r="K51" s="129">
        <v>1</v>
      </c>
      <c r="L51" s="128">
        <v>0</v>
      </c>
      <c r="M51" s="128">
        <v>0</v>
      </c>
      <c r="N51" s="129">
        <v>25</v>
      </c>
      <c r="O51" s="129">
        <v>113</v>
      </c>
      <c r="P51" s="129">
        <v>0</v>
      </c>
      <c r="Q51" s="129">
        <v>0</v>
      </c>
      <c r="R51" s="128">
        <v>0</v>
      </c>
      <c r="S51" s="128">
        <v>0</v>
      </c>
      <c r="T51" s="606">
        <f t="shared" si="1"/>
        <v>26</v>
      </c>
      <c r="U51" s="606">
        <f t="shared" si="1"/>
        <v>114</v>
      </c>
      <c r="V51" s="619">
        <f t="shared" si="4"/>
        <v>2.1560660087901152E-3</v>
      </c>
      <c r="W51" s="620">
        <f t="shared" si="2"/>
        <v>2.9356475162876936E-3</v>
      </c>
    </row>
    <row r="52" spans="1:23" ht="27" customHeight="1" x14ac:dyDescent="0.2">
      <c r="A52" s="1313" t="s">
        <v>228</v>
      </c>
      <c r="B52" s="1314"/>
      <c r="C52" s="132" t="s">
        <v>229</v>
      </c>
      <c r="D52" s="129">
        <v>0</v>
      </c>
      <c r="E52" s="129">
        <v>0</v>
      </c>
      <c r="F52" s="129">
        <v>0</v>
      </c>
      <c r="G52" s="129">
        <v>0</v>
      </c>
      <c r="H52" s="129">
        <v>0</v>
      </c>
      <c r="I52" s="129">
        <v>0</v>
      </c>
      <c r="J52" s="129">
        <v>0</v>
      </c>
      <c r="K52" s="129">
        <v>0</v>
      </c>
      <c r="L52" s="128">
        <v>0</v>
      </c>
      <c r="M52" s="128">
        <v>0</v>
      </c>
      <c r="N52" s="129">
        <v>0</v>
      </c>
      <c r="O52" s="129">
        <v>0</v>
      </c>
      <c r="P52" s="129">
        <v>7</v>
      </c>
      <c r="Q52" s="129">
        <v>38</v>
      </c>
      <c r="R52" s="128">
        <v>0</v>
      </c>
      <c r="S52" s="128">
        <v>0</v>
      </c>
      <c r="T52" s="627">
        <f t="shared" si="1"/>
        <v>7</v>
      </c>
      <c r="U52" s="627">
        <f t="shared" si="1"/>
        <v>38</v>
      </c>
      <c r="V52" s="619">
        <f t="shared" si="4"/>
        <v>5.8047931005887718E-4</v>
      </c>
      <c r="W52" s="620">
        <f t="shared" si="2"/>
        <v>9.7854917209589786E-4</v>
      </c>
    </row>
    <row r="53" spans="1:23" ht="27" customHeight="1" x14ac:dyDescent="0.2">
      <c r="A53" s="1316" t="s">
        <v>230</v>
      </c>
      <c r="B53" s="1317"/>
      <c r="C53" s="604" t="s">
        <v>231</v>
      </c>
      <c r="D53" s="129">
        <v>0</v>
      </c>
      <c r="E53" s="129">
        <v>0</v>
      </c>
      <c r="F53" s="129">
        <v>0</v>
      </c>
      <c r="G53" s="129">
        <v>0</v>
      </c>
      <c r="H53" s="129">
        <v>0</v>
      </c>
      <c r="I53" s="129">
        <v>0</v>
      </c>
      <c r="J53" s="129">
        <v>62</v>
      </c>
      <c r="K53" s="129">
        <v>62</v>
      </c>
      <c r="L53" s="128">
        <v>0</v>
      </c>
      <c r="M53" s="128">
        <v>0</v>
      </c>
      <c r="N53" s="129">
        <v>0</v>
      </c>
      <c r="O53" s="129">
        <v>0</v>
      </c>
      <c r="P53" s="129">
        <v>52</v>
      </c>
      <c r="Q53" s="129">
        <v>1761</v>
      </c>
      <c r="R53" s="128">
        <v>0</v>
      </c>
      <c r="S53" s="128">
        <v>0</v>
      </c>
      <c r="T53" s="606">
        <f t="shared" si="1"/>
        <v>114</v>
      </c>
      <c r="U53" s="606">
        <f t="shared" si="1"/>
        <v>1823</v>
      </c>
      <c r="V53" s="619">
        <f t="shared" si="4"/>
        <v>9.4535201923874289E-3</v>
      </c>
      <c r="W53" s="620">
        <f t="shared" si="2"/>
        <v>4.6944608966600569E-2</v>
      </c>
    </row>
    <row r="54" spans="1:23" ht="27" customHeight="1" x14ac:dyDescent="0.2">
      <c r="A54" s="1313" t="s">
        <v>232</v>
      </c>
      <c r="B54" s="1314"/>
      <c r="C54" s="132" t="s">
        <v>233</v>
      </c>
      <c r="D54" s="129">
        <v>0</v>
      </c>
      <c r="E54" s="129">
        <v>0</v>
      </c>
      <c r="F54" s="129">
        <v>6</v>
      </c>
      <c r="G54" s="129">
        <v>28</v>
      </c>
      <c r="H54" s="129">
        <v>0</v>
      </c>
      <c r="I54" s="129">
        <v>0</v>
      </c>
      <c r="J54" s="129">
        <v>73</v>
      </c>
      <c r="K54" s="129">
        <v>73</v>
      </c>
      <c r="L54" s="128">
        <v>0</v>
      </c>
      <c r="M54" s="128">
        <v>0</v>
      </c>
      <c r="N54" s="129">
        <v>62</v>
      </c>
      <c r="O54" s="129">
        <v>250</v>
      </c>
      <c r="P54" s="129">
        <v>11</v>
      </c>
      <c r="Q54" s="129">
        <v>60</v>
      </c>
      <c r="R54" s="128">
        <v>0</v>
      </c>
      <c r="S54" s="128">
        <v>0</v>
      </c>
      <c r="T54" s="627">
        <f t="shared" si="1"/>
        <v>152</v>
      </c>
      <c r="U54" s="627">
        <f t="shared" si="1"/>
        <v>411</v>
      </c>
      <c r="V54" s="619">
        <f t="shared" si="4"/>
        <v>1.2604693589849905E-2</v>
      </c>
      <c r="W54" s="620">
        <f t="shared" si="2"/>
        <v>1.058378183503721E-2</v>
      </c>
    </row>
    <row r="55" spans="1:23" ht="27" customHeight="1" x14ac:dyDescent="0.2">
      <c r="A55" s="1313" t="s">
        <v>234</v>
      </c>
      <c r="B55" s="1314"/>
      <c r="C55" s="132" t="s">
        <v>233</v>
      </c>
      <c r="D55" s="129">
        <v>0</v>
      </c>
      <c r="E55" s="129">
        <v>0</v>
      </c>
      <c r="F55" s="129">
        <v>0</v>
      </c>
      <c r="G55" s="129">
        <v>0</v>
      </c>
      <c r="H55" s="129">
        <v>1</v>
      </c>
      <c r="I55" s="129">
        <v>2</v>
      </c>
      <c r="J55" s="129">
        <v>2</v>
      </c>
      <c r="K55" s="129">
        <v>2</v>
      </c>
      <c r="L55" s="128">
        <v>0</v>
      </c>
      <c r="M55" s="128">
        <v>0</v>
      </c>
      <c r="N55" s="129">
        <v>0</v>
      </c>
      <c r="O55" s="129">
        <v>0</v>
      </c>
      <c r="P55" s="129">
        <v>0</v>
      </c>
      <c r="Q55" s="129">
        <v>0</v>
      </c>
      <c r="R55" s="128">
        <v>0</v>
      </c>
      <c r="S55" s="128">
        <v>0</v>
      </c>
      <c r="T55" s="627">
        <f t="shared" si="1"/>
        <v>3</v>
      </c>
      <c r="U55" s="627">
        <f t="shared" si="1"/>
        <v>4</v>
      </c>
      <c r="V55" s="619">
        <f t="shared" si="4"/>
        <v>2.4877684716809021E-4</v>
      </c>
      <c r="W55" s="620">
        <f t="shared" si="2"/>
        <v>1.0300517601009451E-4</v>
      </c>
    </row>
    <row r="56" spans="1:23" ht="27" customHeight="1" thickBot="1" x14ac:dyDescent="0.25">
      <c r="A56" s="1307" t="s">
        <v>235</v>
      </c>
      <c r="B56" s="1308"/>
      <c r="C56" s="625" t="s">
        <v>236</v>
      </c>
      <c r="D56" s="129">
        <v>4</v>
      </c>
      <c r="E56" s="129">
        <v>8</v>
      </c>
      <c r="F56" s="129">
        <v>0</v>
      </c>
      <c r="G56" s="129">
        <v>0</v>
      </c>
      <c r="H56" s="129">
        <v>12</v>
      </c>
      <c r="I56" s="129">
        <v>39</v>
      </c>
      <c r="J56" s="129">
        <v>30</v>
      </c>
      <c r="K56" s="129">
        <v>30</v>
      </c>
      <c r="L56" s="128">
        <v>0</v>
      </c>
      <c r="M56" s="128">
        <v>0</v>
      </c>
      <c r="N56" s="129">
        <v>31</v>
      </c>
      <c r="O56" s="129">
        <v>222</v>
      </c>
      <c r="P56" s="129">
        <v>4</v>
      </c>
      <c r="Q56" s="129">
        <v>39</v>
      </c>
      <c r="R56" s="128">
        <v>0</v>
      </c>
      <c r="S56" s="128">
        <v>0</v>
      </c>
      <c r="T56" s="626">
        <f t="shared" si="1"/>
        <v>81</v>
      </c>
      <c r="U56" s="626">
        <f t="shared" si="1"/>
        <v>338</v>
      </c>
      <c r="V56" s="612">
        <f t="shared" si="4"/>
        <v>6.7169748735384357E-3</v>
      </c>
      <c r="W56" s="613">
        <f t="shared" si="2"/>
        <v>8.7039373728529865E-3</v>
      </c>
    </row>
    <row r="57" spans="1:23" ht="27" customHeight="1" thickTop="1" thickBot="1" x14ac:dyDescent="0.25">
      <c r="A57" s="1309" t="s">
        <v>125</v>
      </c>
      <c r="B57" s="1310"/>
      <c r="C57" s="615" t="s">
        <v>237</v>
      </c>
      <c r="D57" s="616">
        <f>D58+D59+D60+D61+D62+D63+D64+D65+D66+D67</f>
        <v>5</v>
      </c>
      <c r="E57" s="616">
        <f t="shared" ref="E57:U57" si="10">E58+E59+E60+E61+E62+E63+E64+E65+E66+E67</f>
        <v>10</v>
      </c>
      <c r="F57" s="616">
        <f t="shared" si="10"/>
        <v>22</v>
      </c>
      <c r="G57" s="616">
        <f t="shared" si="10"/>
        <v>137</v>
      </c>
      <c r="H57" s="616">
        <f t="shared" si="10"/>
        <v>7</v>
      </c>
      <c r="I57" s="616">
        <f t="shared" si="10"/>
        <v>24</v>
      </c>
      <c r="J57" s="616">
        <f t="shared" si="10"/>
        <v>761</v>
      </c>
      <c r="K57" s="616">
        <f t="shared" si="10"/>
        <v>761</v>
      </c>
      <c r="L57" s="616">
        <f t="shared" si="10"/>
        <v>3</v>
      </c>
      <c r="M57" s="616">
        <f t="shared" si="10"/>
        <v>3</v>
      </c>
      <c r="N57" s="616">
        <f t="shared" si="10"/>
        <v>1270</v>
      </c>
      <c r="O57" s="616">
        <f t="shared" si="10"/>
        <v>4595</v>
      </c>
      <c r="P57" s="616">
        <f t="shared" si="10"/>
        <v>82</v>
      </c>
      <c r="Q57" s="616">
        <f t="shared" si="10"/>
        <v>381</v>
      </c>
      <c r="R57" s="616">
        <f t="shared" si="10"/>
        <v>0</v>
      </c>
      <c r="S57" s="616">
        <f t="shared" si="10"/>
        <v>0</v>
      </c>
      <c r="T57" s="616">
        <f t="shared" si="10"/>
        <v>2150</v>
      </c>
      <c r="U57" s="616">
        <f t="shared" si="10"/>
        <v>5911</v>
      </c>
      <c r="V57" s="617">
        <f t="shared" si="4"/>
        <v>0.17829007380379799</v>
      </c>
      <c r="W57" s="618">
        <f t="shared" si="2"/>
        <v>0.15221589884891715</v>
      </c>
    </row>
    <row r="58" spans="1:23" ht="27" customHeight="1" x14ac:dyDescent="0.2">
      <c r="A58" s="1311" t="s">
        <v>238</v>
      </c>
      <c r="B58" s="1312"/>
      <c r="C58" s="604" t="s">
        <v>239</v>
      </c>
      <c r="D58" s="128">
        <v>0</v>
      </c>
      <c r="E58" s="128">
        <v>0</v>
      </c>
      <c r="F58" s="128">
        <v>6</v>
      </c>
      <c r="G58" s="128">
        <v>42</v>
      </c>
      <c r="H58" s="128">
        <v>0</v>
      </c>
      <c r="I58" s="128">
        <v>0</v>
      </c>
      <c r="J58" s="128">
        <v>50</v>
      </c>
      <c r="K58" s="128">
        <v>50</v>
      </c>
      <c r="L58" s="128">
        <v>2</v>
      </c>
      <c r="M58" s="128">
        <v>2</v>
      </c>
      <c r="N58" s="128">
        <v>94</v>
      </c>
      <c r="O58" s="128">
        <v>482</v>
      </c>
      <c r="P58" s="128">
        <v>2</v>
      </c>
      <c r="Q58" s="128">
        <v>7</v>
      </c>
      <c r="R58" s="128">
        <v>0</v>
      </c>
      <c r="S58" s="128">
        <v>0</v>
      </c>
      <c r="T58" s="606">
        <f t="shared" si="1"/>
        <v>154</v>
      </c>
      <c r="U58" s="606">
        <f t="shared" si="1"/>
        <v>583</v>
      </c>
      <c r="V58" s="607">
        <f t="shared" si="4"/>
        <v>1.2770544821295297E-2</v>
      </c>
      <c r="W58" s="608">
        <f t="shared" si="2"/>
        <v>1.5013004403471274E-2</v>
      </c>
    </row>
    <row r="59" spans="1:23" ht="27" customHeight="1" x14ac:dyDescent="0.2">
      <c r="A59" s="1299" t="s">
        <v>240</v>
      </c>
      <c r="B59" s="1300"/>
      <c r="C59" s="604" t="s">
        <v>241</v>
      </c>
      <c r="D59" s="128">
        <v>0</v>
      </c>
      <c r="E59" s="128">
        <v>0</v>
      </c>
      <c r="F59" s="129">
        <v>7</v>
      </c>
      <c r="G59" s="129">
        <v>45</v>
      </c>
      <c r="H59" s="128">
        <v>0</v>
      </c>
      <c r="I59" s="128">
        <v>0</v>
      </c>
      <c r="J59" s="129">
        <v>293</v>
      </c>
      <c r="K59" s="129">
        <v>293</v>
      </c>
      <c r="L59" s="128">
        <v>0</v>
      </c>
      <c r="M59" s="128">
        <v>0</v>
      </c>
      <c r="N59" s="129">
        <v>32</v>
      </c>
      <c r="O59" s="129">
        <v>96</v>
      </c>
      <c r="P59" s="129">
        <v>2</v>
      </c>
      <c r="Q59" s="129">
        <v>8</v>
      </c>
      <c r="R59" s="128">
        <v>0</v>
      </c>
      <c r="S59" s="128">
        <v>0</v>
      </c>
      <c r="T59" s="606">
        <f t="shared" si="1"/>
        <v>334</v>
      </c>
      <c r="U59" s="606">
        <f t="shared" si="1"/>
        <v>442</v>
      </c>
      <c r="V59" s="619">
        <f t="shared" si="4"/>
        <v>2.7697155651380711E-2</v>
      </c>
      <c r="W59" s="620">
        <f t="shared" si="2"/>
        <v>1.1382071949115443E-2</v>
      </c>
    </row>
    <row r="60" spans="1:23" ht="27" customHeight="1" x14ac:dyDescent="0.2">
      <c r="A60" s="1299" t="s">
        <v>242</v>
      </c>
      <c r="B60" s="1300"/>
      <c r="C60" s="604" t="s">
        <v>243</v>
      </c>
      <c r="D60" s="128">
        <v>1</v>
      </c>
      <c r="E60" s="128">
        <v>2</v>
      </c>
      <c r="F60" s="129">
        <v>4</v>
      </c>
      <c r="G60" s="129">
        <v>16</v>
      </c>
      <c r="H60" s="128">
        <v>1</v>
      </c>
      <c r="I60" s="128">
        <v>2</v>
      </c>
      <c r="J60" s="129">
        <v>144</v>
      </c>
      <c r="K60" s="129">
        <v>144</v>
      </c>
      <c r="L60" s="128">
        <v>0</v>
      </c>
      <c r="M60" s="128">
        <v>0</v>
      </c>
      <c r="N60" s="129">
        <v>389</v>
      </c>
      <c r="O60" s="129">
        <v>1365</v>
      </c>
      <c r="P60" s="129">
        <v>25</v>
      </c>
      <c r="Q60" s="129">
        <v>139</v>
      </c>
      <c r="R60" s="128">
        <v>0</v>
      </c>
      <c r="S60" s="128">
        <v>0</v>
      </c>
      <c r="T60" s="606">
        <f t="shared" si="1"/>
        <v>564</v>
      </c>
      <c r="U60" s="606">
        <f t="shared" si="1"/>
        <v>1668</v>
      </c>
      <c r="V60" s="619">
        <f t="shared" si="4"/>
        <v>4.6770047267600964E-2</v>
      </c>
      <c r="W60" s="620">
        <f t="shared" si="2"/>
        <v>4.2953158396209411E-2</v>
      </c>
    </row>
    <row r="61" spans="1:23" ht="27" customHeight="1" x14ac:dyDescent="0.2">
      <c r="A61" s="1299" t="s">
        <v>244</v>
      </c>
      <c r="B61" s="1300"/>
      <c r="C61" s="604" t="s">
        <v>245</v>
      </c>
      <c r="D61" s="128">
        <v>0</v>
      </c>
      <c r="E61" s="128">
        <v>0</v>
      </c>
      <c r="F61" s="129">
        <v>0</v>
      </c>
      <c r="G61" s="129">
        <v>0</v>
      </c>
      <c r="H61" s="128">
        <v>0</v>
      </c>
      <c r="I61" s="128">
        <v>0</v>
      </c>
      <c r="J61" s="129">
        <v>10</v>
      </c>
      <c r="K61" s="129">
        <v>10</v>
      </c>
      <c r="L61" s="128">
        <v>0</v>
      </c>
      <c r="M61" s="128">
        <v>0</v>
      </c>
      <c r="N61" s="129">
        <v>156</v>
      </c>
      <c r="O61" s="129">
        <v>537</v>
      </c>
      <c r="P61" s="129">
        <v>15</v>
      </c>
      <c r="Q61" s="129">
        <v>66</v>
      </c>
      <c r="R61" s="128">
        <v>0</v>
      </c>
      <c r="S61" s="128">
        <v>0</v>
      </c>
      <c r="T61" s="606">
        <f t="shared" si="1"/>
        <v>181</v>
      </c>
      <c r="U61" s="606">
        <f t="shared" si="1"/>
        <v>613</v>
      </c>
      <c r="V61" s="619">
        <f t="shared" si="4"/>
        <v>1.500953644580811E-2</v>
      </c>
      <c r="W61" s="620">
        <f t="shared" si="2"/>
        <v>1.5785543223546982E-2</v>
      </c>
    </row>
    <row r="62" spans="1:23" ht="27" customHeight="1" x14ac:dyDescent="0.2">
      <c r="A62" s="1303" t="s">
        <v>246</v>
      </c>
      <c r="B62" s="1304"/>
      <c r="C62" s="604" t="s">
        <v>247</v>
      </c>
      <c r="D62" s="128">
        <v>0</v>
      </c>
      <c r="E62" s="128">
        <v>0</v>
      </c>
      <c r="F62" s="129">
        <v>0</v>
      </c>
      <c r="G62" s="129">
        <v>0</v>
      </c>
      <c r="H62" s="128">
        <v>0</v>
      </c>
      <c r="I62" s="128">
        <v>0</v>
      </c>
      <c r="J62" s="129">
        <v>111</v>
      </c>
      <c r="K62" s="129">
        <v>111</v>
      </c>
      <c r="L62" s="128">
        <v>0</v>
      </c>
      <c r="M62" s="128">
        <v>0</v>
      </c>
      <c r="N62" s="129">
        <v>312</v>
      </c>
      <c r="O62" s="129">
        <v>1091</v>
      </c>
      <c r="P62" s="129">
        <v>17</v>
      </c>
      <c r="Q62" s="129">
        <v>70</v>
      </c>
      <c r="R62" s="128">
        <v>0</v>
      </c>
      <c r="S62" s="128">
        <v>0</v>
      </c>
      <c r="T62" s="606">
        <f t="shared" si="1"/>
        <v>440</v>
      </c>
      <c r="U62" s="606">
        <f t="shared" si="1"/>
        <v>1272</v>
      </c>
      <c r="V62" s="619">
        <f t="shared" si="4"/>
        <v>3.6487270917986564E-2</v>
      </c>
      <c r="W62" s="620">
        <f t="shared" si="2"/>
        <v>3.2755645971210057E-2</v>
      </c>
    </row>
    <row r="63" spans="1:23" ht="27" customHeight="1" x14ac:dyDescent="0.2">
      <c r="A63" s="1299" t="s">
        <v>248</v>
      </c>
      <c r="B63" s="1300"/>
      <c r="C63" s="604" t="s">
        <v>249</v>
      </c>
      <c r="D63" s="128">
        <v>4</v>
      </c>
      <c r="E63" s="128">
        <v>8</v>
      </c>
      <c r="F63" s="129">
        <v>4</v>
      </c>
      <c r="G63" s="129">
        <v>10</v>
      </c>
      <c r="H63" s="128">
        <v>0</v>
      </c>
      <c r="I63" s="128">
        <v>0</v>
      </c>
      <c r="J63" s="129">
        <v>96</v>
      </c>
      <c r="K63" s="129">
        <v>96</v>
      </c>
      <c r="L63" s="128">
        <v>0</v>
      </c>
      <c r="M63" s="128">
        <v>0</v>
      </c>
      <c r="N63" s="129">
        <v>218</v>
      </c>
      <c r="O63" s="129">
        <v>713</v>
      </c>
      <c r="P63" s="129">
        <v>14</v>
      </c>
      <c r="Q63" s="129">
        <v>61</v>
      </c>
      <c r="R63" s="128">
        <v>0</v>
      </c>
      <c r="S63" s="128">
        <v>0</v>
      </c>
      <c r="T63" s="606">
        <f t="shared" si="1"/>
        <v>336</v>
      </c>
      <c r="U63" s="606">
        <f t="shared" si="1"/>
        <v>888</v>
      </c>
      <c r="V63" s="619">
        <f t="shared" si="4"/>
        <v>2.7863006882826107E-2</v>
      </c>
      <c r="W63" s="620">
        <f t="shared" si="2"/>
        <v>2.2867149074240981E-2</v>
      </c>
    </row>
    <row r="64" spans="1:23" ht="27" customHeight="1" x14ac:dyDescent="0.2">
      <c r="A64" s="1299" t="s">
        <v>250</v>
      </c>
      <c r="B64" s="1300"/>
      <c r="C64" s="604" t="s">
        <v>251</v>
      </c>
      <c r="D64" s="128">
        <v>0</v>
      </c>
      <c r="E64" s="128">
        <v>0</v>
      </c>
      <c r="F64" s="129">
        <v>0</v>
      </c>
      <c r="G64" s="129">
        <v>0</v>
      </c>
      <c r="H64" s="128">
        <v>0</v>
      </c>
      <c r="I64" s="128">
        <v>0</v>
      </c>
      <c r="J64" s="129">
        <v>0</v>
      </c>
      <c r="K64" s="129">
        <v>0</v>
      </c>
      <c r="L64" s="128">
        <v>0</v>
      </c>
      <c r="M64" s="128">
        <v>0</v>
      </c>
      <c r="N64" s="129">
        <v>10</v>
      </c>
      <c r="O64" s="129">
        <v>28</v>
      </c>
      <c r="P64" s="129">
        <v>1</v>
      </c>
      <c r="Q64" s="129">
        <v>2</v>
      </c>
      <c r="R64" s="128">
        <v>0</v>
      </c>
      <c r="S64" s="128">
        <v>0</v>
      </c>
      <c r="T64" s="606">
        <f t="shared" si="1"/>
        <v>11</v>
      </c>
      <c r="U64" s="606">
        <f t="shared" si="1"/>
        <v>30</v>
      </c>
      <c r="V64" s="619">
        <f t="shared" si="4"/>
        <v>9.121817729496641E-4</v>
      </c>
      <c r="W64" s="620">
        <f t="shared" si="2"/>
        <v>7.7253882007570875E-4</v>
      </c>
    </row>
    <row r="65" spans="1:23" ht="27" customHeight="1" x14ac:dyDescent="0.2">
      <c r="A65" s="1303" t="s">
        <v>252</v>
      </c>
      <c r="B65" s="1304"/>
      <c r="C65" s="604" t="s">
        <v>253</v>
      </c>
      <c r="D65" s="128">
        <v>0</v>
      </c>
      <c r="E65" s="128">
        <v>0</v>
      </c>
      <c r="F65" s="129">
        <v>0</v>
      </c>
      <c r="G65" s="129">
        <v>0</v>
      </c>
      <c r="H65" s="128">
        <v>0</v>
      </c>
      <c r="I65" s="128">
        <v>0</v>
      </c>
      <c r="J65" s="129">
        <v>3</v>
      </c>
      <c r="K65" s="129">
        <v>3</v>
      </c>
      <c r="L65" s="128">
        <v>0</v>
      </c>
      <c r="M65" s="128">
        <v>0</v>
      </c>
      <c r="N65" s="129">
        <v>4</v>
      </c>
      <c r="O65" s="129">
        <v>38</v>
      </c>
      <c r="P65" s="129">
        <v>1</v>
      </c>
      <c r="Q65" s="129">
        <v>3</v>
      </c>
      <c r="R65" s="128">
        <v>0</v>
      </c>
      <c r="S65" s="128">
        <v>0</v>
      </c>
      <c r="T65" s="606">
        <f t="shared" si="1"/>
        <v>8</v>
      </c>
      <c r="U65" s="606">
        <f t="shared" si="1"/>
        <v>44</v>
      </c>
      <c r="V65" s="619">
        <f t="shared" si="4"/>
        <v>6.6340492578157394E-4</v>
      </c>
      <c r="W65" s="620">
        <f t="shared" si="2"/>
        <v>1.1330569361110395E-3</v>
      </c>
    </row>
    <row r="66" spans="1:23" ht="27" customHeight="1" x14ac:dyDescent="0.2">
      <c r="A66" s="1299" t="s">
        <v>254</v>
      </c>
      <c r="B66" s="1300"/>
      <c r="C66" s="604" t="s">
        <v>255</v>
      </c>
      <c r="D66" s="128">
        <v>0</v>
      </c>
      <c r="E66" s="128">
        <v>0</v>
      </c>
      <c r="F66" s="129">
        <v>0</v>
      </c>
      <c r="G66" s="129">
        <v>0</v>
      </c>
      <c r="H66" s="129">
        <v>4</v>
      </c>
      <c r="I66" s="129">
        <v>16</v>
      </c>
      <c r="J66" s="129">
        <v>4</v>
      </c>
      <c r="K66" s="129">
        <v>4</v>
      </c>
      <c r="L66" s="128">
        <v>1</v>
      </c>
      <c r="M66" s="128">
        <v>1</v>
      </c>
      <c r="N66" s="129">
        <v>3</v>
      </c>
      <c r="O66" s="129">
        <v>9</v>
      </c>
      <c r="P66" s="129">
        <v>0</v>
      </c>
      <c r="Q66" s="129">
        <v>0</v>
      </c>
      <c r="R66" s="128">
        <v>0</v>
      </c>
      <c r="S66" s="128">
        <v>0</v>
      </c>
      <c r="T66" s="606">
        <f t="shared" si="1"/>
        <v>12</v>
      </c>
      <c r="U66" s="606">
        <f t="shared" si="1"/>
        <v>30</v>
      </c>
      <c r="V66" s="619">
        <f t="shared" si="4"/>
        <v>9.9510738867236086E-4</v>
      </c>
      <c r="W66" s="620">
        <f t="shared" si="2"/>
        <v>7.7253882007570875E-4</v>
      </c>
    </row>
    <row r="67" spans="1:23" ht="27" customHeight="1" thickBot="1" x14ac:dyDescent="0.25">
      <c r="A67" s="1299" t="s">
        <v>256</v>
      </c>
      <c r="B67" s="1300"/>
      <c r="C67" s="609" t="s">
        <v>257</v>
      </c>
      <c r="D67" s="128">
        <v>0</v>
      </c>
      <c r="E67" s="128">
        <v>0</v>
      </c>
      <c r="F67" s="129">
        <v>1</v>
      </c>
      <c r="G67" s="129">
        <v>24</v>
      </c>
      <c r="H67" s="129">
        <v>2</v>
      </c>
      <c r="I67" s="129">
        <v>6</v>
      </c>
      <c r="J67" s="129">
        <v>50</v>
      </c>
      <c r="K67" s="129">
        <v>50</v>
      </c>
      <c r="L67" s="128">
        <v>0</v>
      </c>
      <c r="M67" s="128">
        <v>0</v>
      </c>
      <c r="N67" s="129">
        <v>52</v>
      </c>
      <c r="O67" s="129">
        <v>236</v>
      </c>
      <c r="P67" s="129">
        <v>5</v>
      </c>
      <c r="Q67" s="129">
        <v>25</v>
      </c>
      <c r="R67" s="128">
        <v>0</v>
      </c>
      <c r="S67" s="128">
        <v>0</v>
      </c>
      <c r="T67" s="605">
        <f t="shared" si="1"/>
        <v>110</v>
      </c>
      <c r="U67" s="605">
        <f t="shared" si="1"/>
        <v>341</v>
      </c>
      <c r="V67" s="612">
        <f t="shared" si="4"/>
        <v>9.121817729496641E-3</v>
      </c>
      <c r="W67" s="613">
        <f t="shared" si="2"/>
        <v>8.781191254860557E-3</v>
      </c>
    </row>
    <row r="68" spans="1:23" ht="27" customHeight="1" thickTop="1" thickBot="1" x14ac:dyDescent="0.25">
      <c r="A68" s="1309" t="s">
        <v>126</v>
      </c>
      <c r="B68" s="1310"/>
      <c r="C68" s="615" t="s">
        <v>258</v>
      </c>
      <c r="D68" s="616">
        <f>D69+D70+D71+D72+D73+D74+D75+D76+D77</f>
        <v>50</v>
      </c>
      <c r="E68" s="616">
        <f t="shared" ref="E68:U68" si="11">E69+E70+E71+E72+E73+E74+E75+E76+E77</f>
        <v>100</v>
      </c>
      <c r="F68" s="616">
        <f t="shared" si="11"/>
        <v>63</v>
      </c>
      <c r="G68" s="616">
        <f t="shared" si="11"/>
        <v>343</v>
      </c>
      <c r="H68" s="616">
        <f t="shared" si="11"/>
        <v>33</v>
      </c>
      <c r="I68" s="616">
        <f t="shared" si="11"/>
        <v>129</v>
      </c>
      <c r="J68" s="616">
        <f t="shared" si="11"/>
        <v>278</v>
      </c>
      <c r="K68" s="616">
        <f t="shared" si="11"/>
        <v>278</v>
      </c>
      <c r="L68" s="616">
        <f t="shared" si="11"/>
        <v>0</v>
      </c>
      <c r="M68" s="616">
        <f t="shared" si="11"/>
        <v>0</v>
      </c>
      <c r="N68" s="616">
        <f t="shared" si="11"/>
        <v>139</v>
      </c>
      <c r="O68" s="616">
        <f t="shared" si="11"/>
        <v>670</v>
      </c>
      <c r="P68" s="616">
        <f t="shared" si="11"/>
        <v>14</v>
      </c>
      <c r="Q68" s="616">
        <f t="shared" si="11"/>
        <v>63</v>
      </c>
      <c r="R68" s="616">
        <f t="shared" si="11"/>
        <v>0</v>
      </c>
      <c r="S68" s="616">
        <f t="shared" si="11"/>
        <v>0</v>
      </c>
      <c r="T68" s="616">
        <f t="shared" si="11"/>
        <v>577</v>
      </c>
      <c r="U68" s="616">
        <f t="shared" si="11"/>
        <v>1583</v>
      </c>
      <c r="V68" s="617">
        <f t="shared" si="4"/>
        <v>4.7848080271996017E-2</v>
      </c>
      <c r="W68" s="618">
        <f t="shared" si="2"/>
        <v>4.0764298405994902E-2</v>
      </c>
    </row>
    <row r="69" spans="1:23" ht="27" customHeight="1" x14ac:dyDescent="0.2">
      <c r="A69" s="1311" t="s">
        <v>259</v>
      </c>
      <c r="B69" s="1312"/>
      <c r="C69" s="604" t="s">
        <v>260</v>
      </c>
      <c r="D69" s="128">
        <v>0</v>
      </c>
      <c r="E69" s="128">
        <v>0</v>
      </c>
      <c r="F69" s="128">
        <v>7</v>
      </c>
      <c r="G69" s="128">
        <v>46</v>
      </c>
      <c r="H69" s="128">
        <v>0</v>
      </c>
      <c r="I69" s="128">
        <v>0</v>
      </c>
      <c r="J69" s="128">
        <v>83</v>
      </c>
      <c r="K69" s="128">
        <v>83</v>
      </c>
      <c r="L69" s="128">
        <v>0</v>
      </c>
      <c r="M69" s="128">
        <v>0</v>
      </c>
      <c r="N69" s="128">
        <v>8</v>
      </c>
      <c r="O69" s="128">
        <v>16</v>
      </c>
      <c r="P69" s="128">
        <v>1</v>
      </c>
      <c r="Q69" s="128">
        <v>3</v>
      </c>
      <c r="R69" s="128">
        <v>0</v>
      </c>
      <c r="S69" s="128">
        <v>0</v>
      </c>
      <c r="T69" s="606">
        <f t="shared" si="1"/>
        <v>99</v>
      </c>
      <c r="U69" s="606">
        <f t="shared" si="1"/>
        <v>148</v>
      </c>
      <c r="V69" s="607">
        <f t="shared" si="4"/>
        <v>8.2096359565469769E-3</v>
      </c>
      <c r="W69" s="608">
        <f t="shared" si="2"/>
        <v>3.8111915123734967E-3</v>
      </c>
    </row>
    <row r="70" spans="1:23" ht="27" customHeight="1" x14ac:dyDescent="0.2">
      <c r="A70" s="1299" t="s">
        <v>261</v>
      </c>
      <c r="B70" s="1300"/>
      <c r="C70" s="604" t="s">
        <v>262</v>
      </c>
      <c r="D70" s="129">
        <v>0</v>
      </c>
      <c r="E70" s="129">
        <v>0</v>
      </c>
      <c r="F70" s="129">
        <v>7</v>
      </c>
      <c r="G70" s="129">
        <v>46</v>
      </c>
      <c r="H70" s="129">
        <v>0</v>
      </c>
      <c r="I70" s="129">
        <v>0</v>
      </c>
      <c r="J70" s="129">
        <v>75</v>
      </c>
      <c r="K70" s="129">
        <v>75</v>
      </c>
      <c r="L70" s="128">
        <v>0</v>
      </c>
      <c r="M70" s="128">
        <v>0</v>
      </c>
      <c r="N70" s="129">
        <v>23</v>
      </c>
      <c r="O70" s="129">
        <v>48</v>
      </c>
      <c r="P70" s="129">
        <v>1</v>
      </c>
      <c r="Q70" s="129">
        <v>3</v>
      </c>
      <c r="R70" s="128">
        <v>0</v>
      </c>
      <c r="S70" s="128">
        <v>0</v>
      </c>
      <c r="T70" s="606">
        <f t="shared" si="1"/>
        <v>106</v>
      </c>
      <c r="U70" s="606">
        <f t="shared" si="1"/>
        <v>172</v>
      </c>
      <c r="V70" s="619">
        <f t="shared" si="4"/>
        <v>8.7901152666058548E-3</v>
      </c>
      <c r="W70" s="620">
        <f t="shared" si="2"/>
        <v>4.4292225684340637E-3</v>
      </c>
    </row>
    <row r="71" spans="1:23" ht="27" customHeight="1" x14ac:dyDescent="0.2">
      <c r="A71" s="1299" t="s">
        <v>263</v>
      </c>
      <c r="B71" s="1300"/>
      <c r="C71" s="604" t="s">
        <v>264</v>
      </c>
      <c r="D71" s="129">
        <v>0</v>
      </c>
      <c r="E71" s="129">
        <v>0</v>
      </c>
      <c r="F71" s="129">
        <v>0</v>
      </c>
      <c r="G71" s="129">
        <v>0</v>
      </c>
      <c r="H71" s="129">
        <v>0</v>
      </c>
      <c r="I71" s="129">
        <v>0</v>
      </c>
      <c r="J71" s="129">
        <v>2</v>
      </c>
      <c r="K71" s="129">
        <v>2</v>
      </c>
      <c r="L71" s="128">
        <v>0</v>
      </c>
      <c r="M71" s="128">
        <v>0</v>
      </c>
      <c r="N71" s="129">
        <v>4</v>
      </c>
      <c r="O71" s="129">
        <v>16</v>
      </c>
      <c r="P71" s="129">
        <v>0</v>
      </c>
      <c r="Q71" s="129">
        <v>0</v>
      </c>
      <c r="R71" s="128">
        <v>0</v>
      </c>
      <c r="S71" s="128">
        <v>0</v>
      </c>
      <c r="T71" s="606">
        <f t="shared" si="1"/>
        <v>6</v>
      </c>
      <c r="U71" s="606">
        <f t="shared" si="1"/>
        <v>18</v>
      </c>
      <c r="V71" s="619">
        <f t="shared" si="4"/>
        <v>4.9755369433618043E-4</v>
      </c>
      <c r="W71" s="620">
        <f t="shared" si="2"/>
        <v>4.6352329204542531E-4</v>
      </c>
    </row>
    <row r="72" spans="1:23" ht="27" customHeight="1" x14ac:dyDescent="0.2">
      <c r="A72" s="1303" t="s">
        <v>265</v>
      </c>
      <c r="B72" s="1304"/>
      <c r="C72" s="604" t="s">
        <v>266</v>
      </c>
      <c r="D72" s="129">
        <v>21</v>
      </c>
      <c r="E72" s="129">
        <v>42</v>
      </c>
      <c r="F72" s="129">
        <v>2</v>
      </c>
      <c r="G72" s="129">
        <v>4</v>
      </c>
      <c r="H72" s="129">
        <v>2</v>
      </c>
      <c r="I72" s="129">
        <v>4</v>
      </c>
      <c r="J72" s="129">
        <v>5</v>
      </c>
      <c r="K72" s="129">
        <v>5</v>
      </c>
      <c r="L72" s="128">
        <v>0</v>
      </c>
      <c r="M72" s="128">
        <v>0</v>
      </c>
      <c r="N72" s="129">
        <v>3</v>
      </c>
      <c r="O72" s="129">
        <v>26</v>
      </c>
      <c r="P72" s="129">
        <v>1</v>
      </c>
      <c r="Q72" s="129">
        <v>3</v>
      </c>
      <c r="R72" s="128">
        <v>0</v>
      </c>
      <c r="S72" s="128">
        <v>0</v>
      </c>
      <c r="T72" s="606">
        <f t="shared" ref="T72:U115" si="12">SUM(D72,F72,H72,J72,L72,N72,P72,R72)</f>
        <v>34</v>
      </c>
      <c r="U72" s="606">
        <f t="shared" si="12"/>
        <v>84</v>
      </c>
      <c r="V72" s="619">
        <f t="shared" si="4"/>
        <v>2.8194709345716893E-3</v>
      </c>
      <c r="W72" s="620">
        <f t="shared" ref="W72:W117" si="13">U72/$U$117</f>
        <v>2.1631086962119847E-3</v>
      </c>
    </row>
    <row r="73" spans="1:23" ht="27" customHeight="1" x14ac:dyDescent="0.2">
      <c r="A73" s="1299" t="s">
        <v>267</v>
      </c>
      <c r="B73" s="1300"/>
      <c r="C73" s="604" t="s">
        <v>268</v>
      </c>
      <c r="D73" s="129">
        <v>4</v>
      </c>
      <c r="E73" s="129">
        <v>8</v>
      </c>
      <c r="F73" s="129">
        <v>10</v>
      </c>
      <c r="G73" s="129">
        <v>52</v>
      </c>
      <c r="H73" s="129">
        <v>0</v>
      </c>
      <c r="I73" s="129">
        <v>0</v>
      </c>
      <c r="J73" s="129">
        <v>7</v>
      </c>
      <c r="K73" s="129">
        <v>7</v>
      </c>
      <c r="L73" s="128">
        <v>0</v>
      </c>
      <c r="M73" s="128">
        <v>0</v>
      </c>
      <c r="N73" s="129">
        <v>48</v>
      </c>
      <c r="O73" s="129">
        <v>196</v>
      </c>
      <c r="P73" s="129">
        <v>4</v>
      </c>
      <c r="Q73" s="129">
        <v>19</v>
      </c>
      <c r="R73" s="128">
        <v>0</v>
      </c>
      <c r="S73" s="128">
        <v>0</v>
      </c>
      <c r="T73" s="606">
        <f t="shared" si="12"/>
        <v>73</v>
      </c>
      <c r="U73" s="606">
        <f t="shared" si="12"/>
        <v>282</v>
      </c>
      <c r="V73" s="619">
        <f t="shared" si="4"/>
        <v>6.0535699477568617E-3</v>
      </c>
      <c r="W73" s="620">
        <f t="shared" si="13"/>
        <v>7.261864908711663E-3</v>
      </c>
    </row>
    <row r="74" spans="1:23" ht="27" customHeight="1" x14ac:dyDescent="0.2">
      <c r="A74" s="1299" t="s">
        <v>269</v>
      </c>
      <c r="B74" s="1300"/>
      <c r="C74" s="604" t="s">
        <v>270</v>
      </c>
      <c r="D74" s="129">
        <v>0</v>
      </c>
      <c r="E74" s="129">
        <v>0</v>
      </c>
      <c r="F74" s="129">
        <v>7</v>
      </c>
      <c r="G74" s="129">
        <v>38</v>
      </c>
      <c r="H74" s="129">
        <v>0</v>
      </c>
      <c r="I74" s="129">
        <v>0</v>
      </c>
      <c r="J74" s="129">
        <v>9</v>
      </c>
      <c r="K74" s="129">
        <v>9</v>
      </c>
      <c r="L74" s="128">
        <v>0</v>
      </c>
      <c r="M74" s="128">
        <v>0</v>
      </c>
      <c r="N74" s="129">
        <v>15</v>
      </c>
      <c r="O74" s="129">
        <v>89</v>
      </c>
      <c r="P74" s="129">
        <v>3</v>
      </c>
      <c r="Q74" s="129">
        <v>18</v>
      </c>
      <c r="R74" s="128">
        <v>0</v>
      </c>
      <c r="S74" s="128">
        <v>0</v>
      </c>
      <c r="T74" s="606">
        <f t="shared" si="12"/>
        <v>34</v>
      </c>
      <c r="U74" s="606">
        <f t="shared" si="12"/>
        <v>154</v>
      </c>
      <c r="V74" s="619">
        <f t="shared" si="4"/>
        <v>2.8194709345716893E-3</v>
      </c>
      <c r="W74" s="620">
        <f t="shared" si="13"/>
        <v>3.9656992763886382E-3</v>
      </c>
    </row>
    <row r="75" spans="1:23" ht="27" customHeight="1" x14ac:dyDescent="0.2">
      <c r="A75" s="1299" t="s">
        <v>271</v>
      </c>
      <c r="B75" s="1300"/>
      <c r="C75" s="604" t="s">
        <v>272</v>
      </c>
      <c r="D75" s="129">
        <v>21</v>
      </c>
      <c r="E75" s="129">
        <v>42</v>
      </c>
      <c r="F75" s="129">
        <v>5</v>
      </c>
      <c r="G75" s="129">
        <v>24</v>
      </c>
      <c r="H75" s="129">
        <v>0</v>
      </c>
      <c r="I75" s="129">
        <v>0</v>
      </c>
      <c r="J75" s="129">
        <v>7</v>
      </c>
      <c r="K75" s="129">
        <v>7</v>
      </c>
      <c r="L75" s="128">
        <v>0</v>
      </c>
      <c r="M75" s="128">
        <v>0</v>
      </c>
      <c r="N75" s="129">
        <v>10</v>
      </c>
      <c r="O75" s="129">
        <v>154</v>
      </c>
      <c r="P75" s="129">
        <v>0</v>
      </c>
      <c r="Q75" s="129">
        <v>0</v>
      </c>
      <c r="R75" s="128">
        <v>0</v>
      </c>
      <c r="S75" s="128">
        <v>0</v>
      </c>
      <c r="T75" s="606">
        <f t="shared" si="12"/>
        <v>43</v>
      </c>
      <c r="U75" s="606">
        <f t="shared" si="12"/>
        <v>227</v>
      </c>
      <c r="V75" s="619">
        <f t="shared" ref="V75:V117" si="14">T75/$T$117</f>
        <v>3.5658014760759599E-3</v>
      </c>
      <c r="W75" s="620">
        <f t="shared" si="13"/>
        <v>5.8455437385728634E-3</v>
      </c>
    </row>
    <row r="76" spans="1:23" ht="27" customHeight="1" x14ac:dyDescent="0.2">
      <c r="A76" s="1299" t="s">
        <v>273</v>
      </c>
      <c r="B76" s="1300"/>
      <c r="C76" s="604" t="s">
        <v>274</v>
      </c>
      <c r="D76" s="129">
        <v>0</v>
      </c>
      <c r="E76" s="129">
        <v>0</v>
      </c>
      <c r="F76" s="129">
        <v>8</v>
      </c>
      <c r="G76" s="129">
        <v>20</v>
      </c>
      <c r="H76" s="129">
        <v>0</v>
      </c>
      <c r="I76" s="129">
        <v>0</v>
      </c>
      <c r="J76" s="129">
        <v>27</v>
      </c>
      <c r="K76" s="129">
        <v>27</v>
      </c>
      <c r="L76" s="128">
        <v>0</v>
      </c>
      <c r="M76" s="128">
        <v>0</v>
      </c>
      <c r="N76" s="129">
        <v>16</v>
      </c>
      <c r="O76" s="129">
        <v>35</v>
      </c>
      <c r="P76" s="129">
        <v>2</v>
      </c>
      <c r="Q76" s="129">
        <v>8</v>
      </c>
      <c r="R76" s="128">
        <v>0</v>
      </c>
      <c r="S76" s="128">
        <v>0</v>
      </c>
      <c r="T76" s="606">
        <f t="shared" si="12"/>
        <v>53</v>
      </c>
      <c r="U76" s="606">
        <f t="shared" si="12"/>
        <v>90</v>
      </c>
      <c r="V76" s="619">
        <f t="shared" si="14"/>
        <v>4.3950576333029274E-3</v>
      </c>
      <c r="W76" s="620">
        <f t="shared" si="13"/>
        <v>2.3176164602271266E-3</v>
      </c>
    </row>
    <row r="77" spans="1:23" ht="27" customHeight="1" thickBot="1" x14ac:dyDescent="0.25">
      <c r="A77" s="1307" t="s">
        <v>275</v>
      </c>
      <c r="B77" s="1308"/>
      <c r="C77" s="625" t="s">
        <v>276</v>
      </c>
      <c r="D77" s="131">
        <v>4</v>
      </c>
      <c r="E77" s="131">
        <v>8</v>
      </c>
      <c r="F77" s="131">
        <v>17</v>
      </c>
      <c r="G77" s="131">
        <v>113</v>
      </c>
      <c r="H77" s="131">
        <v>31</v>
      </c>
      <c r="I77" s="131">
        <v>125</v>
      </c>
      <c r="J77" s="131">
        <v>63</v>
      </c>
      <c r="K77" s="131">
        <v>63</v>
      </c>
      <c r="L77" s="128">
        <v>0</v>
      </c>
      <c r="M77" s="128">
        <v>0</v>
      </c>
      <c r="N77" s="131">
        <v>12</v>
      </c>
      <c r="O77" s="131">
        <v>90</v>
      </c>
      <c r="P77" s="131">
        <v>2</v>
      </c>
      <c r="Q77" s="131">
        <v>9</v>
      </c>
      <c r="R77" s="128">
        <v>0</v>
      </c>
      <c r="S77" s="128">
        <v>0</v>
      </c>
      <c r="T77" s="626">
        <f t="shared" si="12"/>
        <v>129</v>
      </c>
      <c r="U77" s="626">
        <f t="shared" si="12"/>
        <v>408</v>
      </c>
      <c r="V77" s="612">
        <f t="shared" si="14"/>
        <v>1.0697404428227879E-2</v>
      </c>
      <c r="W77" s="613">
        <f t="shared" si="13"/>
        <v>1.0506527953029639E-2</v>
      </c>
    </row>
    <row r="78" spans="1:23" ht="27" customHeight="1" thickTop="1" thickBot="1" x14ac:dyDescent="0.25">
      <c r="A78" s="1309" t="s">
        <v>127</v>
      </c>
      <c r="B78" s="1310"/>
      <c r="C78" s="615" t="s">
        <v>277</v>
      </c>
      <c r="D78" s="616">
        <f>D79+D80</f>
        <v>0</v>
      </c>
      <c r="E78" s="616">
        <f t="shared" ref="E78:U78" si="15">E79+E80</f>
        <v>0</v>
      </c>
      <c r="F78" s="616">
        <f t="shared" si="15"/>
        <v>0</v>
      </c>
      <c r="G78" s="616">
        <f t="shared" si="15"/>
        <v>0</v>
      </c>
      <c r="H78" s="616">
        <f t="shared" si="15"/>
        <v>5</v>
      </c>
      <c r="I78" s="616">
        <f t="shared" si="15"/>
        <v>19</v>
      </c>
      <c r="J78" s="616">
        <f t="shared" si="15"/>
        <v>2</v>
      </c>
      <c r="K78" s="616">
        <f t="shared" si="15"/>
        <v>2</v>
      </c>
      <c r="L78" s="616">
        <f t="shared" si="15"/>
        <v>0</v>
      </c>
      <c r="M78" s="616">
        <f t="shared" si="15"/>
        <v>0</v>
      </c>
      <c r="N78" s="616">
        <f t="shared" si="15"/>
        <v>3</v>
      </c>
      <c r="O78" s="616">
        <f t="shared" si="15"/>
        <v>37</v>
      </c>
      <c r="P78" s="616">
        <f t="shared" si="15"/>
        <v>0</v>
      </c>
      <c r="Q78" s="616">
        <f t="shared" si="15"/>
        <v>0</v>
      </c>
      <c r="R78" s="616">
        <f t="shared" si="15"/>
        <v>0</v>
      </c>
      <c r="S78" s="616">
        <f t="shared" si="15"/>
        <v>0</v>
      </c>
      <c r="T78" s="616">
        <f t="shared" si="15"/>
        <v>10</v>
      </c>
      <c r="U78" s="616">
        <f t="shared" si="15"/>
        <v>58</v>
      </c>
      <c r="V78" s="617">
        <f t="shared" si="14"/>
        <v>8.2925615722696745E-4</v>
      </c>
      <c r="W78" s="618">
        <f t="shared" si="13"/>
        <v>1.4935750521463704E-3</v>
      </c>
    </row>
    <row r="79" spans="1:23" ht="27" customHeight="1" x14ac:dyDescent="0.2">
      <c r="A79" s="1311" t="s">
        <v>278</v>
      </c>
      <c r="B79" s="1312"/>
      <c r="C79" s="604" t="s">
        <v>279</v>
      </c>
      <c r="D79" s="128">
        <v>0</v>
      </c>
      <c r="E79" s="128">
        <v>0</v>
      </c>
      <c r="F79" s="128">
        <v>0</v>
      </c>
      <c r="G79" s="128">
        <v>0</v>
      </c>
      <c r="H79" s="128">
        <v>3</v>
      </c>
      <c r="I79" s="128">
        <v>11</v>
      </c>
      <c r="J79" s="128">
        <v>2</v>
      </c>
      <c r="K79" s="128">
        <v>2</v>
      </c>
      <c r="L79" s="128">
        <v>0</v>
      </c>
      <c r="M79" s="128">
        <v>0</v>
      </c>
      <c r="N79" s="128">
        <v>1</v>
      </c>
      <c r="O79" s="128">
        <v>2</v>
      </c>
      <c r="P79" s="128">
        <v>0</v>
      </c>
      <c r="Q79" s="128">
        <v>0</v>
      </c>
      <c r="R79" s="128">
        <v>0</v>
      </c>
      <c r="S79" s="128">
        <v>0</v>
      </c>
      <c r="T79" s="606">
        <f t="shared" si="12"/>
        <v>6</v>
      </c>
      <c r="U79" s="606">
        <f t="shared" si="12"/>
        <v>15</v>
      </c>
      <c r="V79" s="607">
        <f t="shared" si="14"/>
        <v>4.9755369433618043E-4</v>
      </c>
      <c r="W79" s="608">
        <f t="shared" si="13"/>
        <v>3.8626941003785438E-4</v>
      </c>
    </row>
    <row r="80" spans="1:23" ht="27" customHeight="1" thickBot="1" x14ac:dyDescent="0.25">
      <c r="A80" s="1299" t="s">
        <v>280</v>
      </c>
      <c r="B80" s="1300"/>
      <c r="C80" s="609" t="s">
        <v>281</v>
      </c>
      <c r="D80" s="129">
        <v>0</v>
      </c>
      <c r="E80" s="129">
        <v>0</v>
      </c>
      <c r="F80" s="129">
        <v>0</v>
      </c>
      <c r="G80" s="129">
        <v>0</v>
      </c>
      <c r="H80" s="129">
        <v>2</v>
      </c>
      <c r="I80" s="129">
        <v>8</v>
      </c>
      <c r="J80" s="129">
        <v>0</v>
      </c>
      <c r="K80" s="129">
        <v>0</v>
      </c>
      <c r="L80" s="129">
        <v>0</v>
      </c>
      <c r="M80" s="129">
        <v>0</v>
      </c>
      <c r="N80" s="129">
        <v>2</v>
      </c>
      <c r="O80" s="129">
        <v>35</v>
      </c>
      <c r="P80" s="129">
        <v>0</v>
      </c>
      <c r="Q80" s="129">
        <v>0</v>
      </c>
      <c r="R80" s="129">
        <v>0</v>
      </c>
      <c r="S80" s="129">
        <v>0</v>
      </c>
      <c r="T80" s="605">
        <f t="shared" si="12"/>
        <v>4</v>
      </c>
      <c r="U80" s="605">
        <f t="shared" si="12"/>
        <v>43</v>
      </c>
      <c r="V80" s="612">
        <f t="shared" si="14"/>
        <v>3.3170246289078697E-4</v>
      </c>
      <c r="W80" s="613">
        <f t="shared" si="13"/>
        <v>1.1073056421085159E-3</v>
      </c>
    </row>
    <row r="81" spans="1:23" ht="27" customHeight="1" thickTop="1" thickBot="1" x14ac:dyDescent="0.25">
      <c r="A81" s="1309" t="s">
        <v>128</v>
      </c>
      <c r="B81" s="1310"/>
      <c r="C81" s="615" t="s">
        <v>282</v>
      </c>
      <c r="D81" s="616">
        <f>D82+D83+D84+D85+D86</f>
        <v>0</v>
      </c>
      <c r="E81" s="616">
        <f t="shared" ref="E81:U81" si="16">E82+E83+E84+E85+E86</f>
        <v>0</v>
      </c>
      <c r="F81" s="616">
        <f t="shared" si="16"/>
        <v>4</v>
      </c>
      <c r="G81" s="616">
        <f t="shared" si="16"/>
        <v>8</v>
      </c>
      <c r="H81" s="616">
        <f t="shared" si="16"/>
        <v>8</v>
      </c>
      <c r="I81" s="616">
        <f t="shared" si="16"/>
        <v>32</v>
      </c>
      <c r="J81" s="616">
        <f t="shared" si="16"/>
        <v>19</v>
      </c>
      <c r="K81" s="616">
        <f t="shared" si="16"/>
        <v>19</v>
      </c>
      <c r="L81" s="616">
        <f t="shared" si="16"/>
        <v>0</v>
      </c>
      <c r="M81" s="616">
        <f t="shared" si="16"/>
        <v>0</v>
      </c>
      <c r="N81" s="616">
        <f t="shared" si="16"/>
        <v>17</v>
      </c>
      <c r="O81" s="616">
        <f t="shared" si="16"/>
        <v>69</v>
      </c>
      <c r="P81" s="616">
        <f t="shared" si="16"/>
        <v>2</v>
      </c>
      <c r="Q81" s="616">
        <f t="shared" si="16"/>
        <v>13</v>
      </c>
      <c r="R81" s="616">
        <f t="shared" si="16"/>
        <v>0</v>
      </c>
      <c r="S81" s="616">
        <f t="shared" si="16"/>
        <v>0</v>
      </c>
      <c r="T81" s="616">
        <f t="shared" si="16"/>
        <v>50</v>
      </c>
      <c r="U81" s="616">
        <f t="shared" si="16"/>
        <v>141</v>
      </c>
      <c r="V81" s="617">
        <f t="shared" si="14"/>
        <v>4.1462807861348374E-3</v>
      </c>
      <c r="W81" s="618">
        <f t="shared" si="13"/>
        <v>3.6309324543558315E-3</v>
      </c>
    </row>
    <row r="82" spans="1:23" ht="27" customHeight="1" x14ac:dyDescent="0.2">
      <c r="A82" s="1311" t="s">
        <v>283</v>
      </c>
      <c r="B82" s="1312"/>
      <c r="C82" s="604" t="s">
        <v>284</v>
      </c>
      <c r="D82" s="128">
        <v>0</v>
      </c>
      <c r="E82" s="128">
        <v>0</v>
      </c>
      <c r="F82" s="128">
        <v>0</v>
      </c>
      <c r="G82" s="128">
        <v>0</v>
      </c>
      <c r="H82" s="128">
        <v>0</v>
      </c>
      <c r="I82" s="128">
        <v>0</v>
      </c>
      <c r="J82" s="128">
        <v>1</v>
      </c>
      <c r="K82" s="128">
        <v>1</v>
      </c>
      <c r="L82" s="128">
        <v>0</v>
      </c>
      <c r="M82" s="128">
        <v>0</v>
      </c>
      <c r="N82" s="128">
        <v>0</v>
      </c>
      <c r="O82" s="128">
        <v>0</v>
      </c>
      <c r="P82" s="128">
        <v>0</v>
      </c>
      <c r="Q82" s="128">
        <v>0</v>
      </c>
      <c r="R82" s="128">
        <v>0</v>
      </c>
      <c r="S82" s="128">
        <v>0</v>
      </c>
      <c r="T82" s="606">
        <f t="shared" si="12"/>
        <v>1</v>
      </c>
      <c r="U82" s="606">
        <f t="shared" si="12"/>
        <v>1</v>
      </c>
      <c r="V82" s="607">
        <f>T82/$T$117</f>
        <v>8.2925615722696742E-5</v>
      </c>
      <c r="W82" s="607">
        <f t="shared" si="13"/>
        <v>2.5751294002523628E-5</v>
      </c>
    </row>
    <row r="83" spans="1:23" ht="27" customHeight="1" x14ac:dyDescent="0.2">
      <c r="A83" s="1299" t="s">
        <v>285</v>
      </c>
      <c r="B83" s="1300"/>
      <c r="C83" s="132" t="s">
        <v>286</v>
      </c>
      <c r="D83" s="128">
        <v>0</v>
      </c>
      <c r="E83" s="128">
        <v>0</v>
      </c>
      <c r="F83" s="129">
        <v>2</v>
      </c>
      <c r="G83" s="129">
        <v>4</v>
      </c>
      <c r="H83" s="129">
        <v>0</v>
      </c>
      <c r="I83" s="129">
        <v>0</v>
      </c>
      <c r="J83" s="129">
        <v>5</v>
      </c>
      <c r="K83" s="129">
        <v>5</v>
      </c>
      <c r="L83" s="128">
        <v>0</v>
      </c>
      <c r="M83" s="128">
        <v>0</v>
      </c>
      <c r="N83" s="129">
        <v>15</v>
      </c>
      <c r="O83" s="129">
        <v>60</v>
      </c>
      <c r="P83" s="129">
        <v>1</v>
      </c>
      <c r="Q83" s="129">
        <v>5</v>
      </c>
      <c r="R83" s="128">
        <v>0</v>
      </c>
      <c r="S83" s="128">
        <v>0</v>
      </c>
      <c r="T83" s="606">
        <f t="shared" si="12"/>
        <v>23</v>
      </c>
      <c r="U83" s="606">
        <f t="shared" si="12"/>
        <v>74</v>
      </c>
      <c r="V83" s="619">
        <f>T83/$T$117</f>
        <v>1.907289161622025E-3</v>
      </c>
      <c r="W83" s="620">
        <f t="shared" si="13"/>
        <v>1.9055957561867484E-3</v>
      </c>
    </row>
    <row r="84" spans="1:23" ht="27" customHeight="1" x14ac:dyDescent="0.2">
      <c r="A84" s="1299" t="s">
        <v>287</v>
      </c>
      <c r="B84" s="1300"/>
      <c r="C84" s="132" t="s">
        <v>288</v>
      </c>
      <c r="D84" s="128">
        <v>0</v>
      </c>
      <c r="E84" s="128">
        <v>0</v>
      </c>
      <c r="F84" s="129">
        <v>0</v>
      </c>
      <c r="G84" s="129">
        <v>0</v>
      </c>
      <c r="H84" s="129">
        <v>0</v>
      </c>
      <c r="I84" s="129">
        <v>0</v>
      </c>
      <c r="J84" s="129">
        <v>0</v>
      </c>
      <c r="K84" s="129">
        <v>0</v>
      </c>
      <c r="L84" s="128">
        <v>0</v>
      </c>
      <c r="M84" s="128">
        <v>0</v>
      </c>
      <c r="N84" s="129">
        <v>1</v>
      </c>
      <c r="O84" s="129">
        <v>7</v>
      </c>
      <c r="P84" s="129">
        <v>0</v>
      </c>
      <c r="Q84" s="129">
        <v>0</v>
      </c>
      <c r="R84" s="128">
        <v>0</v>
      </c>
      <c r="S84" s="128">
        <v>0</v>
      </c>
      <c r="T84" s="606">
        <f t="shared" si="12"/>
        <v>1</v>
      </c>
      <c r="U84" s="606">
        <f t="shared" si="12"/>
        <v>7</v>
      </c>
      <c r="V84" s="619">
        <f t="shared" si="14"/>
        <v>8.2925615722696742E-5</v>
      </c>
      <c r="W84" s="620">
        <f t="shared" si="13"/>
        <v>1.8025905801766538E-4</v>
      </c>
    </row>
    <row r="85" spans="1:23" ht="27" customHeight="1" x14ac:dyDescent="0.2">
      <c r="A85" s="1303" t="s">
        <v>289</v>
      </c>
      <c r="B85" s="1304"/>
      <c r="C85" s="132" t="s">
        <v>290</v>
      </c>
      <c r="D85" s="128">
        <v>0</v>
      </c>
      <c r="E85" s="128">
        <v>0</v>
      </c>
      <c r="F85" s="129">
        <v>0</v>
      </c>
      <c r="G85" s="129">
        <v>0</v>
      </c>
      <c r="H85" s="129">
        <v>1</v>
      </c>
      <c r="I85" s="129">
        <v>4</v>
      </c>
      <c r="J85" s="129">
        <v>1</v>
      </c>
      <c r="K85" s="129">
        <v>1</v>
      </c>
      <c r="L85" s="128">
        <v>0</v>
      </c>
      <c r="M85" s="128">
        <v>0</v>
      </c>
      <c r="N85" s="129">
        <v>1</v>
      </c>
      <c r="O85" s="129">
        <v>2</v>
      </c>
      <c r="P85" s="129">
        <v>0</v>
      </c>
      <c r="Q85" s="129">
        <v>0</v>
      </c>
      <c r="R85" s="128">
        <v>0</v>
      </c>
      <c r="S85" s="128">
        <v>0</v>
      </c>
      <c r="T85" s="606">
        <f t="shared" si="12"/>
        <v>3</v>
      </c>
      <c r="U85" s="606">
        <f t="shared" si="12"/>
        <v>7</v>
      </c>
      <c r="V85" s="619">
        <f t="shared" si="14"/>
        <v>2.4877684716809021E-4</v>
      </c>
      <c r="W85" s="620">
        <f t="shared" si="13"/>
        <v>1.8025905801766538E-4</v>
      </c>
    </row>
    <row r="86" spans="1:23" ht="27" customHeight="1" thickBot="1" x14ac:dyDescent="0.25">
      <c r="A86" s="1307" t="s">
        <v>291</v>
      </c>
      <c r="B86" s="1308"/>
      <c r="C86" s="625" t="s">
        <v>292</v>
      </c>
      <c r="D86" s="128">
        <v>0</v>
      </c>
      <c r="E86" s="128">
        <v>0</v>
      </c>
      <c r="F86" s="129">
        <v>2</v>
      </c>
      <c r="G86" s="129">
        <v>4</v>
      </c>
      <c r="H86" s="129">
        <v>7</v>
      </c>
      <c r="I86" s="129">
        <v>28</v>
      </c>
      <c r="J86" s="129">
        <v>12</v>
      </c>
      <c r="K86" s="129">
        <v>12</v>
      </c>
      <c r="L86" s="128">
        <v>0</v>
      </c>
      <c r="M86" s="128">
        <v>0</v>
      </c>
      <c r="N86" s="133">
        <v>0</v>
      </c>
      <c r="O86" s="133">
        <v>0</v>
      </c>
      <c r="P86" s="129">
        <v>1</v>
      </c>
      <c r="Q86" s="129">
        <v>8</v>
      </c>
      <c r="R86" s="128">
        <v>0</v>
      </c>
      <c r="S86" s="128">
        <v>0</v>
      </c>
      <c r="T86" s="626">
        <f t="shared" si="12"/>
        <v>22</v>
      </c>
      <c r="U86" s="626">
        <f t="shared" si="12"/>
        <v>52</v>
      </c>
      <c r="V86" s="612">
        <f t="shared" si="14"/>
        <v>1.8243635458993282E-3</v>
      </c>
      <c r="W86" s="613">
        <f t="shared" si="13"/>
        <v>1.3390672881312285E-3</v>
      </c>
    </row>
    <row r="87" spans="1:23" ht="27" customHeight="1" thickTop="1" thickBot="1" x14ac:dyDescent="0.25">
      <c r="A87" s="1309" t="s">
        <v>129</v>
      </c>
      <c r="B87" s="1310"/>
      <c r="C87" s="615" t="s">
        <v>293</v>
      </c>
      <c r="D87" s="616">
        <f>D88+D89+D90+D91+D92+D93+D94</f>
        <v>6</v>
      </c>
      <c r="E87" s="616">
        <f t="shared" ref="E87:U87" si="17">E88+E89+E90+E91+E92+E93+E94</f>
        <v>12</v>
      </c>
      <c r="F87" s="616">
        <f t="shared" si="17"/>
        <v>81</v>
      </c>
      <c r="G87" s="616">
        <f t="shared" si="17"/>
        <v>376</v>
      </c>
      <c r="H87" s="616">
        <f t="shared" si="17"/>
        <v>1</v>
      </c>
      <c r="I87" s="616">
        <f t="shared" si="17"/>
        <v>2</v>
      </c>
      <c r="J87" s="616">
        <f t="shared" si="17"/>
        <v>428</v>
      </c>
      <c r="K87" s="616">
        <f t="shared" si="17"/>
        <v>428</v>
      </c>
      <c r="L87" s="616">
        <f t="shared" si="17"/>
        <v>0</v>
      </c>
      <c r="M87" s="616">
        <f t="shared" si="17"/>
        <v>0</v>
      </c>
      <c r="N87" s="616">
        <f t="shared" si="17"/>
        <v>821</v>
      </c>
      <c r="O87" s="616">
        <f t="shared" si="17"/>
        <v>4892</v>
      </c>
      <c r="P87" s="616">
        <f t="shared" si="17"/>
        <v>64</v>
      </c>
      <c r="Q87" s="616">
        <f t="shared" si="17"/>
        <v>343</v>
      </c>
      <c r="R87" s="616">
        <f t="shared" si="17"/>
        <v>0</v>
      </c>
      <c r="S87" s="616">
        <f t="shared" si="17"/>
        <v>0</v>
      </c>
      <c r="T87" s="616">
        <f t="shared" si="17"/>
        <v>1401</v>
      </c>
      <c r="U87" s="616">
        <f t="shared" si="17"/>
        <v>6053</v>
      </c>
      <c r="V87" s="617">
        <f t="shared" si="14"/>
        <v>0.11617878762749813</v>
      </c>
      <c r="W87" s="618">
        <f t="shared" si="13"/>
        <v>0.15587258259727552</v>
      </c>
    </row>
    <row r="88" spans="1:23" ht="27" customHeight="1" x14ac:dyDescent="0.2">
      <c r="A88" s="1311" t="s">
        <v>294</v>
      </c>
      <c r="B88" s="1312"/>
      <c r="C88" s="604" t="s">
        <v>295</v>
      </c>
      <c r="D88" s="128">
        <v>2</v>
      </c>
      <c r="E88" s="128">
        <v>4</v>
      </c>
      <c r="F88" s="128">
        <v>48</v>
      </c>
      <c r="G88" s="128">
        <v>199</v>
      </c>
      <c r="H88" s="128">
        <v>1</v>
      </c>
      <c r="I88" s="128">
        <v>2</v>
      </c>
      <c r="J88" s="128">
        <v>167</v>
      </c>
      <c r="K88" s="128">
        <v>167</v>
      </c>
      <c r="L88" s="128">
        <v>0</v>
      </c>
      <c r="M88" s="128">
        <v>0</v>
      </c>
      <c r="N88" s="128">
        <v>267</v>
      </c>
      <c r="O88" s="128">
        <v>1007</v>
      </c>
      <c r="P88" s="128">
        <v>22</v>
      </c>
      <c r="Q88" s="128">
        <v>114</v>
      </c>
      <c r="R88" s="128">
        <v>0</v>
      </c>
      <c r="S88" s="128">
        <v>0</v>
      </c>
      <c r="T88" s="606">
        <f t="shared" si="12"/>
        <v>507</v>
      </c>
      <c r="U88" s="606">
        <f t="shared" si="12"/>
        <v>1493</v>
      </c>
      <c r="V88" s="607">
        <f t="shared" si="14"/>
        <v>4.2043287171407248E-2</v>
      </c>
      <c r="W88" s="608">
        <f t="shared" si="13"/>
        <v>3.8446681945767773E-2</v>
      </c>
    </row>
    <row r="89" spans="1:23" ht="27" customHeight="1" x14ac:dyDescent="0.2">
      <c r="A89" s="1299" t="s">
        <v>296</v>
      </c>
      <c r="B89" s="1300"/>
      <c r="C89" s="604" t="s">
        <v>297</v>
      </c>
      <c r="D89" s="128">
        <v>0</v>
      </c>
      <c r="E89" s="128">
        <v>0</v>
      </c>
      <c r="F89" s="129">
        <v>26</v>
      </c>
      <c r="G89" s="129">
        <v>131</v>
      </c>
      <c r="H89" s="129">
        <v>0</v>
      </c>
      <c r="I89" s="129">
        <v>0</v>
      </c>
      <c r="J89" s="129">
        <v>157</v>
      </c>
      <c r="K89" s="129">
        <v>157</v>
      </c>
      <c r="L89" s="128">
        <v>0</v>
      </c>
      <c r="M89" s="128">
        <v>0</v>
      </c>
      <c r="N89" s="129">
        <v>267</v>
      </c>
      <c r="O89" s="129">
        <v>1009</v>
      </c>
      <c r="P89" s="129">
        <v>22</v>
      </c>
      <c r="Q89" s="129">
        <v>114</v>
      </c>
      <c r="R89" s="128">
        <v>0</v>
      </c>
      <c r="S89" s="128">
        <v>0</v>
      </c>
      <c r="T89" s="606">
        <f t="shared" si="12"/>
        <v>472</v>
      </c>
      <c r="U89" s="606">
        <f t="shared" si="12"/>
        <v>1411</v>
      </c>
      <c r="V89" s="619">
        <f t="shared" si="14"/>
        <v>3.914089062111286E-2</v>
      </c>
      <c r="W89" s="620">
        <f t="shared" si="13"/>
        <v>3.6335075837560835E-2</v>
      </c>
    </row>
    <row r="90" spans="1:23" ht="27" customHeight="1" x14ac:dyDescent="0.2">
      <c r="A90" s="1299" t="s">
        <v>298</v>
      </c>
      <c r="B90" s="1300"/>
      <c r="C90" s="604" t="s">
        <v>299</v>
      </c>
      <c r="D90" s="128">
        <v>0</v>
      </c>
      <c r="E90" s="128">
        <v>0</v>
      </c>
      <c r="F90" s="129">
        <v>3</v>
      </c>
      <c r="G90" s="129">
        <v>11</v>
      </c>
      <c r="H90" s="129">
        <v>0</v>
      </c>
      <c r="I90" s="129">
        <v>0</v>
      </c>
      <c r="J90" s="129">
        <v>10</v>
      </c>
      <c r="K90" s="129">
        <v>10</v>
      </c>
      <c r="L90" s="128">
        <v>0</v>
      </c>
      <c r="M90" s="128">
        <v>0</v>
      </c>
      <c r="N90" s="129">
        <v>48</v>
      </c>
      <c r="O90" s="129">
        <v>192</v>
      </c>
      <c r="P90" s="129">
        <v>2</v>
      </c>
      <c r="Q90" s="129">
        <v>8</v>
      </c>
      <c r="R90" s="128">
        <v>0</v>
      </c>
      <c r="S90" s="128">
        <v>0</v>
      </c>
      <c r="T90" s="606">
        <f t="shared" si="12"/>
        <v>63</v>
      </c>
      <c r="U90" s="606">
        <f t="shared" si="12"/>
        <v>221</v>
      </c>
      <c r="V90" s="619">
        <f t="shared" si="14"/>
        <v>5.2243137905298945E-3</v>
      </c>
      <c r="W90" s="620">
        <f t="shared" si="13"/>
        <v>5.6910359745577215E-3</v>
      </c>
    </row>
    <row r="91" spans="1:23" ht="27" customHeight="1" x14ac:dyDescent="0.2">
      <c r="A91" s="1299" t="s">
        <v>300</v>
      </c>
      <c r="B91" s="1300"/>
      <c r="C91" s="132" t="s">
        <v>301</v>
      </c>
      <c r="D91" s="128">
        <v>0</v>
      </c>
      <c r="E91" s="128">
        <v>0</v>
      </c>
      <c r="F91" s="129">
        <v>0</v>
      </c>
      <c r="G91" s="129">
        <v>0</v>
      </c>
      <c r="H91" s="129">
        <v>0</v>
      </c>
      <c r="I91" s="129">
        <v>0</v>
      </c>
      <c r="J91" s="129">
        <v>4</v>
      </c>
      <c r="K91" s="129">
        <v>4</v>
      </c>
      <c r="L91" s="128">
        <v>0</v>
      </c>
      <c r="M91" s="128">
        <v>0</v>
      </c>
      <c r="N91" s="129">
        <v>42</v>
      </c>
      <c r="O91" s="129">
        <v>1018</v>
      </c>
      <c r="P91" s="129">
        <v>0</v>
      </c>
      <c r="Q91" s="129">
        <v>0</v>
      </c>
      <c r="R91" s="128">
        <v>0</v>
      </c>
      <c r="S91" s="128">
        <v>0</v>
      </c>
      <c r="T91" s="606">
        <f t="shared" si="12"/>
        <v>46</v>
      </c>
      <c r="U91" s="606">
        <f t="shared" si="12"/>
        <v>1022</v>
      </c>
      <c r="V91" s="619">
        <f t="shared" si="14"/>
        <v>3.8145783232440499E-3</v>
      </c>
      <c r="W91" s="620">
        <f t="shared" si="13"/>
        <v>2.6317822470579146E-2</v>
      </c>
    </row>
    <row r="92" spans="1:23" ht="27" customHeight="1" x14ac:dyDescent="0.2">
      <c r="A92" s="1299" t="s">
        <v>302</v>
      </c>
      <c r="B92" s="1300"/>
      <c r="C92" s="132" t="s">
        <v>303</v>
      </c>
      <c r="D92" s="128">
        <v>0</v>
      </c>
      <c r="E92" s="128">
        <v>0</v>
      </c>
      <c r="F92" s="129">
        <v>0</v>
      </c>
      <c r="G92" s="129">
        <v>0</v>
      </c>
      <c r="H92" s="129">
        <v>0</v>
      </c>
      <c r="I92" s="129">
        <v>0</v>
      </c>
      <c r="J92" s="129">
        <v>7</v>
      </c>
      <c r="K92" s="129">
        <v>7</v>
      </c>
      <c r="L92" s="128">
        <v>0</v>
      </c>
      <c r="M92" s="128">
        <v>0</v>
      </c>
      <c r="N92" s="129">
        <v>49</v>
      </c>
      <c r="O92" s="129">
        <v>976</v>
      </c>
      <c r="P92" s="129">
        <v>1</v>
      </c>
      <c r="Q92" s="129">
        <v>5</v>
      </c>
      <c r="R92" s="128">
        <v>0</v>
      </c>
      <c r="S92" s="128">
        <v>0</v>
      </c>
      <c r="T92" s="606">
        <f t="shared" si="12"/>
        <v>57</v>
      </c>
      <c r="U92" s="606">
        <f t="shared" si="12"/>
        <v>988</v>
      </c>
      <c r="V92" s="619">
        <f t="shared" si="14"/>
        <v>4.7267600961937144E-3</v>
      </c>
      <c r="W92" s="620">
        <f t="shared" si="13"/>
        <v>2.5442278474493343E-2</v>
      </c>
    </row>
    <row r="93" spans="1:23" ht="27" customHeight="1" x14ac:dyDescent="0.2">
      <c r="A93" s="1305" t="s">
        <v>304</v>
      </c>
      <c r="B93" s="1306"/>
      <c r="C93" s="132" t="s">
        <v>305</v>
      </c>
      <c r="D93" s="128">
        <v>0</v>
      </c>
      <c r="E93" s="128">
        <v>0</v>
      </c>
      <c r="F93" s="129">
        <v>0</v>
      </c>
      <c r="G93" s="129">
        <v>0</v>
      </c>
      <c r="H93" s="129">
        <v>0</v>
      </c>
      <c r="I93" s="129">
        <v>0</v>
      </c>
      <c r="J93" s="129">
        <v>62</v>
      </c>
      <c r="K93" s="129">
        <v>62</v>
      </c>
      <c r="L93" s="128">
        <v>0</v>
      </c>
      <c r="M93" s="128">
        <v>0</v>
      </c>
      <c r="N93" s="129">
        <v>126</v>
      </c>
      <c r="O93" s="129">
        <v>444</v>
      </c>
      <c r="P93" s="129">
        <v>16</v>
      </c>
      <c r="Q93" s="129">
        <v>91</v>
      </c>
      <c r="R93" s="128">
        <v>0</v>
      </c>
      <c r="S93" s="128">
        <v>0</v>
      </c>
      <c r="T93" s="627">
        <f t="shared" si="12"/>
        <v>204</v>
      </c>
      <c r="U93" s="627">
        <f t="shared" si="12"/>
        <v>597</v>
      </c>
      <c r="V93" s="619">
        <f t="shared" si="14"/>
        <v>1.6916825607430134E-2</v>
      </c>
      <c r="W93" s="620">
        <f t="shared" si="13"/>
        <v>1.5373522519506605E-2</v>
      </c>
    </row>
    <row r="94" spans="1:23" ht="27" customHeight="1" thickBot="1" x14ac:dyDescent="0.25">
      <c r="A94" s="1307" t="s">
        <v>306</v>
      </c>
      <c r="B94" s="1308"/>
      <c r="C94" s="623" t="s">
        <v>307</v>
      </c>
      <c r="D94" s="128">
        <v>4</v>
      </c>
      <c r="E94" s="128">
        <v>8</v>
      </c>
      <c r="F94" s="131">
        <v>4</v>
      </c>
      <c r="G94" s="131">
        <v>35</v>
      </c>
      <c r="H94" s="129">
        <v>0</v>
      </c>
      <c r="I94" s="129">
        <v>0</v>
      </c>
      <c r="J94" s="131">
        <v>21</v>
      </c>
      <c r="K94" s="131">
        <v>21</v>
      </c>
      <c r="L94" s="128">
        <v>0</v>
      </c>
      <c r="M94" s="128">
        <v>0</v>
      </c>
      <c r="N94" s="131">
        <v>22</v>
      </c>
      <c r="O94" s="131">
        <v>246</v>
      </c>
      <c r="P94" s="131">
        <v>1</v>
      </c>
      <c r="Q94" s="131">
        <v>11</v>
      </c>
      <c r="R94" s="128">
        <v>0</v>
      </c>
      <c r="S94" s="128">
        <v>0</v>
      </c>
      <c r="T94" s="626">
        <f t="shared" si="12"/>
        <v>52</v>
      </c>
      <c r="U94" s="626">
        <f t="shared" si="12"/>
        <v>321</v>
      </c>
      <c r="V94" s="612">
        <f t="shared" si="14"/>
        <v>4.3121320175802304E-3</v>
      </c>
      <c r="W94" s="613">
        <f t="shared" si="13"/>
        <v>8.2661653748100847E-3</v>
      </c>
    </row>
    <row r="95" spans="1:23" ht="27" customHeight="1" thickTop="1" thickBot="1" x14ac:dyDescent="0.25">
      <c r="A95" s="1309" t="s">
        <v>130</v>
      </c>
      <c r="B95" s="1310"/>
      <c r="C95" s="615" t="s">
        <v>308</v>
      </c>
      <c r="D95" s="616">
        <f>D96+D97+D98+D99+D100+D101+D102+D103+D104+D105+D106+D107+D108+D109+D110+D111+D112+D113+D114+D115+D116</f>
        <v>154</v>
      </c>
      <c r="E95" s="616">
        <f t="shared" ref="E95:U95" si="18">E96+E97+E98+E99+E100+E101+E102+E103+E104+E105+E106+E107+E108+E109+E110+E111+E112+E113+E114+E115+E116</f>
        <v>308</v>
      </c>
      <c r="F95" s="616">
        <f t="shared" si="18"/>
        <v>43</v>
      </c>
      <c r="G95" s="616">
        <f t="shared" si="18"/>
        <v>316</v>
      </c>
      <c r="H95" s="616">
        <f t="shared" si="18"/>
        <v>142</v>
      </c>
      <c r="I95" s="616">
        <f t="shared" si="18"/>
        <v>1065</v>
      </c>
      <c r="J95" s="616">
        <f t="shared" si="18"/>
        <v>4615</v>
      </c>
      <c r="K95" s="616">
        <f t="shared" si="18"/>
        <v>4615</v>
      </c>
      <c r="L95" s="616">
        <f t="shared" si="18"/>
        <v>0</v>
      </c>
      <c r="M95" s="616">
        <f t="shared" si="18"/>
        <v>0</v>
      </c>
      <c r="N95" s="616">
        <f t="shared" si="18"/>
        <v>402</v>
      </c>
      <c r="O95" s="616">
        <f t="shared" si="18"/>
        <v>8571</v>
      </c>
      <c r="P95" s="616">
        <f t="shared" si="18"/>
        <v>73</v>
      </c>
      <c r="Q95" s="616">
        <f t="shared" si="18"/>
        <v>840</v>
      </c>
      <c r="R95" s="616">
        <f t="shared" si="18"/>
        <v>0</v>
      </c>
      <c r="S95" s="616">
        <f t="shared" si="18"/>
        <v>0</v>
      </c>
      <c r="T95" s="616">
        <f t="shared" si="18"/>
        <v>5429</v>
      </c>
      <c r="U95" s="616">
        <f t="shared" si="18"/>
        <v>15715</v>
      </c>
      <c r="V95" s="617">
        <f t="shared" si="14"/>
        <v>0.45020316775852059</v>
      </c>
      <c r="W95" s="618">
        <f t="shared" si="13"/>
        <v>0.4046815852496588</v>
      </c>
    </row>
    <row r="96" spans="1:23" ht="27" customHeight="1" x14ac:dyDescent="0.2">
      <c r="A96" s="1311" t="s">
        <v>309</v>
      </c>
      <c r="B96" s="1312"/>
      <c r="C96" s="604" t="s">
        <v>310</v>
      </c>
      <c r="D96" s="128">
        <v>0</v>
      </c>
      <c r="E96" s="128">
        <v>0</v>
      </c>
      <c r="F96" s="128">
        <v>3</v>
      </c>
      <c r="G96" s="128">
        <v>14</v>
      </c>
      <c r="H96" s="128">
        <v>0</v>
      </c>
      <c r="I96" s="128">
        <v>0</v>
      </c>
      <c r="J96" s="128">
        <v>0</v>
      </c>
      <c r="K96" s="128">
        <v>0</v>
      </c>
      <c r="L96" s="128">
        <v>0</v>
      </c>
      <c r="M96" s="128">
        <v>0</v>
      </c>
      <c r="N96" s="128">
        <v>13</v>
      </c>
      <c r="O96" s="128">
        <v>208</v>
      </c>
      <c r="P96" s="128">
        <v>0</v>
      </c>
      <c r="Q96" s="128">
        <v>0</v>
      </c>
      <c r="R96" s="128">
        <v>0</v>
      </c>
      <c r="S96" s="128">
        <v>0</v>
      </c>
      <c r="T96" s="606">
        <f>SUM(D96,F96,H96,J96,L96,N96,P96,R96)</f>
        <v>16</v>
      </c>
      <c r="U96" s="606">
        <f>SUM(E96,G96,I96,K96,M96,O96,Q96,S96)</f>
        <v>222</v>
      </c>
      <c r="V96" s="607">
        <f t="shared" si="14"/>
        <v>1.3268098515631479E-3</v>
      </c>
      <c r="W96" s="608">
        <f t="shared" si="13"/>
        <v>5.7167872685602453E-3</v>
      </c>
    </row>
    <row r="97" spans="1:36" ht="27" customHeight="1" x14ac:dyDescent="0.2">
      <c r="A97" s="1299" t="s">
        <v>311</v>
      </c>
      <c r="B97" s="1300"/>
      <c r="C97" s="604" t="s">
        <v>312</v>
      </c>
      <c r="D97" s="129">
        <v>26</v>
      </c>
      <c r="E97" s="129">
        <v>52</v>
      </c>
      <c r="F97" s="129">
        <v>1</v>
      </c>
      <c r="G97" s="129">
        <v>6</v>
      </c>
      <c r="H97" s="129">
        <v>0</v>
      </c>
      <c r="I97" s="129">
        <v>0</v>
      </c>
      <c r="J97" s="129">
        <v>78</v>
      </c>
      <c r="K97" s="129">
        <v>78</v>
      </c>
      <c r="L97" s="128">
        <v>0</v>
      </c>
      <c r="M97" s="128">
        <v>0</v>
      </c>
      <c r="N97" s="129">
        <v>50</v>
      </c>
      <c r="O97" s="129">
        <v>701</v>
      </c>
      <c r="P97" s="129">
        <v>13</v>
      </c>
      <c r="Q97" s="129">
        <v>225</v>
      </c>
      <c r="R97" s="128">
        <v>0</v>
      </c>
      <c r="S97" s="128">
        <v>0</v>
      </c>
      <c r="T97" s="606">
        <f t="shared" si="12"/>
        <v>168</v>
      </c>
      <c r="U97" s="606">
        <f t="shared" si="12"/>
        <v>1062</v>
      </c>
      <c r="V97" s="619">
        <f t="shared" si="14"/>
        <v>1.3931503441413053E-2</v>
      </c>
      <c r="W97" s="620">
        <f t="shared" si="13"/>
        <v>2.7347874230680091E-2</v>
      </c>
    </row>
    <row r="98" spans="1:36" ht="27" customHeight="1" x14ac:dyDescent="0.2">
      <c r="A98" s="1299" t="s">
        <v>313</v>
      </c>
      <c r="B98" s="1300"/>
      <c r="C98" s="604" t="s">
        <v>314</v>
      </c>
      <c r="D98" s="129">
        <v>0</v>
      </c>
      <c r="E98" s="129">
        <v>0</v>
      </c>
      <c r="F98" s="129">
        <v>4</v>
      </c>
      <c r="G98" s="129">
        <v>22</v>
      </c>
      <c r="H98" s="129">
        <v>0</v>
      </c>
      <c r="I98" s="129">
        <v>0</v>
      </c>
      <c r="J98" s="129">
        <v>3</v>
      </c>
      <c r="K98" s="129">
        <v>3</v>
      </c>
      <c r="L98" s="128">
        <v>0</v>
      </c>
      <c r="M98" s="128">
        <v>0</v>
      </c>
      <c r="N98" s="129">
        <v>13</v>
      </c>
      <c r="O98" s="129">
        <v>50</v>
      </c>
      <c r="P98" s="129">
        <v>2</v>
      </c>
      <c r="Q98" s="129">
        <v>31</v>
      </c>
      <c r="R98" s="128">
        <v>0</v>
      </c>
      <c r="S98" s="128">
        <v>0</v>
      </c>
      <c r="T98" s="606">
        <f t="shared" si="12"/>
        <v>22</v>
      </c>
      <c r="U98" s="606">
        <f t="shared" si="12"/>
        <v>106</v>
      </c>
      <c r="V98" s="619">
        <f t="shared" si="14"/>
        <v>1.8243635458993282E-3</v>
      </c>
      <c r="W98" s="620">
        <f t="shared" si="13"/>
        <v>2.7296371642675046E-3</v>
      </c>
    </row>
    <row r="99" spans="1:36" ht="27" customHeight="1" x14ac:dyDescent="0.2">
      <c r="A99" s="1299" t="s">
        <v>315</v>
      </c>
      <c r="B99" s="1300"/>
      <c r="C99" s="604" t="s">
        <v>316</v>
      </c>
      <c r="D99" s="129">
        <v>0</v>
      </c>
      <c r="E99" s="129">
        <v>0</v>
      </c>
      <c r="F99" s="129">
        <v>0</v>
      </c>
      <c r="G99" s="129">
        <v>0</v>
      </c>
      <c r="H99" s="129">
        <v>0</v>
      </c>
      <c r="I99" s="129">
        <v>0</v>
      </c>
      <c r="J99" s="129">
        <v>128</v>
      </c>
      <c r="K99" s="129">
        <v>128</v>
      </c>
      <c r="L99" s="128">
        <v>0</v>
      </c>
      <c r="M99" s="128">
        <v>0</v>
      </c>
      <c r="N99" s="129">
        <v>48</v>
      </c>
      <c r="O99" s="129">
        <v>2136</v>
      </c>
      <c r="P99" s="129">
        <v>0</v>
      </c>
      <c r="Q99" s="129">
        <v>0</v>
      </c>
      <c r="R99" s="128">
        <v>0</v>
      </c>
      <c r="S99" s="128">
        <v>0</v>
      </c>
      <c r="T99" s="606">
        <f t="shared" si="12"/>
        <v>176</v>
      </c>
      <c r="U99" s="606">
        <f t="shared" si="12"/>
        <v>2264</v>
      </c>
      <c r="V99" s="619">
        <f t="shared" si="14"/>
        <v>1.4594908367194626E-2</v>
      </c>
      <c r="W99" s="620">
        <f t="shared" si="13"/>
        <v>5.8300929621713495E-2</v>
      </c>
    </row>
    <row r="100" spans="1:36" ht="27" customHeight="1" x14ac:dyDescent="0.2">
      <c r="A100" s="1303" t="s">
        <v>317</v>
      </c>
      <c r="B100" s="1304"/>
      <c r="C100" s="604" t="s">
        <v>318</v>
      </c>
      <c r="D100" s="129">
        <v>0</v>
      </c>
      <c r="E100" s="129">
        <v>0</v>
      </c>
      <c r="F100" s="129">
        <v>0</v>
      </c>
      <c r="G100" s="129">
        <v>0</v>
      </c>
      <c r="H100" s="129">
        <v>4</v>
      </c>
      <c r="I100" s="129">
        <v>106</v>
      </c>
      <c r="J100" s="129">
        <v>358</v>
      </c>
      <c r="K100" s="129">
        <v>358</v>
      </c>
      <c r="L100" s="128">
        <v>0</v>
      </c>
      <c r="M100" s="128">
        <v>0</v>
      </c>
      <c r="N100" s="129">
        <v>42</v>
      </c>
      <c r="O100" s="129">
        <v>1981</v>
      </c>
      <c r="P100" s="129">
        <v>0</v>
      </c>
      <c r="Q100" s="129">
        <v>0</v>
      </c>
      <c r="R100" s="128">
        <v>0</v>
      </c>
      <c r="S100" s="128">
        <v>0</v>
      </c>
      <c r="T100" s="606">
        <f t="shared" si="12"/>
        <v>404</v>
      </c>
      <c r="U100" s="606">
        <f t="shared" si="12"/>
        <v>2445</v>
      </c>
      <c r="V100" s="619">
        <f>T100/$T$117</f>
        <v>3.3501948751969483E-2</v>
      </c>
      <c r="W100" s="620">
        <f t="shared" si="13"/>
        <v>6.2961913836170266E-2</v>
      </c>
    </row>
    <row r="101" spans="1:36" ht="27" customHeight="1" x14ac:dyDescent="0.2">
      <c r="A101" s="1299" t="s">
        <v>319</v>
      </c>
      <c r="B101" s="1300"/>
      <c r="C101" s="132" t="s">
        <v>320</v>
      </c>
      <c r="D101" s="129">
        <v>0</v>
      </c>
      <c r="E101" s="129">
        <v>0</v>
      </c>
      <c r="F101" s="129">
        <v>0</v>
      </c>
      <c r="G101" s="129">
        <v>0</v>
      </c>
      <c r="H101" s="129">
        <v>110</v>
      </c>
      <c r="I101" s="129">
        <v>774</v>
      </c>
      <c r="J101" s="129">
        <v>1166</v>
      </c>
      <c r="K101" s="129">
        <v>1166</v>
      </c>
      <c r="L101" s="128">
        <v>0</v>
      </c>
      <c r="M101" s="128">
        <v>0</v>
      </c>
      <c r="N101" s="129">
        <v>11</v>
      </c>
      <c r="O101" s="129">
        <v>231</v>
      </c>
      <c r="P101" s="129">
        <v>4</v>
      </c>
      <c r="Q101" s="129">
        <v>17</v>
      </c>
      <c r="R101" s="128">
        <v>0</v>
      </c>
      <c r="S101" s="128">
        <v>0</v>
      </c>
      <c r="T101" s="627">
        <f t="shared" si="12"/>
        <v>1291</v>
      </c>
      <c r="U101" s="627">
        <f t="shared" si="12"/>
        <v>2188</v>
      </c>
      <c r="V101" s="619">
        <f>T101/$T$117</f>
        <v>0.10705696989800149</v>
      </c>
      <c r="W101" s="620">
        <f t="shared" si="13"/>
        <v>5.6343831277521697E-2</v>
      </c>
      <c r="X101" s="134"/>
      <c r="Y101" s="134"/>
      <c r="Z101" s="134"/>
      <c r="AA101" s="134"/>
      <c r="AB101" s="134"/>
      <c r="AC101" s="134"/>
      <c r="AD101" s="134"/>
      <c r="AE101" s="134"/>
      <c r="AF101" s="134"/>
      <c r="AG101" s="134"/>
      <c r="AH101" s="134"/>
      <c r="AI101" s="15"/>
      <c r="AJ101" s="15"/>
    </row>
    <row r="102" spans="1:36" s="137" customFormat="1" ht="27" customHeight="1" x14ac:dyDescent="0.2">
      <c r="A102" s="1303" t="s">
        <v>321</v>
      </c>
      <c r="B102" s="1304"/>
      <c r="C102" s="132" t="s">
        <v>322</v>
      </c>
      <c r="D102" s="129">
        <v>0</v>
      </c>
      <c r="E102" s="129">
        <v>0</v>
      </c>
      <c r="F102" s="129">
        <v>0</v>
      </c>
      <c r="G102" s="129">
        <v>0</v>
      </c>
      <c r="H102" s="129">
        <v>0</v>
      </c>
      <c r="I102" s="129">
        <v>0</v>
      </c>
      <c r="J102" s="129">
        <v>6</v>
      </c>
      <c r="K102" s="129">
        <v>6</v>
      </c>
      <c r="L102" s="128">
        <v>0</v>
      </c>
      <c r="M102" s="128">
        <v>0</v>
      </c>
      <c r="N102" s="129">
        <v>23</v>
      </c>
      <c r="O102" s="129">
        <v>329</v>
      </c>
      <c r="P102" s="129">
        <v>6</v>
      </c>
      <c r="Q102" s="129">
        <v>169</v>
      </c>
      <c r="R102" s="128">
        <v>0</v>
      </c>
      <c r="S102" s="128">
        <v>0</v>
      </c>
      <c r="T102" s="627">
        <f t="shared" si="12"/>
        <v>35</v>
      </c>
      <c r="U102" s="627">
        <f t="shared" si="12"/>
        <v>504</v>
      </c>
      <c r="V102" s="619">
        <f t="shared" si="14"/>
        <v>2.9023965502943858E-3</v>
      </c>
      <c r="W102" s="620">
        <f t="shared" si="13"/>
        <v>1.2978652177271907E-2</v>
      </c>
      <c r="X102" s="135"/>
      <c r="Y102" s="135"/>
      <c r="Z102" s="135"/>
      <c r="AA102" s="135"/>
      <c r="AB102" s="135"/>
      <c r="AC102" s="135"/>
      <c r="AD102" s="135"/>
      <c r="AE102" s="135"/>
      <c r="AF102" s="135"/>
      <c r="AG102" s="135"/>
      <c r="AH102" s="135"/>
      <c r="AI102" s="136"/>
      <c r="AJ102" s="136"/>
    </row>
    <row r="103" spans="1:36" ht="27" customHeight="1" x14ac:dyDescent="0.2">
      <c r="A103" s="1303" t="s">
        <v>323</v>
      </c>
      <c r="B103" s="1304"/>
      <c r="C103" s="604" t="s">
        <v>324</v>
      </c>
      <c r="D103" s="129">
        <v>0</v>
      </c>
      <c r="E103" s="129">
        <v>0</v>
      </c>
      <c r="F103" s="129">
        <v>0</v>
      </c>
      <c r="G103" s="129">
        <v>0</v>
      </c>
      <c r="H103" s="129">
        <v>0</v>
      </c>
      <c r="I103" s="129">
        <v>0</v>
      </c>
      <c r="J103" s="129">
        <v>4</v>
      </c>
      <c r="K103" s="129">
        <v>4</v>
      </c>
      <c r="L103" s="128">
        <v>0</v>
      </c>
      <c r="M103" s="128">
        <v>0</v>
      </c>
      <c r="N103" s="129">
        <v>31</v>
      </c>
      <c r="O103" s="129">
        <v>703</v>
      </c>
      <c r="P103" s="129">
        <v>1</v>
      </c>
      <c r="Q103" s="129">
        <v>5</v>
      </c>
      <c r="R103" s="128">
        <v>0</v>
      </c>
      <c r="S103" s="128">
        <v>0</v>
      </c>
      <c r="T103" s="606">
        <f t="shared" si="12"/>
        <v>36</v>
      </c>
      <c r="U103" s="606">
        <f t="shared" si="12"/>
        <v>712</v>
      </c>
      <c r="V103" s="619">
        <f t="shared" si="14"/>
        <v>2.9853221660170828E-3</v>
      </c>
      <c r="W103" s="620">
        <f t="shared" si="13"/>
        <v>1.8334921329796822E-2</v>
      </c>
      <c r="X103" s="15"/>
      <c r="Y103" s="15"/>
      <c r="Z103" s="15"/>
      <c r="AA103" s="15"/>
      <c r="AB103" s="15"/>
      <c r="AC103" s="15"/>
      <c r="AD103" s="15"/>
      <c r="AE103" s="15"/>
      <c r="AF103" s="15"/>
      <c r="AG103" s="15"/>
      <c r="AH103" s="15"/>
      <c r="AI103" s="15"/>
      <c r="AJ103" s="15"/>
    </row>
    <row r="104" spans="1:36" ht="27" customHeight="1" x14ac:dyDescent="0.2">
      <c r="A104" s="1303" t="s">
        <v>325</v>
      </c>
      <c r="B104" s="1304"/>
      <c r="C104" s="604" t="s">
        <v>326</v>
      </c>
      <c r="D104" s="129">
        <v>0</v>
      </c>
      <c r="E104" s="129">
        <v>0</v>
      </c>
      <c r="F104" s="129">
        <v>0</v>
      </c>
      <c r="G104" s="129">
        <v>0</v>
      </c>
      <c r="H104" s="129">
        <v>0</v>
      </c>
      <c r="I104" s="129">
        <v>0</v>
      </c>
      <c r="J104" s="129">
        <v>0</v>
      </c>
      <c r="K104" s="129">
        <v>0</v>
      </c>
      <c r="L104" s="128">
        <v>0</v>
      </c>
      <c r="M104" s="128">
        <v>0</v>
      </c>
      <c r="N104" s="129">
        <v>2</v>
      </c>
      <c r="O104" s="129">
        <v>13</v>
      </c>
      <c r="P104" s="129">
        <v>0</v>
      </c>
      <c r="Q104" s="129">
        <v>0</v>
      </c>
      <c r="R104" s="128">
        <v>0</v>
      </c>
      <c r="S104" s="128">
        <v>0</v>
      </c>
      <c r="T104" s="606">
        <f t="shared" si="12"/>
        <v>2</v>
      </c>
      <c r="U104" s="606">
        <f t="shared" si="12"/>
        <v>13</v>
      </c>
      <c r="V104" s="619">
        <f t="shared" si="14"/>
        <v>1.6585123144539348E-4</v>
      </c>
      <c r="W104" s="620">
        <f t="shared" si="13"/>
        <v>3.3476682203280713E-4</v>
      </c>
      <c r="X104" s="15"/>
      <c r="Y104" s="15"/>
      <c r="Z104" s="15"/>
      <c r="AA104" s="15"/>
      <c r="AB104" s="15"/>
      <c r="AC104" s="15"/>
      <c r="AD104" s="15"/>
      <c r="AE104" s="15"/>
      <c r="AF104" s="15"/>
      <c r="AG104" s="15"/>
      <c r="AH104" s="15"/>
      <c r="AI104" s="15"/>
      <c r="AJ104" s="15"/>
    </row>
    <row r="105" spans="1:36" ht="27" customHeight="1" x14ac:dyDescent="0.2">
      <c r="A105" s="1303" t="s">
        <v>327</v>
      </c>
      <c r="B105" s="1304"/>
      <c r="C105" s="604" t="s">
        <v>328</v>
      </c>
      <c r="D105" s="129">
        <v>0</v>
      </c>
      <c r="E105" s="129">
        <v>0</v>
      </c>
      <c r="F105" s="129">
        <v>0</v>
      </c>
      <c r="G105" s="129">
        <v>0</v>
      </c>
      <c r="H105" s="129">
        <v>0</v>
      </c>
      <c r="I105" s="129">
        <v>0</v>
      </c>
      <c r="J105" s="129">
        <v>0</v>
      </c>
      <c r="K105" s="129">
        <v>0</v>
      </c>
      <c r="L105" s="128">
        <v>0</v>
      </c>
      <c r="M105" s="128">
        <v>0</v>
      </c>
      <c r="N105" s="129">
        <v>10</v>
      </c>
      <c r="O105" s="129">
        <v>46</v>
      </c>
      <c r="P105" s="129">
        <v>0</v>
      </c>
      <c r="Q105" s="129">
        <v>0</v>
      </c>
      <c r="R105" s="128">
        <v>0</v>
      </c>
      <c r="S105" s="128">
        <v>0</v>
      </c>
      <c r="T105" s="606">
        <f t="shared" si="12"/>
        <v>10</v>
      </c>
      <c r="U105" s="606">
        <f t="shared" si="12"/>
        <v>46</v>
      </c>
      <c r="V105" s="619">
        <f t="shared" si="14"/>
        <v>8.2925615722696745E-4</v>
      </c>
      <c r="W105" s="620">
        <f t="shared" si="13"/>
        <v>1.1845595241160869E-3</v>
      </c>
      <c r="X105" s="15"/>
      <c r="Y105" s="15"/>
      <c r="Z105" s="15"/>
      <c r="AA105" s="15"/>
      <c r="AB105" s="15"/>
      <c r="AC105" s="15"/>
      <c r="AD105" s="15"/>
      <c r="AE105" s="15"/>
      <c r="AF105" s="15"/>
      <c r="AG105" s="15"/>
      <c r="AH105" s="15"/>
      <c r="AI105" s="15"/>
      <c r="AJ105" s="15"/>
    </row>
    <row r="106" spans="1:36" ht="27" customHeight="1" x14ac:dyDescent="0.2">
      <c r="A106" s="1303" t="s">
        <v>329</v>
      </c>
      <c r="B106" s="1304"/>
      <c r="C106" s="604" t="s">
        <v>330</v>
      </c>
      <c r="D106" s="129">
        <v>0</v>
      </c>
      <c r="E106" s="129">
        <v>0</v>
      </c>
      <c r="F106" s="129">
        <v>1</v>
      </c>
      <c r="G106" s="129">
        <v>2</v>
      </c>
      <c r="H106" s="129">
        <v>0</v>
      </c>
      <c r="I106" s="129">
        <v>0</v>
      </c>
      <c r="J106" s="129">
        <v>861</v>
      </c>
      <c r="K106" s="129">
        <v>861</v>
      </c>
      <c r="L106" s="128">
        <v>0</v>
      </c>
      <c r="M106" s="128">
        <v>0</v>
      </c>
      <c r="N106" s="129">
        <v>14</v>
      </c>
      <c r="O106" s="129">
        <v>82</v>
      </c>
      <c r="P106" s="129">
        <v>0</v>
      </c>
      <c r="Q106" s="129">
        <v>0</v>
      </c>
      <c r="R106" s="128">
        <v>0</v>
      </c>
      <c r="S106" s="128">
        <v>0</v>
      </c>
      <c r="T106" s="606">
        <f t="shared" si="12"/>
        <v>876</v>
      </c>
      <c r="U106" s="606">
        <f t="shared" si="12"/>
        <v>945</v>
      </c>
      <c r="V106" s="619">
        <f t="shared" si="14"/>
        <v>7.2642839373082344E-2</v>
      </c>
      <c r="W106" s="620">
        <f t="shared" si="13"/>
        <v>2.4334972832384828E-2</v>
      </c>
      <c r="X106" s="15"/>
      <c r="Y106" s="15"/>
      <c r="Z106" s="15"/>
      <c r="AA106" s="15"/>
      <c r="AB106" s="15"/>
      <c r="AC106" s="15"/>
      <c r="AD106" s="15"/>
      <c r="AE106" s="15"/>
      <c r="AF106" s="15"/>
      <c r="AG106" s="15"/>
      <c r="AH106" s="15"/>
      <c r="AI106" s="15"/>
      <c r="AJ106" s="15"/>
    </row>
    <row r="107" spans="1:36" ht="27" customHeight="1" x14ac:dyDescent="0.2">
      <c r="A107" s="669" t="s">
        <v>331</v>
      </c>
      <c r="B107" s="670"/>
      <c r="C107" s="604" t="s">
        <v>332</v>
      </c>
      <c r="D107" s="129">
        <v>0</v>
      </c>
      <c r="E107" s="129">
        <v>0</v>
      </c>
      <c r="F107" s="129">
        <v>4</v>
      </c>
      <c r="G107" s="129">
        <v>9</v>
      </c>
      <c r="H107" s="129">
        <v>0</v>
      </c>
      <c r="I107" s="129">
        <v>0</v>
      </c>
      <c r="J107" s="129">
        <v>18</v>
      </c>
      <c r="K107" s="129">
        <v>18</v>
      </c>
      <c r="L107" s="128">
        <v>0</v>
      </c>
      <c r="M107" s="128">
        <v>0</v>
      </c>
      <c r="N107" s="129">
        <v>66</v>
      </c>
      <c r="O107" s="129">
        <v>1265</v>
      </c>
      <c r="P107" s="129">
        <v>5</v>
      </c>
      <c r="Q107" s="129">
        <v>27</v>
      </c>
      <c r="R107" s="128">
        <v>0</v>
      </c>
      <c r="S107" s="128">
        <v>0</v>
      </c>
      <c r="T107" s="606">
        <f t="shared" si="12"/>
        <v>93</v>
      </c>
      <c r="U107" s="606">
        <f t="shared" si="12"/>
        <v>1319</v>
      </c>
      <c r="V107" s="619">
        <f t="shared" si="14"/>
        <v>7.7120822622107968E-3</v>
      </c>
      <c r="W107" s="620">
        <f t="shared" si="13"/>
        <v>3.3965956789328663E-2</v>
      </c>
      <c r="X107" s="15"/>
      <c r="Y107" s="15"/>
      <c r="Z107" s="15"/>
      <c r="AA107" s="15"/>
      <c r="AB107" s="15"/>
      <c r="AC107" s="15"/>
      <c r="AD107" s="15"/>
      <c r="AE107" s="15"/>
      <c r="AF107" s="15"/>
      <c r="AG107" s="15"/>
      <c r="AH107" s="15"/>
      <c r="AI107" s="15"/>
      <c r="AJ107" s="15"/>
    </row>
    <row r="108" spans="1:36" ht="27" customHeight="1" x14ac:dyDescent="0.2">
      <c r="A108" s="1299" t="s">
        <v>333</v>
      </c>
      <c r="B108" s="1300"/>
      <c r="C108" s="604" t="s">
        <v>334</v>
      </c>
      <c r="D108" s="129">
        <v>0</v>
      </c>
      <c r="E108" s="129">
        <v>0</v>
      </c>
      <c r="F108" s="129">
        <v>0</v>
      </c>
      <c r="G108" s="129">
        <v>0</v>
      </c>
      <c r="H108" s="129">
        <v>0</v>
      </c>
      <c r="I108" s="129">
        <v>0</v>
      </c>
      <c r="J108" s="129">
        <v>1368</v>
      </c>
      <c r="K108" s="129">
        <v>1368</v>
      </c>
      <c r="L108" s="128">
        <v>0</v>
      </c>
      <c r="M108" s="128">
        <v>0</v>
      </c>
      <c r="N108" s="129">
        <v>1</v>
      </c>
      <c r="O108" s="129">
        <v>4</v>
      </c>
      <c r="P108" s="129">
        <v>0</v>
      </c>
      <c r="Q108" s="129">
        <v>0</v>
      </c>
      <c r="R108" s="128">
        <v>0</v>
      </c>
      <c r="S108" s="128">
        <v>0</v>
      </c>
      <c r="T108" s="606">
        <f t="shared" si="12"/>
        <v>1369</v>
      </c>
      <c r="U108" s="606">
        <f t="shared" si="12"/>
        <v>1372</v>
      </c>
      <c r="V108" s="619">
        <f t="shared" si="14"/>
        <v>0.11352516792437184</v>
      </c>
      <c r="W108" s="620">
        <f t="shared" si="13"/>
        <v>3.5330775371462418E-2</v>
      </c>
      <c r="X108" s="15"/>
      <c r="Y108" s="15"/>
      <c r="Z108" s="15"/>
      <c r="AA108" s="15"/>
      <c r="AB108" s="15"/>
      <c r="AC108" s="15"/>
      <c r="AD108" s="15"/>
      <c r="AE108" s="15"/>
      <c r="AF108" s="15"/>
      <c r="AG108" s="15"/>
      <c r="AH108" s="15"/>
      <c r="AI108" s="15"/>
      <c r="AJ108" s="15"/>
    </row>
    <row r="109" spans="1:36" ht="27" customHeight="1" x14ac:dyDescent="0.2">
      <c r="A109" s="1299" t="s">
        <v>335</v>
      </c>
      <c r="B109" s="1300"/>
      <c r="C109" s="604" t="s">
        <v>336</v>
      </c>
      <c r="D109" s="129">
        <v>0</v>
      </c>
      <c r="E109" s="129">
        <v>0</v>
      </c>
      <c r="F109" s="129">
        <v>10</v>
      </c>
      <c r="G109" s="129">
        <v>21</v>
      </c>
      <c r="H109" s="129">
        <v>0</v>
      </c>
      <c r="I109" s="129">
        <v>0</v>
      </c>
      <c r="J109" s="129">
        <v>0</v>
      </c>
      <c r="K109" s="129">
        <v>0</v>
      </c>
      <c r="L109" s="128">
        <v>0</v>
      </c>
      <c r="M109" s="128">
        <v>0</v>
      </c>
      <c r="N109" s="129">
        <v>0</v>
      </c>
      <c r="O109" s="129">
        <v>0</v>
      </c>
      <c r="P109" s="129">
        <v>0</v>
      </c>
      <c r="Q109" s="129">
        <v>0</v>
      </c>
      <c r="R109" s="128">
        <v>0</v>
      </c>
      <c r="S109" s="128">
        <v>0</v>
      </c>
      <c r="T109" s="606">
        <f t="shared" si="12"/>
        <v>10</v>
      </c>
      <c r="U109" s="606">
        <f t="shared" si="12"/>
        <v>21</v>
      </c>
      <c r="V109" s="619">
        <f t="shared" si="14"/>
        <v>8.2925615722696745E-4</v>
      </c>
      <c r="W109" s="620">
        <f t="shared" si="13"/>
        <v>5.4077717405299618E-4</v>
      </c>
      <c r="X109" s="15"/>
      <c r="Y109" s="15"/>
      <c r="Z109" s="15"/>
      <c r="AA109" s="15"/>
      <c r="AB109" s="15"/>
      <c r="AC109" s="15"/>
      <c r="AD109" s="15"/>
      <c r="AE109" s="15"/>
      <c r="AF109" s="15"/>
      <c r="AG109" s="15"/>
      <c r="AH109" s="15"/>
      <c r="AI109" s="15"/>
      <c r="AJ109" s="15"/>
    </row>
    <row r="110" spans="1:36" ht="27" customHeight="1" x14ac:dyDescent="0.2">
      <c r="A110" s="1299" t="s">
        <v>337</v>
      </c>
      <c r="B110" s="1300"/>
      <c r="C110" s="604" t="s">
        <v>338</v>
      </c>
      <c r="D110" s="129">
        <v>22</v>
      </c>
      <c r="E110" s="129">
        <v>44</v>
      </c>
      <c r="F110" s="129">
        <v>3</v>
      </c>
      <c r="G110" s="129">
        <v>21</v>
      </c>
      <c r="H110" s="129">
        <v>0</v>
      </c>
      <c r="I110" s="129">
        <v>0</v>
      </c>
      <c r="J110" s="129">
        <v>154</v>
      </c>
      <c r="K110" s="129">
        <v>154</v>
      </c>
      <c r="L110" s="128">
        <v>0</v>
      </c>
      <c r="M110" s="128">
        <v>0</v>
      </c>
      <c r="N110" s="129">
        <v>18</v>
      </c>
      <c r="O110" s="129">
        <v>187</v>
      </c>
      <c r="P110" s="129">
        <v>4</v>
      </c>
      <c r="Q110" s="129">
        <v>45</v>
      </c>
      <c r="R110" s="128">
        <v>0</v>
      </c>
      <c r="S110" s="128">
        <v>0</v>
      </c>
      <c r="T110" s="606">
        <f t="shared" si="12"/>
        <v>201</v>
      </c>
      <c r="U110" s="606">
        <f t="shared" si="12"/>
        <v>451</v>
      </c>
      <c r="V110" s="619">
        <f t="shared" si="14"/>
        <v>1.6668048760262046E-2</v>
      </c>
      <c r="W110" s="620">
        <f t="shared" si="13"/>
        <v>1.1613833595138156E-2</v>
      </c>
      <c r="X110" s="15"/>
      <c r="Y110" s="15"/>
      <c r="Z110" s="15"/>
      <c r="AA110" s="15"/>
      <c r="AB110" s="15"/>
      <c r="AC110" s="15"/>
      <c r="AD110" s="15"/>
      <c r="AE110" s="15"/>
      <c r="AF110" s="15"/>
      <c r="AG110" s="15"/>
      <c r="AH110" s="15"/>
      <c r="AI110" s="15"/>
      <c r="AJ110" s="15"/>
    </row>
    <row r="111" spans="1:36" ht="27" customHeight="1" x14ac:dyDescent="0.2">
      <c r="A111" s="1299" t="s">
        <v>339</v>
      </c>
      <c r="B111" s="1300"/>
      <c r="C111" s="604" t="s">
        <v>340</v>
      </c>
      <c r="D111" s="129">
        <v>0</v>
      </c>
      <c r="E111" s="129">
        <v>0</v>
      </c>
      <c r="F111" s="129">
        <v>0</v>
      </c>
      <c r="G111" s="129">
        <v>0</v>
      </c>
      <c r="H111" s="129">
        <v>4</v>
      </c>
      <c r="I111" s="129">
        <v>30</v>
      </c>
      <c r="J111" s="129">
        <v>7</v>
      </c>
      <c r="K111" s="129">
        <v>7</v>
      </c>
      <c r="L111" s="128">
        <v>0</v>
      </c>
      <c r="M111" s="128">
        <v>0</v>
      </c>
      <c r="N111" s="129">
        <v>3</v>
      </c>
      <c r="O111" s="129">
        <v>10</v>
      </c>
      <c r="P111" s="129">
        <v>3</v>
      </c>
      <c r="Q111" s="129">
        <v>16</v>
      </c>
      <c r="R111" s="128">
        <v>0</v>
      </c>
      <c r="S111" s="128">
        <v>0</v>
      </c>
      <c r="T111" s="606">
        <f t="shared" si="12"/>
        <v>17</v>
      </c>
      <c r="U111" s="606">
        <f t="shared" si="12"/>
        <v>63</v>
      </c>
      <c r="V111" s="619">
        <f t="shared" si="14"/>
        <v>1.4097354672858446E-3</v>
      </c>
      <c r="W111" s="620">
        <f t="shared" si="13"/>
        <v>1.6223315221589884E-3</v>
      </c>
      <c r="X111" s="15"/>
      <c r="Y111" s="15"/>
      <c r="Z111" s="15"/>
      <c r="AA111" s="15"/>
      <c r="AB111" s="15"/>
      <c r="AC111" s="15"/>
      <c r="AD111" s="15"/>
      <c r="AE111" s="15"/>
      <c r="AF111" s="15"/>
      <c r="AG111" s="15"/>
      <c r="AH111" s="15"/>
      <c r="AI111" s="15"/>
      <c r="AJ111" s="15"/>
    </row>
    <row r="112" spans="1:36" ht="27" customHeight="1" x14ac:dyDescent="0.2">
      <c r="A112" s="1299" t="s">
        <v>341</v>
      </c>
      <c r="B112" s="1300"/>
      <c r="C112" s="604" t="s">
        <v>342</v>
      </c>
      <c r="D112" s="129">
        <v>22</v>
      </c>
      <c r="E112" s="129">
        <v>44</v>
      </c>
      <c r="F112" s="129">
        <v>1</v>
      </c>
      <c r="G112" s="129">
        <v>6</v>
      </c>
      <c r="H112" s="129">
        <v>0</v>
      </c>
      <c r="I112" s="129">
        <v>0</v>
      </c>
      <c r="J112" s="129">
        <v>1</v>
      </c>
      <c r="K112" s="129">
        <v>1</v>
      </c>
      <c r="L112" s="128">
        <v>0</v>
      </c>
      <c r="M112" s="128">
        <v>0</v>
      </c>
      <c r="N112" s="129">
        <v>8</v>
      </c>
      <c r="O112" s="129">
        <v>60</v>
      </c>
      <c r="P112" s="129">
        <v>20</v>
      </c>
      <c r="Q112" s="129">
        <v>148</v>
      </c>
      <c r="R112" s="128">
        <v>0</v>
      </c>
      <c r="S112" s="128">
        <v>0</v>
      </c>
      <c r="T112" s="627">
        <f t="shared" si="12"/>
        <v>52</v>
      </c>
      <c r="U112" s="627">
        <f t="shared" si="12"/>
        <v>259</v>
      </c>
      <c r="V112" s="619">
        <f t="shared" si="14"/>
        <v>4.3121320175802304E-3</v>
      </c>
      <c r="W112" s="620">
        <f t="shared" si="13"/>
        <v>6.6695851466536194E-3</v>
      </c>
      <c r="X112" s="15"/>
      <c r="Y112" s="15"/>
      <c r="Z112" s="15"/>
      <c r="AA112" s="15"/>
      <c r="AB112" s="15"/>
      <c r="AC112" s="15"/>
      <c r="AD112" s="15"/>
      <c r="AE112" s="15"/>
      <c r="AF112" s="15"/>
      <c r="AG112" s="15"/>
      <c r="AH112" s="15"/>
      <c r="AI112" s="15"/>
      <c r="AJ112" s="15"/>
    </row>
    <row r="113" spans="1:36" ht="27" customHeight="1" x14ac:dyDescent="0.2">
      <c r="A113" s="1301" t="s">
        <v>343</v>
      </c>
      <c r="B113" s="1302"/>
      <c r="C113" s="604" t="s">
        <v>342</v>
      </c>
      <c r="D113" s="129">
        <v>40</v>
      </c>
      <c r="E113" s="129">
        <v>80</v>
      </c>
      <c r="F113" s="129">
        <v>2</v>
      </c>
      <c r="G113" s="129">
        <v>11</v>
      </c>
      <c r="H113" s="129">
        <v>2</v>
      </c>
      <c r="I113" s="129">
        <v>10</v>
      </c>
      <c r="J113" s="129">
        <v>31</v>
      </c>
      <c r="K113" s="129">
        <v>31</v>
      </c>
      <c r="L113" s="128">
        <v>0</v>
      </c>
      <c r="M113" s="128">
        <v>0</v>
      </c>
      <c r="N113" s="129">
        <v>5</v>
      </c>
      <c r="O113" s="129">
        <v>24</v>
      </c>
      <c r="P113" s="129">
        <v>3</v>
      </c>
      <c r="Q113" s="129">
        <v>15</v>
      </c>
      <c r="R113" s="128">
        <v>0</v>
      </c>
      <c r="S113" s="128">
        <v>0</v>
      </c>
      <c r="T113" s="627">
        <f t="shared" si="12"/>
        <v>83</v>
      </c>
      <c r="U113" s="627">
        <f t="shared" si="12"/>
        <v>171</v>
      </c>
      <c r="V113" s="619">
        <f t="shared" si="14"/>
        <v>6.8828261049838297E-3</v>
      </c>
      <c r="W113" s="620">
        <f t="shared" si="13"/>
        <v>4.4034712744315399E-3</v>
      </c>
      <c r="X113" s="15"/>
      <c r="Y113" s="15"/>
      <c r="Z113" s="15"/>
      <c r="AA113" s="15"/>
      <c r="AB113" s="15"/>
      <c r="AC113" s="15"/>
      <c r="AD113" s="15"/>
      <c r="AE113" s="15"/>
      <c r="AF113" s="15"/>
      <c r="AG113" s="15"/>
      <c r="AH113" s="15"/>
      <c r="AI113" s="15"/>
      <c r="AJ113" s="15"/>
    </row>
    <row r="114" spans="1:36" ht="27" customHeight="1" x14ac:dyDescent="0.2">
      <c r="A114" s="1301" t="s">
        <v>344</v>
      </c>
      <c r="B114" s="1302"/>
      <c r="C114" s="604" t="s">
        <v>342</v>
      </c>
      <c r="D114" s="129">
        <v>0</v>
      </c>
      <c r="E114" s="129">
        <v>0</v>
      </c>
      <c r="F114" s="129">
        <v>1</v>
      </c>
      <c r="G114" s="129">
        <v>12</v>
      </c>
      <c r="H114" s="129">
        <v>2</v>
      </c>
      <c r="I114" s="129">
        <v>4</v>
      </c>
      <c r="J114" s="129">
        <v>0</v>
      </c>
      <c r="K114" s="129">
        <v>0</v>
      </c>
      <c r="L114" s="128">
        <v>0</v>
      </c>
      <c r="M114" s="128">
        <v>0</v>
      </c>
      <c r="N114" s="129">
        <v>3</v>
      </c>
      <c r="O114" s="129">
        <v>8</v>
      </c>
      <c r="P114" s="129">
        <v>0</v>
      </c>
      <c r="Q114" s="129">
        <v>0</v>
      </c>
      <c r="R114" s="128">
        <v>0</v>
      </c>
      <c r="S114" s="128">
        <v>0</v>
      </c>
      <c r="T114" s="605">
        <f t="shared" si="12"/>
        <v>6</v>
      </c>
      <c r="U114" s="605">
        <f t="shared" si="12"/>
        <v>24</v>
      </c>
      <c r="V114" s="619">
        <f t="shared" si="14"/>
        <v>4.9755369433618043E-4</v>
      </c>
      <c r="W114" s="620">
        <f t="shared" si="13"/>
        <v>6.18031056060567E-4</v>
      </c>
      <c r="X114" s="15"/>
      <c r="Y114" s="15"/>
      <c r="Z114" s="15"/>
      <c r="AA114" s="15"/>
      <c r="AB114" s="15"/>
      <c r="AC114" s="15"/>
      <c r="AD114" s="15"/>
      <c r="AE114" s="15"/>
      <c r="AF114" s="15"/>
      <c r="AG114" s="15"/>
      <c r="AH114" s="15"/>
      <c r="AI114" s="15"/>
      <c r="AJ114" s="15"/>
    </row>
    <row r="115" spans="1:36" ht="27" customHeight="1" x14ac:dyDescent="0.2">
      <c r="A115" s="1301" t="s">
        <v>345</v>
      </c>
      <c r="B115" s="1302"/>
      <c r="C115" s="604" t="s">
        <v>342</v>
      </c>
      <c r="D115" s="129">
        <v>0</v>
      </c>
      <c r="E115" s="129">
        <v>0</v>
      </c>
      <c r="F115" s="129">
        <v>0</v>
      </c>
      <c r="G115" s="129">
        <v>0</v>
      </c>
      <c r="H115" s="129">
        <v>13</v>
      </c>
      <c r="I115" s="129">
        <v>118</v>
      </c>
      <c r="J115" s="129">
        <v>349</v>
      </c>
      <c r="K115" s="129">
        <v>349</v>
      </c>
      <c r="L115" s="128">
        <v>0</v>
      </c>
      <c r="M115" s="128">
        <v>0</v>
      </c>
      <c r="N115" s="129">
        <v>6</v>
      </c>
      <c r="O115" s="129">
        <v>57</v>
      </c>
      <c r="P115" s="129">
        <v>4</v>
      </c>
      <c r="Q115" s="129">
        <v>33</v>
      </c>
      <c r="R115" s="128">
        <v>0</v>
      </c>
      <c r="S115" s="128">
        <v>0</v>
      </c>
      <c r="T115" s="627">
        <f t="shared" si="12"/>
        <v>372</v>
      </c>
      <c r="U115" s="627">
        <f t="shared" si="12"/>
        <v>557</v>
      </c>
      <c r="V115" s="619">
        <f t="shared" si="14"/>
        <v>3.0848329048843187E-2</v>
      </c>
      <c r="W115" s="620">
        <f t="shared" si="13"/>
        <v>1.434347075940566E-2</v>
      </c>
      <c r="X115" s="15"/>
      <c r="Y115" s="15"/>
      <c r="Z115" s="15"/>
      <c r="AA115" s="15"/>
      <c r="AB115" s="15"/>
      <c r="AC115" s="15"/>
      <c r="AD115" s="15"/>
      <c r="AE115" s="15"/>
      <c r="AF115" s="15"/>
      <c r="AG115" s="15"/>
      <c r="AH115" s="15"/>
      <c r="AI115" s="15"/>
      <c r="AJ115" s="15"/>
    </row>
    <row r="116" spans="1:36" ht="27" customHeight="1" thickBot="1" x14ac:dyDescent="0.25">
      <c r="A116" s="1297" t="s">
        <v>346</v>
      </c>
      <c r="B116" s="1298"/>
      <c r="C116" s="625" t="s">
        <v>347</v>
      </c>
      <c r="D116" s="138">
        <v>44</v>
      </c>
      <c r="E116" s="138">
        <v>88</v>
      </c>
      <c r="F116" s="138">
        <v>13</v>
      </c>
      <c r="G116" s="138">
        <v>192</v>
      </c>
      <c r="H116" s="138">
        <v>7</v>
      </c>
      <c r="I116" s="138">
        <v>23</v>
      </c>
      <c r="J116" s="138">
        <v>83</v>
      </c>
      <c r="K116" s="138">
        <v>83</v>
      </c>
      <c r="L116" s="139">
        <v>0</v>
      </c>
      <c r="M116" s="139">
        <v>0</v>
      </c>
      <c r="N116" s="138">
        <v>35</v>
      </c>
      <c r="O116" s="138">
        <v>476</v>
      </c>
      <c r="P116" s="138">
        <v>8</v>
      </c>
      <c r="Q116" s="138">
        <v>109</v>
      </c>
      <c r="R116" s="139">
        <v>0</v>
      </c>
      <c r="S116" s="139">
        <v>0</v>
      </c>
      <c r="T116" s="628">
        <f>SUM(D116,F116,H116,J116,L116,N116,P116,R116)</f>
        <v>190</v>
      </c>
      <c r="U116" s="628">
        <f>SUM(E116,G116,I116,K116,M116,O116,Q116,S116)</f>
        <v>971</v>
      </c>
      <c r="V116" s="613">
        <f t="shared" si="14"/>
        <v>1.5755866987312381E-2</v>
      </c>
      <c r="W116" s="613">
        <f>U116/$U$117</f>
        <v>2.5004506476450441E-2</v>
      </c>
      <c r="X116" s="15"/>
      <c r="Y116" s="15"/>
      <c r="Z116" s="15"/>
      <c r="AA116" s="15"/>
      <c r="AB116" s="15"/>
      <c r="AC116" s="15"/>
      <c r="AD116" s="15"/>
      <c r="AE116" s="15"/>
      <c r="AF116" s="15"/>
      <c r="AG116" s="15"/>
      <c r="AH116" s="15"/>
      <c r="AI116" s="15"/>
      <c r="AJ116" s="15"/>
    </row>
    <row r="117" spans="1:36" ht="27" customHeight="1" thickTop="1" thickBot="1" x14ac:dyDescent="0.25">
      <c r="A117" s="629" t="s">
        <v>348</v>
      </c>
      <c r="B117" s="630"/>
      <c r="C117" s="615"/>
      <c r="D117" s="631">
        <f>SUM(D7,D10,D17,D21,D24,D30,D34,D57,D68,D78,D81,D87,D95)</f>
        <v>432</v>
      </c>
      <c r="E117" s="631">
        <f t="shared" ref="E117" si="19">SUM(E7,E10,E17,E21,E24,E30,E34,E57,E68,E78,E81,E87,E95)</f>
        <v>864</v>
      </c>
      <c r="F117" s="631">
        <f>SUM(F7,F10,F17,F21,F24,F30,F34,F57,F68,F78,F81,F87,F95)</f>
        <v>278</v>
      </c>
      <c r="G117" s="631">
        <f t="shared" ref="G117:S117" si="20">SUM(G7,G10,G17,G21,G24,G30,G34,G57,G68,G78,G81,G87,G95)</f>
        <v>1470</v>
      </c>
      <c r="H117" s="631">
        <f t="shared" si="20"/>
        <v>478</v>
      </c>
      <c r="I117" s="631">
        <f t="shared" si="20"/>
        <v>2221</v>
      </c>
      <c r="J117" s="631">
        <f t="shared" si="20"/>
        <v>6752</v>
      </c>
      <c r="K117" s="631">
        <f t="shared" si="20"/>
        <v>6752</v>
      </c>
      <c r="L117" s="631">
        <f>SUM(L7,L10,L17,L21,L24,L30,L34,L57,L68,L78,L81,L87,L95)</f>
        <v>3</v>
      </c>
      <c r="M117" s="631">
        <f>SUM(M7,M10,M17,M21,M24,M30,M34,M57,M68,M78,M81,M87,M95)</f>
        <v>3</v>
      </c>
      <c r="N117" s="631">
        <f t="shared" si="20"/>
        <v>3581</v>
      </c>
      <c r="O117" s="631">
        <f>SUM(O7,O10,O17,O21,O24,O30,O34,O57,O68,O78,O81,O87,O95)</f>
        <v>22630</v>
      </c>
      <c r="P117" s="631">
        <f t="shared" si="20"/>
        <v>533</v>
      </c>
      <c r="Q117" s="631">
        <f t="shared" si="20"/>
        <v>4875</v>
      </c>
      <c r="R117" s="631">
        <f t="shared" si="20"/>
        <v>2</v>
      </c>
      <c r="S117" s="631">
        <f t="shared" si="20"/>
        <v>18</v>
      </c>
      <c r="T117" s="631">
        <f>SUM(T7,T10,T17,T21,T24,T30,T34,T57,T68,T78,T81,T87,T95)</f>
        <v>12059</v>
      </c>
      <c r="U117" s="631">
        <f>SUM(U7,U10,U17,U21,U24,U30,U34,U57,U68,U78,U81,U87,U95)</f>
        <v>38833</v>
      </c>
      <c r="V117" s="618">
        <f t="shared" si="14"/>
        <v>1</v>
      </c>
      <c r="W117" s="618">
        <f t="shared" si="13"/>
        <v>1</v>
      </c>
      <c r="X117" s="15"/>
      <c r="Y117" s="15"/>
      <c r="Z117" s="15"/>
      <c r="AA117" s="15"/>
      <c r="AB117" s="15"/>
      <c r="AC117" s="15"/>
      <c r="AD117" s="15"/>
      <c r="AE117" s="15"/>
      <c r="AF117" s="15"/>
      <c r="AG117" s="15"/>
      <c r="AH117" s="15"/>
      <c r="AI117" s="15"/>
      <c r="AJ117" s="15"/>
    </row>
    <row r="118" spans="1:36" s="634" customFormat="1" ht="20" customHeight="1" x14ac:dyDescent="0.2">
      <c r="A118" s="14" t="s">
        <v>2766</v>
      </c>
      <c r="B118" s="14"/>
      <c r="C118" s="16"/>
      <c r="D118" s="14"/>
      <c r="E118" s="14"/>
      <c r="F118" s="14"/>
      <c r="G118" s="14"/>
      <c r="H118" s="14"/>
      <c r="I118" s="14"/>
      <c r="J118" s="14"/>
      <c r="K118" s="14"/>
      <c r="L118" s="14"/>
      <c r="M118" s="14"/>
      <c r="N118" s="14"/>
      <c r="O118" s="14"/>
      <c r="P118" s="14"/>
      <c r="Q118" s="14"/>
      <c r="R118" s="14"/>
      <c r="S118" s="14"/>
      <c r="T118" s="14"/>
      <c r="U118" s="14"/>
      <c r="V118" s="104"/>
      <c r="W118" s="731"/>
    </row>
    <row r="119" spans="1:36" s="634" customFormat="1" ht="20" customHeight="1" x14ac:dyDescent="0.2">
      <c r="A119" s="14" t="s">
        <v>349</v>
      </c>
      <c r="B119" s="14"/>
      <c r="C119" s="16"/>
      <c r="D119" s="14"/>
      <c r="E119" s="14"/>
      <c r="F119" s="14"/>
      <c r="G119" s="14"/>
      <c r="H119" s="14"/>
      <c r="I119" s="14"/>
      <c r="J119" s="14"/>
      <c r="K119" s="14"/>
      <c r="L119" s="14"/>
      <c r="M119" s="14"/>
      <c r="N119" s="14"/>
      <c r="O119" s="14"/>
      <c r="P119" s="14"/>
      <c r="Q119" s="14"/>
      <c r="R119" s="14"/>
      <c r="S119" s="14"/>
      <c r="T119" s="14"/>
      <c r="U119" s="14"/>
      <c r="V119" s="635"/>
      <c r="W119" s="635"/>
    </row>
    <row r="120" spans="1:36" ht="27" customHeight="1" x14ac:dyDescent="0.2">
      <c r="A120" s="679"/>
      <c r="B120" s="679"/>
      <c r="C120" s="632"/>
      <c r="D120" s="679"/>
      <c r="E120" s="679"/>
      <c r="F120" s="679"/>
      <c r="G120" s="679"/>
      <c r="H120" s="679"/>
      <c r="I120" s="679"/>
      <c r="J120" s="679"/>
      <c r="K120" s="679"/>
      <c r="L120" s="679"/>
      <c r="M120" s="679"/>
      <c r="N120" s="679"/>
      <c r="O120" s="679"/>
      <c r="P120" s="679"/>
      <c r="Q120" s="679"/>
      <c r="R120" s="679"/>
      <c r="S120" s="679"/>
      <c r="T120" s="679"/>
      <c r="U120" s="679"/>
      <c r="V120" s="633">
        <f>V7+V10+V17+V21+V24+V30+V34+V57+V68+V78+V81+V87+V95</f>
        <v>1</v>
      </c>
      <c r="W120" s="633">
        <f>W7+W10+W17+W21+W24+W30+W34+W57+W68+W78+W81+W87+W95</f>
        <v>0.99999999999999989</v>
      </c>
    </row>
    <row r="121" spans="1:36" ht="27" customHeight="1" x14ac:dyDescent="0.2">
      <c r="A121" s="679"/>
      <c r="B121" s="679"/>
      <c r="C121" s="632"/>
      <c r="D121" s="679"/>
      <c r="E121" s="679"/>
      <c r="F121" s="679"/>
      <c r="G121" s="679"/>
      <c r="H121" s="679"/>
      <c r="I121" s="679"/>
      <c r="J121" s="679"/>
      <c r="K121" s="679"/>
      <c r="L121" s="679"/>
      <c r="M121" s="679"/>
      <c r="N121" s="679"/>
      <c r="O121" s="679"/>
      <c r="P121" s="679"/>
      <c r="Q121" s="679"/>
      <c r="R121" s="679"/>
      <c r="S121" s="679"/>
      <c r="T121" s="679"/>
      <c r="U121" s="679"/>
      <c r="V121" s="679"/>
      <c r="W121" s="679"/>
    </row>
    <row r="122" spans="1:36" ht="27" customHeight="1" x14ac:dyDescent="0.2">
      <c r="A122" s="679"/>
      <c r="B122" s="679"/>
      <c r="C122" s="632"/>
      <c r="D122" s="679"/>
      <c r="E122" s="679"/>
      <c r="F122" s="679"/>
      <c r="G122" s="679"/>
      <c r="H122" s="679"/>
      <c r="I122" s="679"/>
      <c r="J122" s="679"/>
      <c r="K122" s="679"/>
      <c r="L122" s="679"/>
      <c r="M122" s="679"/>
      <c r="N122" s="679"/>
      <c r="O122" s="679"/>
      <c r="P122" s="679"/>
      <c r="Q122" s="679"/>
      <c r="R122" s="679"/>
      <c r="S122" s="679"/>
      <c r="T122" s="679"/>
      <c r="U122" s="679"/>
      <c r="V122" s="679"/>
      <c r="W122" s="679"/>
    </row>
    <row r="123" spans="1:36" ht="27" customHeight="1" x14ac:dyDescent="0.2">
      <c r="A123" s="679"/>
      <c r="B123" s="679"/>
      <c r="C123" s="632"/>
      <c r="D123" s="679"/>
      <c r="E123" s="679"/>
      <c r="F123" s="679"/>
      <c r="G123" s="679"/>
      <c r="H123" s="679"/>
      <c r="I123" s="679"/>
      <c r="J123" s="679"/>
      <c r="K123" s="679"/>
      <c r="L123" s="679"/>
      <c r="M123" s="679"/>
      <c r="N123" s="679"/>
      <c r="O123" s="679"/>
      <c r="P123" s="679"/>
      <c r="Q123" s="679"/>
      <c r="R123" s="679"/>
      <c r="S123" s="679"/>
      <c r="T123" s="679"/>
      <c r="U123" s="679"/>
      <c r="V123" s="679"/>
      <c r="W123" s="679"/>
    </row>
    <row r="124" spans="1:36" ht="27" customHeight="1" x14ac:dyDescent="0.2">
      <c r="A124" s="679"/>
      <c r="B124" s="679"/>
      <c r="C124" s="632"/>
      <c r="D124" s="679"/>
      <c r="E124" s="679"/>
      <c r="F124" s="679"/>
      <c r="G124" s="679"/>
      <c r="H124" s="679"/>
      <c r="I124" s="679"/>
      <c r="J124" s="679"/>
      <c r="K124" s="679"/>
      <c r="L124" s="679"/>
      <c r="M124" s="679"/>
      <c r="N124" s="679"/>
      <c r="O124" s="679"/>
      <c r="P124" s="679"/>
      <c r="Q124" s="679"/>
      <c r="R124" s="679"/>
      <c r="S124" s="679"/>
      <c r="T124" s="679"/>
      <c r="U124" s="679"/>
      <c r="V124" s="679"/>
      <c r="W124" s="679"/>
    </row>
    <row r="125" spans="1:36" ht="27" customHeight="1" x14ac:dyDescent="0.2">
      <c r="A125" s="679"/>
      <c r="B125" s="679"/>
      <c r="C125" s="632"/>
      <c r="D125" s="679"/>
      <c r="E125" s="679"/>
      <c r="F125" s="679"/>
      <c r="G125" s="679"/>
      <c r="H125" s="679"/>
      <c r="I125" s="679"/>
      <c r="J125" s="679"/>
      <c r="K125" s="679"/>
      <c r="L125" s="679"/>
      <c r="M125" s="679"/>
      <c r="N125" s="679"/>
      <c r="O125" s="679"/>
      <c r="P125" s="679"/>
      <c r="Q125" s="679"/>
      <c r="R125" s="679"/>
      <c r="S125" s="679"/>
      <c r="T125" s="679"/>
      <c r="U125" s="679"/>
      <c r="V125" s="679"/>
      <c r="W125" s="679"/>
    </row>
    <row r="126" spans="1:36" ht="27" customHeight="1" x14ac:dyDescent="0.2">
      <c r="A126" s="679"/>
      <c r="B126" s="679"/>
      <c r="C126" s="632"/>
      <c r="D126" s="679"/>
      <c r="E126" s="679"/>
      <c r="F126" s="679"/>
      <c r="G126" s="679"/>
      <c r="H126" s="679"/>
      <c r="I126" s="679"/>
      <c r="J126" s="679"/>
      <c r="K126" s="679"/>
      <c r="L126" s="679"/>
      <c r="M126" s="679"/>
      <c r="N126" s="679"/>
      <c r="O126" s="679"/>
      <c r="P126" s="679"/>
      <c r="Q126" s="679"/>
      <c r="R126" s="679"/>
      <c r="S126" s="679"/>
      <c r="T126" s="679"/>
      <c r="U126" s="679"/>
      <c r="V126" s="679"/>
      <c r="W126" s="679"/>
    </row>
    <row r="127" spans="1:36" ht="27" customHeight="1" x14ac:dyDescent="0.2">
      <c r="A127" s="679"/>
      <c r="B127" s="679"/>
      <c r="C127" s="632"/>
      <c r="D127" s="679"/>
      <c r="E127" s="679"/>
      <c r="F127" s="679"/>
      <c r="G127" s="679"/>
      <c r="H127" s="679"/>
      <c r="I127" s="679"/>
      <c r="J127" s="679"/>
      <c r="K127" s="679"/>
      <c r="L127" s="679"/>
      <c r="M127" s="679"/>
      <c r="N127" s="679"/>
      <c r="O127" s="679"/>
      <c r="P127" s="679"/>
      <c r="Q127" s="679"/>
      <c r="R127" s="679"/>
      <c r="S127" s="679"/>
      <c r="T127" s="679"/>
      <c r="U127" s="679"/>
      <c r="V127" s="679"/>
      <c r="W127" s="679"/>
    </row>
    <row r="128" spans="1:36" ht="27" customHeight="1" x14ac:dyDescent="0.2">
      <c r="A128" s="679"/>
      <c r="B128" s="679"/>
      <c r="C128" s="632"/>
      <c r="D128" s="679"/>
      <c r="E128" s="679"/>
      <c r="F128" s="679"/>
      <c r="G128" s="679"/>
      <c r="H128" s="679"/>
      <c r="I128" s="679"/>
      <c r="J128" s="679"/>
      <c r="K128" s="679"/>
      <c r="L128" s="679"/>
      <c r="M128" s="679"/>
      <c r="N128" s="679"/>
      <c r="O128" s="679"/>
      <c r="P128" s="679"/>
      <c r="Q128" s="679"/>
      <c r="R128" s="679"/>
      <c r="S128" s="679"/>
      <c r="T128" s="679"/>
      <c r="U128" s="679"/>
      <c r="V128" s="679"/>
      <c r="W128" s="679"/>
    </row>
    <row r="129" spans="1:23" ht="27" customHeight="1" x14ac:dyDescent="0.2">
      <c r="A129" s="679"/>
      <c r="B129" s="679"/>
      <c r="C129" s="632"/>
      <c r="D129" s="679"/>
      <c r="E129" s="679"/>
      <c r="F129" s="679"/>
      <c r="G129" s="679"/>
      <c r="H129" s="679"/>
      <c r="I129" s="679"/>
      <c r="J129" s="679"/>
      <c r="K129" s="679"/>
      <c r="L129" s="679"/>
      <c r="M129" s="679"/>
      <c r="N129" s="679"/>
      <c r="O129" s="679"/>
      <c r="P129" s="679"/>
      <c r="Q129" s="679"/>
      <c r="R129" s="679"/>
      <c r="S129" s="679"/>
      <c r="T129" s="679"/>
      <c r="U129" s="679"/>
      <c r="V129" s="679"/>
      <c r="W129" s="679"/>
    </row>
    <row r="130" spans="1:23" ht="27" customHeight="1" x14ac:dyDescent="0.2">
      <c r="A130" s="679"/>
      <c r="B130" s="679"/>
      <c r="C130" s="632"/>
      <c r="D130" s="679"/>
      <c r="E130" s="679"/>
      <c r="F130" s="679"/>
      <c r="G130" s="679"/>
      <c r="H130" s="679"/>
      <c r="I130" s="679"/>
      <c r="J130" s="679"/>
      <c r="K130" s="679"/>
      <c r="L130" s="679"/>
      <c r="M130" s="679"/>
      <c r="N130" s="679"/>
      <c r="O130" s="679"/>
      <c r="P130" s="679"/>
      <c r="Q130" s="679"/>
      <c r="R130" s="679"/>
      <c r="S130" s="679"/>
      <c r="T130" s="679"/>
      <c r="U130" s="679"/>
      <c r="V130" s="679"/>
      <c r="W130" s="679"/>
    </row>
    <row r="131" spans="1:23" ht="27" customHeight="1" x14ac:dyDescent="0.2">
      <c r="A131" s="679"/>
      <c r="B131" s="679"/>
      <c r="C131" s="632"/>
      <c r="D131" s="679"/>
      <c r="E131" s="679"/>
      <c r="F131" s="679"/>
      <c r="G131" s="679"/>
      <c r="H131" s="679"/>
      <c r="I131" s="679"/>
      <c r="J131" s="679"/>
      <c r="K131" s="679"/>
      <c r="L131" s="679"/>
      <c r="M131" s="679"/>
      <c r="N131" s="679"/>
      <c r="O131" s="679"/>
      <c r="P131" s="679"/>
      <c r="Q131" s="679"/>
      <c r="R131" s="679"/>
      <c r="S131" s="679"/>
      <c r="T131" s="679"/>
      <c r="U131" s="679"/>
      <c r="V131" s="679"/>
      <c r="W131" s="679"/>
    </row>
    <row r="132" spans="1:23" ht="27" customHeight="1" x14ac:dyDescent="0.2">
      <c r="A132" s="679"/>
      <c r="B132" s="679"/>
      <c r="C132" s="632"/>
      <c r="D132" s="679"/>
      <c r="E132" s="679"/>
      <c r="F132" s="679"/>
      <c r="G132" s="679"/>
      <c r="H132" s="679"/>
      <c r="I132" s="679"/>
      <c r="J132" s="679"/>
      <c r="K132" s="679"/>
      <c r="L132" s="679"/>
      <c r="M132" s="679"/>
      <c r="N132" s="679"/>
      <c r="O132" s="679"/>
      <c r="P132" s="679"/>
      <c r="Q132" s="679"/>
      <c r="R132" s="679"/>
      <c r="S132" s="679"/>
      <c r="T132" s="679"/>
      <c r="U132" s="679"/>
      <c r="V132" s="679"/>
      <c r="W132" s="679"/>
    </row>
  </sheetData>
  <mergeCells count="109">
    <mergeCell ref="A11:B11"/>
    <mergeCell ref="A12:B12"/>
    <mergeCell ref="A13:B13"/>
    <mergeCell ref="A14:B14"/>
    <mergeCell ref="A15:B15"/>
    <mergeCell ref="A16:B16"/>
    <mergeCell ref="R2:S2"/>
    <mergeCell ref="T2:U2"/>
    <mergeCell ref="V3:W3"/>
    <mergeCell ref="A7:B7"/>
    <mergeCell ref="A8:B8"/>
    <mergeCell ref="A9:B9"/>
    <mergeCell ref="A23:B23"/>
    <mergeCell ref="A24:B24"/>
    <mergeCell ref="A25:B25"/>
    <mergeCell ref="A26:B26"/>
    <mergeCell ref="A27:B27"/>
    <mergeCell ref="A28:B28"/>
    <mergeCell ref="A17:B17"/>
    <mergeCell ref="A18:B18"/>
    <mergeCell ref="A19:B19"/>
    <mergeCell ref="A20:B20"/>
    <mergeCell ref="A21:B21"/>
    <mergeCell ref="A22:B22"/>
    <mergeCell ref="A35:B35"/>
    <mergeCell ref="A36:B36"/>
    <mergeCell ref="A38:B38"/>
    <mergeCell ref="A40:B40"/>
    <mergeCell ref="A41:B41"/>
    <mergeCell ref="A42:B42"/>
    <mergeCell ref="A29:B29"/>
    <mergeCell ref="A30:B30"/>
    <mergeCell ref="A31:B31"/>
    <mergeCell ref="A32:B32"/>
    <mergeCell ref="A33:B33"/>
    <mergeCell ref="A34:B34"/>
    <mergeCell ref="A49:B49"/>
    <mergeCell ref="A50:B50"/>
    <mergeCell ref="A51:B51"/>
    <mergeCell ref="A52:B52"/>
    <mergeCell ref="A53:B53"/>
    <mergeCell ref="A54:B54"/>
    <mergeCell ref="A43:B43"/>
    <mergeCell ref="A44:B44"/>
    <mergeCell ref="A45:B45"/>
    <mergeCell ref="A46:B46"/>
    <mergeCell ref="A47:B47"/>
    <mergeCell ref="A48:B48"/>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6:B116"/>
    <mergeCell ref="A110:B110"/>
    <mergeCell ref="A111:B111"/>
    <mergeCell ref="A112:B112"/>
    <mergeCell ref="A113:B113"/>
    <mergeCell ref="A114:B114"/>
    <mergeCell ref="A115:B115"/>
    <mergeCell ref="A103:B103"/>
    <mergeCell ref="A104:B104"/>
    <mergeCell ref="A105:B105"/>
    <mergeCell ref="A106:B106"/>
    <mergeCell ref="A108:B108"/>
    <mergeCell ref="A109:B109"/>
  </mergeCells>
  <phoneticPr fontId="1"/>
  <printOptions horizontalCentered="1"/>
  <pageMargins left="0.78740157480314965" right="0.78740157480314965" top="0.78740157480314965" bottom="0.78740157480314965" header="0.51181102362204722" footer="0.51181102362204722"/>
  <pageSetup paperSize="9" scale="55" fitToHeight="4" orientation="landscape" r:id="rId1"/>
  <headerFooter alignWithMargins="0"/>
  <rowBreaks count="2" manualBreakCount="2">
    <brk id="29" max="22" man="1"/>
    <brk id="77"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578BA-FACC-4611-A2B1-7F02E2395B91}">
  <sheetPr>
    <tabColor rgb="FFFFFF00"/>
    <pageSetUpPr fitToPage="1"/>
  </sheetPr>
  <dimension ref="B1:U63"/>
  <sheetViews>
    <sheetView showGridLines="0" showZeros="0" view="pageBreakPreview" zoomScale="80" zoomScaleNormal="100" zoomScaleSheetLayoutView="80" workbookViewId="0">
      <selection activeCell="E28" sqref="E28"/>
    </sheetView>
  </sheetViews>
  <sheetFormatPr defaultColWidth="10.6328125" defaultRowHeight="27" customHeight="1" x14ac:dyDescent="0.2"/>
  <cols>
    <col min="1" max="1" width="2" style="4" customWidth="1"/>
    <col min="2" max="2" width="49.6328125" style="636" customWidth="1"/>
    <col min="3" max="3" width="11.6328125" style="708" customWidth="1"/>
    <col min="4" max="4" width="9.81640625" style="799" customWidth="1"/>
    <col min="5" max="5" width="11.81640625" style="708" customWidth="1"/>
    <col min="6" max="6" width="9.81640625" style="799" customWidth="1"/>
    <col min="7" max="7" width="11.81640625" style="708" customWidth="1"/>
    <col min="8" max="8" width="9.81640625" style="799" customWidth="1"/>
    <col min="9" max="9" width="11.81640625" style="708" customWidth="1"/>
    <col min="10" max="10" width="9.81640625" style="799" customWidth="1"/>
    <col min="11" max="11" width="11.81640625" style="708" customWidth="1"/>
    <col min="12" max="12" width="9.81640625" style="799" customWidth="1"/>
    <col min="13" max="13" width="11.81640625" style="708" customWidth="1"/>
    <col min="14" max="14" width="9.81640625" style="799" customWidth="1"/>
    <col min="15" max="15" width="11.81640625" style="708" customWidth="1"/>
    <col min="16" max="16" width="9.81640625" style="800" customWidth="1"/>
    <col min="17" max="17" width="11.81640625" style="708" customWidth="1"/>
    <col min="18" max="18" width="9.81640625" style="801" customWidth="1"/>
    <col min="19" max="19" width="1.6328125" style="708" customWidth="1"/>
    <col min="20" max="20" width="3.08984375" style="708" customWidth="1"/>
    <col min="21" max="16384" width="10.6328125" style="4"/>
  </cols>
  <sheetData>
    <row r="1" spans="2:21" ht="13.5" customHeight="1" x14ac:dyDescent="0.2"/>
    <row r="2" spans="2:21" ht="27" customHeight="1" x14ac:dyDescent="0.2">
      <c r="B2" s="349" t="s">
        <v>350</v>
      </c>
      <c r="Q2" s="637"/>
      <c r="R2" s="802" t="s">
        <v>351</v>
      </c>
    </row>
    <row r="3" spans="2:21" s="141" customFormat="1" ht="14.4" customHeight="1" thickBot="1" x14ac:dyDescent="0.25">
      <c r="B3" s="638"/>
      <c r="C3" s="639"/>
      <c r="D3" s="799"/>
      <c r="E3" s="639"/>
      <c r="F3" s="799"/>
      <c r="G3" s="639"/>
      <c r="H3" s="799"/>
      <c r="I3" s="639"/>
      <c r="J3" s="799"/>
      <c r="K3" s="639"/>
      <c r="L3" s="799"/>
      <c r="M3" s="639"/>
      <c r="N3" s="799"/>
      <c r="O3" s="639"/>
      <c r="P3" s="803"/>
      <c r="Q3" s="639"/>
      <c r="R3" s="801"/>
      <c r="S3" s="639"/>
      <c r="T3" s="639"/>
    </row>
    <row r="4" spans="2:21" s="141" customFormat="1" ht="29.5" customHeight="1" x14ac:dyDescent="0.2">
      <c r="B4" s="1343" t="s">
        <v>2829</v>
      </c>
      <c r="C4" s="1345" t="s">
        <v>352</v>
      </c>
      <c r="D4" s="1345"/>
      <c r="E4" s="1335" t="s">
        <v>353</v>
      </c>
      <c r="F4" s="1347"/>
      <c r="G4" s="1331" t="s">
        <v>354</v>
      </c>
      <c r="H4" s="1332"/>
      <c r="I4" s="1331" t="s">
        <v>355</v>
      </c>
      <c r="J4" s="1332"/>
      <c r="K4" s="1349" t="s">
        <v>356</v>
      </c>
      <c r="L4" s="1350"/>
      <c r="M4" s="1331" t="s">
        <v>357</v>
      </c>
      <c r="N4" s="1332"/>
      <c r="O4" s="1335" t="s">
        <v>358</v>
      </c>
      <c r="P4" s="1336"/>
      <c r="Q4" s="1339" t="s">
        <v>10</v>
      </c>
      <c r="R4" s="1340"/>
      <c r="S4" s="639"/>
      <c r="T4" s="639"/>
      <c r="U4" s="142"/>
    </row>
    <row r="5" spans="2:21" s="141" customFormat="1" ht="29.5" customHeight="1" thickBot="1" x14ac:dyDescent="0.25">
      <c r="B5" s="1344"/>
      <c r="C5" s="1346"/>
      <c r="D5" s="1346"/>
      <c r="E5" s="1337"/>
      <c r="F5" s="1348"/>
      <c r="G5" s="1333"/>
      <c r="H5" s="1334"/>
      <c r="I5" s="1333"/>
      <c r="J5" s="1334"/>
      <c r="K5" s="1351"/>
      <c r="L5" s="1352"/>
      <c r="M5" s="1333"/>
      <c r="N5" s="1334"/>
      <c r="O5" s="1337"/>
      <c r="P5" s="1338"/>
      <c r="Q5" s="1341"/>
      <c r="R5" s="1342"/>
      <c r="S5" s="639"/>
      <c r="T5" s="639"/>
      <c r="U5" s="143"/>
    </row>
    <row r="6" spans="2:21" s="141" customFormat="1" ht="21" customHeight="1" x14ac:dyDescent="0.2">
      <c r="B6" s="804" t="s">
        <v>359</v>
      </c>
      <c r="C6" s="805">
        <v>15</v>
      </c>
      <c r="D6" s="806">
        <v>15</v>
      </c>
      <c r="E6" s="805">
        <v>23</v>
      </c>
      <c r="F6" s="806">
        <v>27</v>
      </c>
      <c r="G6" s="807">
        <v>0</v>
      </c>
      <c r="H6" s="808">
        <v>0</v>
      </c>
      <c r="I6" s="807">
        <v>0</v>
      </c>
      <c r="J6" s="809">
        <v>0</v>
      </c>
      <c r="K6" s="807">
        <v>0</v>
      </c>
      <c r="L6" s="809">
        <v>0</v>
      </c>
      <c r="M6" s="810">
        <v>57</v>
      </c>
      <c r="N6" s="809">
        <v>65</v>
      </c>
      <c r="O6" s="810">
        <v>14</v>
      </c>
      <c r="P6" s="811">
        <v>15</v>
      </c>
      <c r="Q6" s="812">
        <f>C6+E6+G6+I6+K6+M6+O6</f>
        <v>109</v>
      </c>
      <c r="R6" s="813">
        <f>D6+F6+H6+J6+L6+N6+P6</f>
        <v>122</v>
      </c>
      <c r="S6" s="639"/>
      <c r="T6" s="639"/>
    </row>
    <row r="7" spans="2:21" s="141" customFormat="1" ht="21" customHeight="1" x14ac:dyDescent="0.2">
      <c r="B7" s="814" t="s">
        <v>360</v>
      </c>
      <c r="C7" s="815">
        <v>0</v>
      </c>
      <c r="D7" s="806"/>
      <c r="E7" s="815">
        <v>8</v>
      </c>
      <c r="F7" s="806">
        <v>8</v>
      </c>
      <c r="G7" s="807">
        <v>0</v>
      </c>
      <c r="H7" s="816">
        <v>0</v>
      </c>
      <c r="I7" s="807">
        <v>159</v>
      </c>
      <c r="J7" s="817">
        <v>139</v>
      </c>
      <c r="K7" s="807">
        <v>0</v>
      </c>
      <c r="L7" s="817">
        <v>0</v>
      </c>
      <c r="M7" s="810">
        <v>29</v>
      </c>
      <c r="N7" s="811">
        <v>30</v>
      </c>
      <c r="O7" s="810">
        <v>0</v>
      </c>
      <c r="P7" s="811">
        <v>0</v>
      </c>
      <c r="Q7" s="812">
        <f t="shared" ref="Q7:R36" si="0">C7+E7+G7+I7+K7+M7+O7</f>
        <v>196</v>
      </c>
      <c r="R7" s="818">
        <f t="shared" si="0"/>
        <v>177</v>
      </c>
      <c r="S7" s="639"/>
      <c r="T7" s="639"/>
    </row>
    <row r="8" spans="2:21" s="141" customFormat="1" ht="21" customHeight="1" x14ac:dyDescent="0.2">
      <c r="B8" s="814" t="s">
        <v>361</v>
      </c>
      <c r="C8" s="815">
        <v>19</v>
      </c>
      <c r="D8" s="806">
        <v>15</v>
      </c>
      <c r="E8" s="815">
        <v>2</v>
      </c>
      <c r="F8" s="806">
        <v>2</v>
      </c>
      <c r="G8" s="807">
        <v>0</v>
      </c>
      <c r="H8" s="816">
        <v>0</v>
      </c>
      <c r="I8" s="807">
        <v>11</v>
      </c>
      <c r="J8" s="817">
        <v>11</v>
      </c>
      <c r="K8" s="807">
        <v>0</v>
      </c>
      <c r="L8" s="817">
        <v>0</v>
      </c>
      <c r="M8" s="810">
        <v>91</v>
      </c>
      <c r="N8" s="819">
        <v>91</v>
      </c>
      <c r="O8" s="810">
        <v>3</v>
      </c>
      <c r="P8" s="811">
        <v>3</v>
      </c>
      <c r="Q8" s="812">
        <f t="shared" si="0"/>
        <v>126</v>
      </c>
      <c r="R8" s="818">
        <f t="shared" si="0"/>
        <v>122</v>
      </c>
      <c r="S8" s="639"/>
      <c r="T8" s="639"/>
    </row>
    <row r="9" spans="2:21" s="141" customFormat="1" ht="21" customHeight="1" x14ac:dyDescent="0.2">
      <c r="B9" s="814" t="s">
        <v>362</v>
      </c>
      <c r="C9" s="820">
        <v>30</v>
      </c>
      <c r="D9" s="821">
        <v>30</v>
      </c>
      <c r="E9" s="820">
        <v>2</v>
      </c>
      <c r="F9" s="821">
        <v>2</v>
      </c>
      <c r="G9" s="807">
        <v>1</v>
      </c>
      <c r="H9" s="806">
        <v>1</v>
      </c>
      <c r="I9" s="807">
        <v>16</v>
      </c>
      <c r="J9" s="819">
        <v>14</v>
      </c>
      <c r="K9" s="807">
        <v>0</v>
      </c>
      <c r="L9" s="819">
        <v>0</v>
      </c>
      <c r="M9" s="810">
        <v>113</v>
      </c>
      <c r="N9" s="811">
        <v>118</v>
      </c>
      <c r="O9" s="810">
        <v>5</v>
      </c>
      <c r="P9" s="811">
        <v>5</v>
      </c>
      <c r="Q9" s="812">
        <f t="shared" si="0"/>
        <v>167</v>
      </c>
      <c r="R9" s="818">
        <f t="shared" si="0"/>
        <v>170</v>
      </c>
      <c r="S9" s="639"/>
      <c r="T9" s="639"/>
    </row>
    <row r="10" spans="2:21" s="141" customFormat="1" ht="21" customHeight="1" x14ac:dyDescent="0.2">
      <c r="B10" s="814" t="s">
        <v>363</v>
      </c>
      <c r="C10" s="815">
        <v>29</v>
      </c>
      <c r="D10" s="806">
        <v>15</v>
      </c>
      <c r="E10" s="820">
        <v>0</v>
      </c>
      <c r="F10" s="806"/>
      <c r="G10" s="807">
        <v>9</v>
      </c>
      <c r="H10" s="806">
        <v>9</v>
      </c>
      <c r="I10" s="807">
        <v>60</v>
      </c>
      <c r="J10" s="811">
        <v>60</v>
      </c>
      <c r="K10" s="807">
        <v>0</v>
      </c>
      <c r="L10" s="811">
        <v>0</v>
      </c>
      <c r="M10" s="810">
        <v>27</v>
      </c>
      <c r="N10" s="811">
        <v>28</v>
      </c>
      <c r="O10" s="810">
        <v>4</v>
      </c>
      <c r="P10" s="811">
        <v>4</v>
      </c>
      <c r="Q10" s="812">
        <f t="shared" si="0"/>
        <v>129</v>
      </c>
      <c r="R10" s="818">
        <f t="shared" si="0"/>
        <v>116</v>
      </c>
      <c r="S10" s="639"/>
      <c r="T10" s="639"/>
    </row>
    <row r="11" spans="2:21" s="141" customFormat="1" ht="21" customHeight="1" x14ac:dyDescent="0.2">
      <c r="B11" s="814" t="s">
        <v>364</v>
      </c>
      <c r="C11" s="815">
        <v>4</v>
      </c>
      <c r="D11" s="806">
        <v>4</v>
      </c>
      <c r="E11" s="815">
        <v>4</v>
      </c>
      <c r="F11" s="806">
        <v>4</v>
      </c>
      <c r="G11" s="807">
        <v>128</v>
      </c>
      <c r="H11" s="806">
        <v>128</v>
      </c>
      <c r="I11" s="807">
        <v>54</v>
      </c>
      <c r="J11" s="811">
        <v>51</v>
      </c>
      <c r="K11" s="807">
        <v>0</v>
      </c>
      <c r="L11" s="811">
        <v>0</v>
      </c>
      <c r="M11" s="810">
        <v>196</v>
      </c>
      <c r="N11" s="811">
        <v>203</v>
      </c>
      <c r="O11" s="810">
        <v>84</v>
      </c>
      <c r="P11" s="811">
        <v>84</v>
      </c>
      <c r="Q11" s="812">
        <f t="shared" si="0"/>
        <v>470</v>
      </c>
      <c r="R11" s="818">
        <f t="shared" si="0"/>
        <v>474</v>
      </c>
      <c r="S11" s="639"/>
      <c r="T11" s="639"/>
    </row>
    <row r="12" spans="2:21" s="141" customFormat="1" ht="21" customHeight="1" x14ac:dyDescent="0.2">
      <c r="B12" s="814" t="s">
        <v>365</v>
      </c>
      <c r="C12" s="815">
        <v>19</v>
      </c>
      <c r="D12" s="806">
        <v>19</v>
      </c>
      <c r="E12" s="815">
        <v>1</v>
      </c>
      <c r="F12" s="806">
        <v>3</v>
      </c>
      <c r="G12" s="807">
        <v>5</v>
      </c>
      <c r="H12" s="806">
        <v>5</v>
      </c>
      <c r="I12" s="807">
        <v>9</v>
      </c>
      <c r="J12" s="811">
        <v>12</v>
      </c>
      <c r="K12" s="807">
        <v>0</v>
      </c>
      <c r="L12" s="811">
        <v>0</v>
      </c>
      <c r="M12" s="810">
        <v>77</v>
      </c>
      <c r="N12" s="811">
        <v>86</v>
      </c>
      <c r="O12" s="810">
        <v>17</v>
      </c>
      <c r="P12" s="811">
        <v>17</v>
      </c>
      <c r="Q12" s="812">
        <f>C12+E12+G12+I12+K12+M12+O12</f>
        <v>128</v>
      </c>
      <c r="R12" s="818">
        <f t="shared" si="0"/>
        <v>142</v>
      </c>
      <c r="S12" s="639"/>
      <c r="T12" s="639"/>
    </row>
    <row r="13" spans="2:21" s="141" customFormat="1" ht="21" customHeight="1" x14ac:dyDescent="0.2">
      <c r="B13" s="814" t="s">
        <v>366</v>
      </c>
      <c r="C13" s="815">
        <v>19</v>
      </c>
      <c r="D13" s="806">
        <v>22</v>
      </c>
      <c r="E13" s="815">
        <v>9</v>
      </c>
      <c r="F13" s="806">
        <v>8</v>
      </c>
      <c r="G13" s="807">
        <v>115</v>
      </c>
      <c r="H13" s="806">
        <v>115</v>
      </c>
      <c r="I13" s="807">
        <v>56</v>
      </c>
      <c r="J13" s="811">
        <v>58</v>
      </c>
      <c r="K13" s="807">
        <v>0</v>
      </c>
      <c r="L13" s="811">
        <v>0</v>
      </c>
      <c r="M13" s="810">
        <v>110</v>
      </c>
      <c r="N13" s="811">
        <v>112</v>
      </c>
      <c r="O13" s="810">
        <v>50</v>
      </c>
      <c r="P13" s="811">
        <v>51</v>
      </c>
      <c r="Q13" s="812">
        <f t="shared" si="0"/>
        <v>359</v>
      </c>
      <c r="R13" s="818">
        <f t="shared" si="0"/>
        <v>366</v>
      </c>
      <c r="S13" s="639"/>
      <c r="T13" s="639"/>
    </row>
    <row r="14" spans="2:21" s="141" customFormat="1" ht="21" customHeight="1" x14ac:dyDescent="0.2">
      <c r="B14" s="814" t="s">
        <v>367</v>
      </c>
      <c r="C14" s="815">
        <v>0</v>
      </c>
      <c r="D14" s="806"/>
      <c r="E14" s="815">
        <v>0</v>
      </c>
      <c r="F14" s="806">
        <v>0</v>
      </c>
      <c r="G14" s="807">
        <v>0</v>
      </c>
      <c r="H14" s="816">
        <v>0</v>
      </c>
      <c r="I14" s="807">
        <v>62</v>
      </c>
      <c r="J14" s="811">
        <v>62</v>
      </c>
      <c r="K14" s="807">
        <v>0</v>
      </c>
      <c r="L14" s="811">
        <v>0</v>
      </c>
      <c r="M14" s="810">
        <v>0</v>
      </c>
      <c r="N14" s="811">
        <v>0</v>
      </c>
      <c r="O14" s="810">
        <v>52</v>
      </c>
      <c r="P14" s="811">
        <v>51</v>
      </c>
      <c r="Q14" s="812">
        <f t="shared" si="0"/>
        <v>114</v>
      </c>
      <c r="R14" s="818">
        <f t="shared" si="0"/>
        <v>113</v>
      </c>
      <c r="S14" s="639"/>
      <c r="T14" s="639"/>
    </row>
    <row r="15" spans="2:21" s="141" customFormat="1" ht="21" customHeight="1" x14ac:dyDescent="0.2">
      <c r="B15" s="814" t="s">
        <v>368</v>
      </c>
      <c r="C15" s="815">
        <v>0</v>
      </c>
      <c r="D15" s="806"/>
      <c r="E15" s="815">
        <v>6</v>
      </c>
      <c r="F15" s="806">
        <v>6</v>
      </c>
      <c r="G15" s="807">
        <v>0</v>
      </c>
      <c r="H15" s="816">
        <v>0</v>
      </c>
      <c r="I15" s="807">
        <v>73</v>
      </c>
      <c r="J15" s="811">
        <v>72</v>
      </c>
      <c r="K15" s="807">
        <v>0</v>
      </c>
      <c r="L15" s="811">
        <v>0</v>
      </c>
      <c r="M15" s="810">
        <v>62</v>
      </c>
      <c r="N15" s="811">
        <v>65</v>
      </c>
      <c r="O15" s="810">
        <v>11</v>
      </c>
      <c r="P15" s="811">
        <v>11</v>
      </c>
      <c r="Q15" s="812">
        <f t="shared" si="0"/>
        <v>152</v>
      </c>
      <c r="R15" s="818">
        <f t="shared" si="0"/>
        <v>154</v>
      </c>
      <c r="S15" s="639"/>
      <c r="T15" s="639"/>
    </row>
    <row r="16" spans="2:21" s="141" customFormat="1" ht="21" customHeight="1" x14ac:dyDescent="0.2">
      <c r="B16" s="814" t="s">
        <v>369</v>
      </c>
      <c r="C16" s="815">
        <v>0</v>
      </c>
      <c r="D16" s="806"/>
      <c r="E16" s="815">
        <v>6</v>
      </c>
      <c r="F16" s="806">
        <v>6</v>
      </c>
      <c r="G16" s="807">
        <v>0</v>
      </c>
      <c r="H16" s="816">
        <v>0</v>
      </c>
      <c r="I16" s="807">
        <v>50</v>
      </c>
      <c r="J16" s="811">
        <v>44</v>
      </c>
      <c r="K16" s="807">
        <v>2</v>
      </c>
      <c r="L16" s="811">
        <v>2</v>
      </c>
      <c r="M16" s="810">
        <v>94</v>
      </c>
      <c r="N16" s="811">
        <v>98</v>
      </c>
      <c r="O16" s="810">
        <v>2</v>
      </c>
      <c r="P16" s="811">
        <v>1</v>
      </c>
      <c r="Q16" s="812">
        <f t="shared" si="0"/>
        <v>154</v>
      </c>
      <c r="R16" s="818">
        <f t="shared" si="0"/>
        <v>151</v>
      </c>
      <c r="S16" s="639"/>
      <c r="T16" s="639"/>
    </row>
    <row r="17" spans="2:20" s="141" customFormat="1" ht="21" customHeight="1" x14ac:dyDescent="0.2">
      <c r="B17" s="814" t="s">
        <v>370</v>
      </c>
      <c r="C17" s="815">
        <v>0</v>
      </c>
      <c r="D17" s="806"/>
      <c r="E17" s="815">
        <v>7</v>
      </c>
      <c r="F17" s="806">
        <v>7</v>
      </c>
      <c r="G17" s="807">
        <v>0</v>
      </c>
      <c r="H17" s="816">
        <v>0</v>
      </c>
      <c r="I17" s="807">
        <v>293</v>
      </c>
      <c r="J17" s="811">
        <v>266</v>
      </c>
      <c r="K17" s="807">
        <v>0</v>
      </c>
      <c r="L17" s="811">
        <v>0</v>
      </c>
      <c r="M17" s="810">
        <v>32</v>
      </c>
      <c r="N17" s="811">
        <v>33</v>
      </c>
      <c r="O17" s="810">
        <v>2</v>
      </c>
      <c r="P17" s="811">
        <v>2</v>
      </c>
      <c r="Q17" s="812">
        <f t="shared" si="0"/>
        <v>334</v>
      </c>
      <c r="R17" s="818">
        <f t="shared" si="0"/>
        <v>308</v>
      </c>
      <c r="S17" s="639"/>
      <c r="T17" s="639"/>
    </row>
    <row r="18" spans="2:20" s="141" customFormat="1" ht="21" customHeight="1" x14ac:dyDescent="0.2">
      <c r="B18" s="814" t="s">
        <v>371</v>
      </c>
      <c r="C18" s="815">
        <v>1</v>
      </c>
      <c r="D18" s="806"/>
      <c r="E18" s="815">
        <v>4</v>
      </c>
      <c r="F18" s="806">
        <v>4</v>
      </c>
      <c r="G18" s="807">
        <v>1</v>
      </c>
      <c r="H18" s="816">
        <v>0</v>
      </c>
      <c r="I18" s="807">
        <v>144</v>
      </c>
      <c r="J18" s="811">
        <v>138</v>
      </c>
      <c r="K18" s="807">
        <v>0</v>
      </c>
      <c r="L18" s="811">
        <v>0</v>
      </c>
      <c r="M18" s="810">
        <v>389</v>
      </c>
      <c r="N18" s="811">
        <v>400</v>
      </c>
      <c r="O18" s="810">
        <v>25</v>
      </c>
      <c r="P18" s="811">
        <v>25</v>
      </c>
      <c r="Q18" s="812">
        <f t="shared" si="0"/>
        <v>564</v>
      </c>
      <c r="R18" s="818">
        <f t="shared" si="0"/>
        <v>567</v>
      </c>
      <c r="S18" s="639"/>
      <c r="T18" s="639"/>
    </row>
    <row r="19" spans="2:20" s="141" customFormat="1" ht="21" customHeight="1" x14ac:dyDescent="0.2">
      <c r="B19" s="814" t="s">
        <v>372</v>
      </c>
      <c r="C19" s="815">
        <v>0</v>
      </c>
      <c r="D19" s="806"/>
      <c r="E19" s="815">
        <v>0</v>
      </c>
      <c r="F19" s="806">
        <v>0</v>
      </c>
      <c r="G19" s="807">
        <v>0</v>
      </c>
      <c r="H19" s="816">
        <v>0</v>
      </c>
      <c r="I19" s="807">
        <v>111</v>
      </c>
      <c r="J19" s="811">
        <v>104</v>
      </c>
      <c r="K19" s="807">
        <v>0</v>
      </c>
      <c r="L19" s="811">
        <v>0</v>
      </c>
      <c r="M19" s="810">
        <v>312</v>
      </c>
      <c r="N19" s="811">
        <v>326</v>
      </c>
      <c r="O19" s="810">
        <v>17</v>
      </c>
      <c r="P19" s="811">
        <v>17</v>
      </c>
      <c r="Q19" s="812">
        <f t="shared" si="0"/>
        <v>440</v>
      </c>
      <c r="R19" s="818">
        <f t="shared" si="0"/>
        <v>447</v>
      </c>
      <c r="S19" s="639"/>
      <c r="T19" s="639"/>
    </row>
    <row r="20" spans="2:20" s="141" customFormat="1" ht="21" customHeight="1" x14ac:dyDescent="0.2">
      <c r="B20" s="814" t="s">
        <v>373</v>
      </c>
      <c r="C20" s="815">
        <v>4</v>
      </c>
      <c r="D20" s="806"/>
      <c r="E20" s="815">
        <v>4</v>
      </c>
      <c r="F20" s="806">
        <v>4</v>
      </c>
      <c r="G20" s="807">
        <v>0</v>
      </c>
      <c r="H20" s="816">
        <v>0</v>
      </c>
      <c r="I20" s="807">
        <v>96</v>
      </c>
      <c r="J20" s="811">
        <v>88</v>
      </c>
      <c r="K20" s="807">
        <v>0</v>
      </c>
      <c r="L20" s="811">
        <v>0</v>
      </c>
      <c r="M20" s="810">
        <v>218</v>
      </c>
      <c r="N20" s="811">
        <v>218</v>
      </c>
      <c r="O20" s="810">
        <v>14</v>
      </c>
      <c r="P20" s="811">
        <v>14</v>
      </c>
      <c r="Q20" s="812">
        <f t="shared" si="0"/>
        <v>336</v>
      </c>
      <c r="R20" s="818">
        <f t="shared" si="0"/>
        <v>324</v>
      </c>
      <c r="S20" s="639"/>
      <c r="T20" s="639"/>
    </row>
    <row r="21" spans="2:20" s="141" customFormat="1" ht="21" customHeight="1" x14ac:dyDescent="0.2">
      <c r="B21" s="814" t="s">
        <v>374</v>
      </c>
      <c r="C21" s="815">
        <v>0</v>
      </c>
      <c r="D21" s="806"/>
      <c r="E21" s="815">
        <v>7</v>
      </c>
      <c r="F21" s="806">
        <v>7</v>
      </c>
      <c r="G21" s="807">
        <v>0</v>
      </c>
      <c r="H21" s="816">
        <v>0</v>
      </c>
      <c r="I21" s="807">
        <v>83</v>
      </c>
      <c r="J21" s="811">
        <v>81</v>
      </c>
      <c r="K21" s="807">
        <v>0</v>
      </c>
      <c r="L21" s="811">
        <v>0</v>
      </c>
      <c r="M21" s="810">
        <v>8</v>
      </c>
      <c r="N21" s="811">
        <v>8</v>
      </c>
      <c r="O21" s="810">
        <v>1</v>
      </c>
      <c r="P21" s="811">
        <v>1</v>
      </c>
      <c r="Q21" s="812">
        <f t="shared" si="0"/>
        <v>99</v>
      </c>
      <c r="R21" s="818">
        <f t="shared" si="0"/>
        <v>97</v>
      </c>
      <c r="S21" s="639"/>
      <c r="T21" s="639"/>
    </row>
    <row r="22" spans="2:20" s="141" customFormat="1" ht="21" customHeight="1" x14ac:dyDescent="0.2">
      <c r="B22" s="814" t="s">
        <v>375</v>
      </c>
      <c r="C22" s="815">
        <v>0</v>
      </c>
      <c r="D22" s="806"/>
      <c r="E22" s="815">
        <v>7</v>
      </c>
      <c r="F22" s="806">
        <v>7</v>
      </c>
      <c r="G22" s="807">
        <v>0</v>
      </c>
      <c r="H22" s="816">
        <v>0</v>
      </c>
      <c r="I22" s="807">
        <v>75</v>
      </c>
      <c r="J22" s="811">
        <v>74</v>
      </c>
      <c r="K22" s="807">
        <v>0</v>
      </c>
      <c r="L22" s="811">
        <v>0</v>
      </c>
      <c r="M22" s="810">
        <v>23</v>
      </c>
      <c r="N22" s="811">
        <v>24</v>
      </c>
      <c r="O22" s="810">
        <v>1</v>
      </c>
      <c r="P22" s="811">
        <v>1</v>
      </c>
      <c r="Q22" s="812">
        <f t="shared" si="0"/>
        <v>106</v>
      </c>
      <c r="R22" s="818">
        <f t="shared" si="0"/>
        <v>106</v>
      </c>
      <c r="S22" s="639"/>
      <c r="T22" s="639"/>
    </row>
    <row r="23" spans="2:20" s="141" customFormat="1" ht="21" customHeight="1" x14ac:dyDescent="0.2">
      <c r="B23" s="814" t="s">
        <v>376</v>
      </c>
      <c r="C23" s="815">
        <v>4</v>
      </c>
      <c r="D23" s="806"/>
      <c r="E23" s="815">
        <v>10</v>
      </c>
      <c r="F23" s="806">
        <v>10</v>
      </c>
      <c r="G23" s="807">
        <v>0</v>
      </c>
      <c r="H23" s="816">
        <v>0</v>
      </c>
      <c r="I23" s="807">
        <v>7</v>
      </c>
      <c r="J23" s="811">
        <v>7</v>
      </c>
      <c r="K23" s="807">
        <v>0</v>
      </c>
      <c r="L23" s="811">
        <v>0</v>
      </c>
      <c r="M23" s="810">
        <v>48</v>
      </c>
      <c r="N23" s="811">
        <v>43</v>
      </c>
      <c r="O23" s="810">
        <v>4</v>
      </c>
      <c r="P23" s="811">
        <v>4</v>
      </c>
      <c r="Q23" s="812">
        <f t="shared" si="0"/>
        <v>73</v>
      </c>
      <c r="R23" s="818">
        <f t="shared" si="0"/>
        <v>64</v>
      </c>
      <c r="S23" s="639"/>
      <c r="T23" s="639"/>
    </row>
    <row r="24" spans="2:20" s="141" customFormat="1" ht="21" customHeight="1" x14ac:dyDescent="0.2">
      <c r="B24" s="814" t="s">
        <v>377</v>
      </c>
      <c r="C24" s="815">
        <v>2</v>
      </c>
      <c r="D24" s="806"/>
      <c r="E24" s="815">
        <v>48</v>
      </c>
      <c r="F24" s="806">
        <v>41</v>
      </c>
      <c r="G24" s="807">
        <v>1</v>
      </c>
      <c r="H24" s="811">
        <v>1</v>
      </c>
      <c r="I24" s="807">
        <v>167</v>
      </c>
      <c r="J24" s="811">
        <v>166</v>
      </c>
      <c r="K24" s="807">
        <v>0</v>
      </c>
      <c r="L24" s="811">
        <v>0</v>
      </c>
      <c r="M24" s="810">
        <v>267</v>
      </c>
      <c r="N24" s="811">
        <v>268</v>
      </c>
      <c r="O24" s="810">
        <v>22</v>
      </c>
      <c r="P24" s="811">
        <v>22</v>
      </c>
      <c r="Q24" s="812">
        <f t="shared" si="0"/>
        <v>507</v>
      </c>
      <c r="R24" s="818">
        <f t="shared" si="0"/>
        <v>498</v>
      </c>
      <c r="S24" s="639"/>
      <c r="T24" s="639"/>
    </row>
    <row r="25" spans="2:20" s="141" customFormat="1" ht="21" customHeight="1" x14ac:dyDescent="0.2">
      <c r="B25" s="814" t="s">
        <v>378</v>
      </c>
      <c r="C25" s="815">
        <v>0</v>
      </c>
      <c r="D25" s="806"/>
      <c r="E25" s="815">
        <v>26</v>
      </c>
      <c r="F25" s="806">
        <v>25</v>
      </c>
      <c r="G25" s="807">
        <v>0</v>
      </c>
      <c r="H25" s="811"/>
      <c r="I25" s="807">
        <v>157</v>
      </c>
      <c r="J25" s="811">
        <v>157</v>
      </c>
      <c r="K25" s="807">
        <v>0</v>
      </c>
      <c r="L25" s="811">
        <v>0</v>
      </c>
      <c r="M25" s="810">
        <v>267</v>
      </c>
      <c r="N25" s="811">
        <v>268</v>
      </c>
      <c r="O25" s="810">
        <v>22</v>
      </c>
      <c r="P25" s="811">
        <v>22</v>
      </c>
      <c r="Q25" s="812">
        <f t="shared" si="0"/>
        <v>472</v>
      </c>
      <c r="R25" s="818">
        <f t="shared" si="0"/>
        <v>472</v>
      </c>
      <c r="S25" s="639"/>
      <c r="T25" s="639"/>
    </row>
    <row r="26" spans="2:20" s="141" customFormat="1" ht="21" customHeight="1" x14ac:dyDescent="0.2">
      <c r="B26" s="814" t="s">
        <v>379</v>
      </c>
      <c r="C26" s="815">
        <v>26</v>
      </c>
      <c r="D26" s="806">
        <v>26</v>
      </c>
      <c r="E26" s="815">
        <v>1</v>
      </c>
      <c r="F26" s="806">
        <v>1</v>
      </c>
      <c r="G26" s="807">
        <v>0</v>
      </c>
      <c r="H26" s="811"/>
      <c r="I26" s="807">
        <v>78</v>
      </c>
      <c r="J26" s="811">
        <v>78</v>
      </c>
      <c r="K26" s="807">
        <v>0</v>
      </c>
      <c r="L26" s="811">
        <v>0</v>
      </c>
      <c r="M26" s="810">
        <v>50</v>
      </c>
      <c r="N26" s="811">
        <v>51</v>
      </c>
      <c r="O26" s="810">
        <v>13</v>
      </c>
      <c r="P26" s="811">
        <v>13</v>
      </c>
      <c r="Q26" s="812">
        <f t="shared" si="0"/>
        <v>168</v>
      </c>
      <c r="R26" s="818">
        <f t="shared" si="0"/>
        <v>169</v>
      </c>
      <c r="S26" s="639"/>
      <c r="T26" s="639"/>
    </row>
    <row r="27" spans="2:20" s="141" customFormat="1" ht="21" customHeight="1" x14ac:dyDescent="0.2">
      <c r="B27" s="814" t="s">
        <v>380</v>
      </c>
      <c r="C27" s="815">
        <v>0</v>
      </c>
      <c r="D27" s="806"/>
      <c r="E27" s="815">
        <v>0</v>
      </c>
      <c r="F27" s="806">
        <v>0</v>
      </c>
      <c r="G27" s="807">
        <v>0</v>
      </c>
      <c r="H27" s="811"/>
      <c r="I27" s="807">
        <v>128</v>
      </c>
      <c r="J27" s="811">
        <v>132</v>
      </c>
      <c r="K27" s="807">
        <v>0</v>
      </c>
      <c r="L27" s="811">
        <v>0</v>
      </c>
      <c r="M27" s="810">
        <v>48</v>
      </c>
      <c r="N27" s="811">
        <v>48</v>
      </c>
      <c r="O27" s="810">
        <v>0</v>
      </c>
      <c r="P27" s="822">
        <v>0</v>
      </c>
      <c r="Q27" s="812">
        <f t="shared" si="0"/>
        <v>176</v>
      </c>
      <c r="R27" s="818">
        <f t="shared" si="0"/>
        <v>180</v>
      </c>
      <c r="S27" s="639"/>
      <c r="T27" s="639"/>
    </row>
    <row r="28" spans="2:20" s="141" customFormat="1" ht="21" customHeight="1" x14ac:dyDescent="0.2">
      <c r="B28" s="814" t="s">
        <v>381</v>
      </c>
      <c r="C28" s="815">
        <v>0</v>
      </c>
      <c r="D28" s="806"/>
      <c r="E28" s="815">
        <v>0</v>
      </c>
      <c r="F28" s="806">
        <v>0</v>
      </c>
      <c r="G28" s="807">
        <v>4</v>
      </c>
      <c r="H28" s="811">
        <v>4</v>
      </c>
      <c r="I28" s="807">
        <v>358</v>
      </c>
      <c r="J28" s="811">
        <v>363</v>
      </c>
      <c r="K28" s="807">
        <v>0</v>
      </c>
      <c r="L28" s="811">
        <v>0</v>
      </c>
      <c r="M28" s="810">
        <v>42</v>
      </c>
      <c r="N28" s="811">
        <v>42</v>
      </c>
      <c r="O28" s="810">
        <v>0</v>
      </c>
      <c r="P28" s="822">
        <v>0</v>
      </c>
      <c r="Q28" s="812">
        <f t="shared" si="0"/>
        <v>404</v>
      </c>
      <c r="R28" s="818">
        <f t="shared" si="0"/>
        <v>409</v>
      </c>
      <c r="S28" s="639"/>
      <c r="T28" s="639"/>
    </row>
    <row r="29" spans="2:20" s="141" customFormat="1" ht="21" customHeight="1" x14ac:dyDescent="0.2">
      <c r="B29" s="814" t="s">
        <v>382</v>
      </c>
      <c r="C29" s="815">
        <v>0</v>
      </c>
      <c r="D29" s="806"/>
      <c r="E29" s="815">
        <v>0</v>
      </c>
      <c r="F29" s="806">
        <v>0</v>
      </c>
      <c r="G29" s="807">
        <v>110</v>
      </c>
      <c r="H29" s="811">
        <v>115</v>
      </c>
      <c r="I29" s="807">
        <v>1166</v>
      </c>
      <c r="J29" s="811">
        <v>1180</v>
      </c>
      <c r="K29" s="807">
        <v>0</v>
      </c>
      <c r="L29" s="823">
        <v>0</v>
      </c>
      <c r="M29" s="810">
        <v>11</v>
      </c>
      <c r="N29" s="811">
        <v>10</v>
      </c>
      <c r="O29" s="810">
        <v>4</v>
      </c>
      <c r="P29" s="811">
        <v>4</v>
      </c>
      <c r="Q29" s="812">
        <f t="shared" si="0"/>
        <v>1291</v>
      </c>
      <c r="R29" s="818">
        <f>D29+F29+H29+J29+L29+N29+P29</f>
        <v>1309</v>
      </c>
      <c r="S29" s="639"/>
      <c r="T29" s="639"/>
    </row>
    <row r="30" spans="2:20" s="141" customFormat="1" ht="21" customHeight="1" x14ac:dyDescent="0.2">
      <c r="B30" s="814" t="s">
        <v>383</v>
      </c>
      <c r="C30" s="815">
        <v>0</v>
      </c>
      <c r="D30" s="806"/>
      <c r="E30" s="815">
        <v>1</v>
      </c>
      <c r="F30" s="806">
        <v>1</v>
      </c>
      <c r="G30" s="807">
        <v>0</v>
      </c>
      <c r="H30" s="816">
        <v>0</v>
      </c>
      <c r="I30" s="807">
        <v>861</v>
      </c>
      <c r="J30" s="811">
        <v>861</v>
      </c>
      <c r="K30" s="807">
        <v>0</v>
      </c>
      <c r="L30" s="811">
        <v>0</v>
      </c>
      <c r="M30" s="810">
        <v>26</v>
      </c>
      <c r="N30" s="811">
        <v>26</v>
      </c>
      <c r="O30" s="810">
        <v>0</v>
      </c>
      <c r="P30" s="822">
        <v>0</v>
      </c>
      <c r="Q30" s="812">
        <f t="shared" si="0"/>
        <v>888</v>
      </c>
      <c r="R30" s="818">
        <f t="shared" si="0"/>
        <v>888</v>
      </c>
      <c r="S30" s="639"/>
      <c r="T30" s="639"/>
    </row>
    <row r="31" spans="2:20" s="141" customFormat="1" ht="21" customHeight="1" x14ac:dyDescent="0.2">
      <c r="B31" s="814" t="s">
        <v>384</v>
      </c>
      <c r="C31" s="815">
        <v>0</v>
      </c>
      <c r="D31" s="806"/>
      <c r="E31" s="815">
        <v>4</v>
      </c>
      <c r="F31" s="806">
        <v>3</v>
      </c>
      <c r="G31" s="807">
        <v>0</v>
      </c>
      <c r="H31" s="816">
        <v>0</v>
      </c>
      <c r="I31" s="807">
        <v>18</v>
      </c>
      <c r="J31" s="811">
        <v>18</v>
      </c>
      <c r="K31" s="807">
        <v>0</v>
      </c>
      <c r="L31" s="811">
        <v>0</v>
      </c>
      <c r="M31" s="810">
        <v>66</v>
      </c>
      <c r="N31" s="811">
        <v>68</v>
      </c>
      <c r="O31" s="810">
        <v>5</v>
      </c>
      <c r="P31" s="811">
        <v>5</v>
      </c>
      <c r="Q31" s="812">
        <f t="shared" si="0"/>
        <v>93</v>
      </c>
      <c r="R31" s="818">
        <f t="shared" si="0"/>
        <v>94</v>
      </c>
      <c r="S31" s="639"/>
      <c r="T31" s="639"/>
    </row>
    <row r="32" spans="2:20" s="141" customFormat="1" ht="21" customHeight="1" x14ac:dyDescent="0.2">
      <c r="B32" s="824" t="s">
        <v>385</v>
      </c>
      <c r="C32" s="825">
        <v>0</v>
      </c>
      <c r="D32" s="826"/>
      <c r="E32" s="815">
        <v>0</v>
      </c>
      <c r="F32" s="826">
        <v>0</v>
      </c>
      <c r="G32" s="807">
        <v>0</v>
      </c>
      <c r="H32" s="827">
        <v>0</v>
      </c>
      <c r="I32" s="807">
        <v>1368</v>
      </c>
      <c r="J32" s="828">
        <v>1402</v>
      </c>
      <c r="K32" s="807">
        <v>0</v>
      </c>
      <c r="L32" s="829">
        <v>0</v>
      </c>
      <c r="M32" s="810">
        <v>1</v>
      </c>
      <c r="N32" s="811">
        <v>1</v>
      </c>
      <c r="O32" s="810">
        <v>0</v>
      </c>
      <c r="P32" s="827">
        <v>0</v>
      </c>
      <c r="Q32" s="830">
        <f t="shared" si="0"/>
        <v>1369</v>
      </c>
      <c r="R32" s="831">
        <f>D32+F32+H32+J32+L32+N32+P32</f>
        <v>1403</v>
      </c>
      <c r="S32" s="639"/>
      <c r="T32" s="639"/>
    </row>
    <row r="33" spans="2:20" s="141" customFormat="1" ht="21" customHeight="1" x14ac:dyDescent="0.2">
      <c r="B33" s="832" t="s">
        <v>2768</v>
      </c>
      <c r="C33" s="825">
        <v>22</v>
      </c>
      <c r="D33" s="826">
        <v>19</v>
      </c>
      <c r="E33" s="815">
        <v>3</v>
      </c>
      <c r="F33" s="826">
        <v>5</v>
      </c>
      <c r="G33" s="807"/>
      <c r="H33" s="827"/>
      <c r="I33" s="807">
        <v>154</v>
      </c>
      <c r="J33" s="828">
        <v>118</v>
      </c>
      <c r="K33" s="807"/>
      <c r="L33" s="829"/>
      <c r="M33" s="810">
        <v>18</v>
      </c>
      <c r="N33" s="811">
        <v>18</v>
      </c>
      <c r="O33" s="810">
        <v>4</v>
      </c>
      <c r="P33" s="828">
        <v>4</v>
      </c>
      <c r="Q33" s="830">
        <v>201</v>
      </c>
      <c r="R33" s="831">
        <v>164</v>
      </c>
      <c r="S33" s="639"/>
      <c r="T33" s="639"/>
    </row>
    <row r="34" spans="2:20" s="141" customFormat="1" ht="21" customHeight="1" x14ac:dyDescent="0.2">
      <c r="B34" s="832" t="s">
        <v>386</v>
      </c>
      <c r="C34" s="815">
        <v>0</v>
      </c>
      <c r="D34" s="806"/>
      <c r="E34" s="815">
        <v>1</v>
      </c>
      <c r="F34" s="806">
        <v>1</v>
      </c>
      <c r="G34" s="807">
        <v>2</v>
      </c>
      <c r="H34" s="806">
        <v>1</v>
      </c>
      <c r="I34" s="807">
        <v>0</v>
      </c>
      <c r="J34" s="811">
        <v>2</v>
      </c>
      <c r="K34" s="807">
        <v>0</v>
      </c>
      <c r="L34" s="823">
        <v>0</v>
      </c>
      <c r="M34" s="810">
        <v>3</v>
      </c>
      <c r="N34" s="811">
        <v>3</v>
      </c>
      <c r="O34" s="810">
        <v>0</v>
      </c>
      <c r="P34" s="828"/>
      <c r="Q34" s="830">
        <f t="shared" si="0"/>
        <v>6</v>
      </c>
      <c r="R34" s="831">
        <f t="shared" si="0"/>
        <v>7</v>
      </c>
      <c r="S34" s="639"/>
      <c r="T34" s="639"/>
    </row>
    <row r="35" spans="2:20" s="141" customFormat="1" ht="21" customHeight="1" x14ac:dyDescent="0.2">
      <c r="B35" s="1228" t="s">
        <v>2854</v>
      </c>
      <c r="C35" s="825">
        <v>40</v>
      </c>
      <c r="D35" s="826">
        <v>43</v>
      </c>
      <c r="E35" s="825">
        <v>2</v>
      </c>
      <c r="F35" s="826">
        <v>2</v>
      </c>
      <c r="G35" s="1229">
        <v>2</v>
      </c>
      <c r="H35" s="826">
        <v>2</v>
      </c>
      <c r="I35" s="1229">
        <v>31</v>
      </c>
      <c r="J35" s="828">
        <v>28</v>
      </c>
      <c r="K35" s="1229"/>
      <c r="L35" s="829"/>
      <c r="M35" s="1230">
        <v>5</v>
      </c>
      <c r="N35" s="828">
        <v>5</v>
      </c>
      <c r="O35" s="1230">
        <v>3</v>
      </c>
      <c r="P35" s="828">
        <v>3</v>
      </c>
      <c r="Q35" s="830">
        <f t="shared" si="0"/>
        <v>83</v>
      </c>
      <c r="R35" s="831">
        <f t="shared" si="0"/>
        <v>83</v>
      </c>
      <c r="S35" s="639"/>
      <c r="T35" s="639"/>
    </row>
    <row r="36" spans="2:20" s="141" customFormat="1" ht="21" customHeight="1" thickBot="1" x14ac:dyDescent="0.25">
      <c r="B36" s="833" t="s">
        <v>387</v>
      </c>
      <c r="C36" s="834">
        <v>0</v>
      </c>
      <c r="D36" s="835"/>
      <c r="E36" s="836">
        <v>0</v>
      </c>
      <c r="F36" s="835">
        <v>0</v>
      </c>
      <c r="G36" s="836">
        <v>13</v>
      </c>
      <c r="H36" s="835">
        <v>12</v>
      </c>
      <c r="I36" s="836">
        <v>349</v>
      </c>
      <c r="J36" s="837">
        <v>293</v>
      </c>
      <c r="K36" s="836">
        <v>0</v>
      </c>
      <c r="L36" s="838">
        <v>0</v>
      </c>
      <c r="M36" s="836">
        <v>6</v>
      </c>
      <c r="N36" s="837">
        <v>7</v>
      </c>
      <c r="O36" s="836">
        <v>4</v>
      </c>
      <c r="P36" s="839">
        <v>5</v>
      </c>
      <c r="Q36" s="840">
        <f t="shared" si="0"/>
        <v>372</v>
      </c>
      <c r="R36" s="841">
        <f t="shared" si="0"/>
        <v>317</v>
      </c>
      <c r="S36" s="639"/>
      <c r="T36" s="639"/>
    </row>
    <row r="37" spans="2:20" ht="17.5" customHeight="1" x14ac:dyDescent="0.2">
      <c r="B37" s="87" t="s">
        <v>388</v>
      </c>
      <c r="C37" s="679"/>
      <c r="E37" s="679"/>
      <c r="G37" s="679"/>
      <c r="I37" s="679"/>
      <c r="J37" s="842"/>
      <c r="K37" s="679"/>
      <c r="M37" s="679"/>
      <c r="O37" s="679"/>
      <c r="P37" s="507"/>
    </row>
    <row r="38" spans="2:20" ht="17.5" customHeight="1" x14ac:dyDescent="0.2">
      <c r="B38" s="640" t="s">
        <v>349</v>
      </c>
      <c r="C38" s="679"/>
      <c r="E38" s="679"/>
      <c r="G38" s="679"/>
      <c r="I38" s="679"/>
      <c r="K38" s="679"/>
      <c r="M38" s="679"/>
      <c r="O38" s="679"/>
      <c r="P38" s="507"/>
    </row>
    <row r="39" spans="2:20" ht="27" customHeight="1" x14ac:dyDescent="0.2">
      <c r="B39" s="641"/>
      <c r="C39" s="679"/>
      <c r="E39" s="679"/>
      <c r="G39" s="679"/>
      <c r="I39" s="679"/>
      <c r="K39" s="679"/>
      <c r="M39" s="679"/>
      <c r="O39" s="679"/>
      <c r="P39" s="507"/>
    </row>
    <row r="40" spans="2:20" ht="27" customHeight="1" x14ac:dyDescent="0.2">
      <c r="B40" s="641"/>
      <c r="C40" s="679"/>
      <c r="E40" s="679"/>
      <c r="G40" s="679"/>
      <c r="I40" s="679"/>
      <c r="K40" s="679"/>
      <c r="M40" s="679"/>
      <c r="O40" s="679"/>
      <c r="P40" s="507"/>
    </row>
    <row r="41" spans="2:20" ht="27" customHeight="1" x14ac:dyDescent="0.2">
      <c r="B41" s="641"/>
      <c r="C41" s="679"/>
      <c r="E41" s="679"/>
      <c r="G41" s="679"/>
      <c r="I41" s="679"/>
      <c r="K41" s="679"/>
      <c r="M41" s="679"/>
      <c r="O41" s="679"/>
      <c r="P41" s="507"/>
    </row>
    <row r="42" spans="2:20" ht="27" customHeight="1" x14ac:dyDescent="0.2">
      <c r="B42" s="641"/>
      <c r="C42" s="679"/>
      <c r="E42" s="679"/>
      <c r="G42" s="679"/>
      <c r="I42" s="679"/>
      <c r="K42" s="679"/>
      <c r="M42" s="679"/>
      <c r="O42" s="679"/>
      <c r="P42" s="507"/>
    </row>
    <row r="43" spans="2:20" ht="27" customHeight="1" x14ac:dyDescent="0.2">
      <c r="B43" s="641"/>
      <c r="C43" s="679"/>
      <c r="E43" s="679"/>
      <c r="G43" s="679"/>
      <c r="I43" s="679"/>
      <c r="K43" s="679"/>
      <c r="M43" s="679"/>
      <c r="O43" s="679"/>
      <c r="P43" s="507"/>
    </row>
    <row r="44" spans="2:20" ht="27" customHeight="1" x14ac:dyDescent="0.2">
      <c r="B44" s="641"/>
      <c r="C44" s="679"/>
      <c r="E44" s="679"/>
      <c r="G44" s="679"/>
      <c r="I44" s="679"/>
      <c r="K44" s="679"/>
      <c r="M44" s="679"/>
      <c r="O44" s="679"/>
      <c r="P44" s="507"/>
    </row>
    <row r="45" spans="2:20" ht="27" customHeight="1" x14ac:dyDescent="0.2">
      <c r="B45" s="641"/>
      <c r="C45" s="679"/>
      <c r="E45" s="679"/>
      <c r="G45" s="679"/>
      <c r="I45" s="679"/>
      <c r="K45" s="679"/>
      <c r="M45" s="679"/>
      <c r="O45" s="679"/>
      <c r="P45" s="507"/>
    </row>
    <row r="46" spans="2:20" ht="27" customHeight="1" x14ac:dyDescent="0.2">
      <c r="B46" s="641"/>
      <c r="C46" s="679"/>
      <c r="E46" s="679"/>
      <c r="G46" s="679"/>
      <c r="I46" s="679"/>
      <c r="K46" s="679"/>
      <c r="M46" s="679"/>
      <c r="O46" s="679"/>
      <c r="P46" s="507"/>
    </row>
    <row r="47" spans="2:20" ht="27" customHeight="1" x14ac:dyDescent="0.2">
      <c r="B47" s="641"/>
      <c r="C47" s="679"/>
      <c r="E47" s="679"/>
      <c r="G47" s="679"/>
      <c r="I47" s="679"/>
      <c r="K47" s="679"/>
      <c r="M47" s="679"/>
      <c r="O47" s="679"/>
      <c r="P47" s="507"/>
    </row>
    <row r="48" spans="2:20" ht="27" customHeight="1" x14ac:dyDescent="0.2">
      <c r="B48" s="641"/>
      <c r="C48" s="679"/>
      <c r="E48" s="679"/>
      <c r="G48" s="679"/>
      <c r="I48" s="679"/>
      <c r="K48" s="679"/>
      <c r="M48" s="679"/>
      <c r="O48" s="679"/>
      <c r="P48" s="507"/>
    </row>
    <row r="49" spans="2:16" ht="27" customHeight="1" x14ac:dyDescent="0.2">
      <c r="B49" s="641"/>
      <c r="C49" s="679"/>
      <c r="E49" s="679"/>
      <c r="G49" s="679"/>
      <c r="I49" s="679"/>
      <c r="K49" s="679"/>
      <c r="M49" s="679"/>
      <c r="O49" s="679"/>
      <c r="P49" s="507"/>
    </row>
    <row r="50" spans="2:16" ht="27" customHeight="1" x14ac:dyDescent="0.2">
      <c r="B50" s="641"/>
      <c r="C50" s="679"/>
      <c r="E50" s="679"/>
      <c r="G50" s="679"/>
      <c r="I50" s="679"/>
      <c r="K50" s="679"/>
      <c r="M50" s="679"/>
      <c r="O50" s="679"/>
      <c r="P50" s="507"/>
    </row>
    <row r="51" spans="2:16" ht="27" customHeight="1" x14ac:dyDescent="0.2">
      <c r="B51" s="641"/>
      <c r="C51" s="679"/>
      <c r="E51" s="679"/>
      <c r="G51" s="679"/>
      <c r="I51" s="679"/>
      <c r="K51" s="679"/>
      <c r="M51" s="679"/>
      <c r="O51" s="679"/>
      <c r="P51" s="507"/>
    </row>
    <row r="52" spans="2:16" ht="27" customHeight="1" x14ac:dyDescent="0.2">
      <c r="B52" s="641"/>
      <c r="C52" s="679"/>
      <c r="E52" s="679"/>
      <c r="G52" s="679"/>
      <c r="I52" s="679"/>
      <c r="K52" s="679"/>
      <c r="M52" s="679"/>
      <c r="O52" s="679"/>
      <c r="P52" s="507"/>
    </row>
    <row r="53" spans="2:16" ht="27" customHeight="1" x14ac:dyDescent="0.2">
      <c r="B53" s="641"/>
      <c r="C53" s="679"/>
      <c r="E53" s="679"/>
      <c r="G53" s="679"/>
      <c r="I53" s="679"/>
      <c r="K53" s="679"/>
      <c r="M53" s="679"/>
      <c r="O53" s="679"/>
      <c r="P53" s="507"/>
    </row>
    <row r="54" spans="2:16" ht="27" customHeight="1" x14ac:dyDescent="0.2">
      <c r="B54" s="641"/>
      <c r="C54" s="679"/>
      <c r="E54" s="679"/>
      <c r="G54" s="679"/>
      <c r="I54" s="679"/>
      <c r="K54" s="679"/>
      <c r="M54" s="679"/>
      <c r="O54" s="679"/>
      <c r="P54" s="507"/>
    </row>
    <row r="55" spans="2:16" ht="27" customHeight="1" x14ac:dyDescent="0.2">
      <c r="B55" s="641"/>
      <c r="C55" s="679"/>
      <c r="E55" s="679"/>
      <c r="G55" s="679"/>
      <c r="I55" s="679"/>
      <c r="K55" s="679"/>
      <c r="M55" s="679"/>
      <c r="O55" s="679"/>
      <c r="P55" s="507"/>
    </row>
    <row r="56" spans="2:16" ht="27" customHeight="1" x14ac:dyDescent="0.2">
      <c r="B56" s="641"/>
      <c r="C56" s="679"/>
      <c r="E56" s="679"/>
      <c r="G56" s="679"/>
      <c r="I56" s="679"/>
      <c r="K56" s="679"/>
      <c r="M56" s="679"/>
      <c r="O56" s="679"/>
      <c r="P56" s="507"/>
    </row>
    <row r="57" spans="2:16" ht="27" customHeight="1" x14ac:dyDescent="0.2">
      <c r="B57" s="641"/>
      <c r="C57" s="679"/>
      <c r="E57" s="679"/>
      <c r="G57" s="679"/>
      <c r="I57" s="679"/>
      <c r="K57" s="679"/>
      <c r="M57" s="679"/>
      <c r="O57" s="679"/>
      <c r="P57" s="507"/>
    </row>
    <row r="58" spans="2:16" ht="27" customHeight="1" x14ac:dyDescent="0.2">
      <c r="B58" s="641"/>
      <c r="C58" s="679"/>
      <c r="E58" s="679"/>
      <c r="G58" s="679"/>
      <c r="I58" s="679"/>
      <c r="K58" s="679"/>
      <c r="M58" s="679"/>
      <c r="O58" s="679"/>
      <c r="P58" s="507"/>
    </row>
    <row r="59" spans="2:16" ht="27" customHeight="1" x14ac:dyDescent="0.2">
      <c r="B59" s="641"/>
      <c r="C59" s="679"/>
      <c r="E59" s="679"/>
      <c r="G59" s="679"/>
      <c r="I59" s="679"/>
      <c r="K59" s="679"/>
      <c r="M59" s="679"/>
      <c r="O59" s="679"/>
      <c r="P59" s="507"/>
    </row>
    <row r="60" spans="2:16" ht="27" customHeight="1" x14ac:dyDescent="0.2">
      <c r="B60" s="641"/>
      <c r="C60" s="679"/>
      <c r="E60" s="679"/>
      <c r="G60" s="679"/>
      <c r="I60" s="679"/>
      <c r="K60" s="679"/>
      <c r="M60" s="679"/>
      <c r="O60" s="679"/>
      <c r="P60" s="507"/>
    </row>
    <row r="61" spans="2:16" ht="27" customHeight="1" x14ac:dyDescent="0.2">
      <c r="B61" s="641"/>
      <c r="C61" s="679"/>
      <c r="E61" s="679"/>
      <c r="G61" s="679"/>
      <c r="I61" s="679"/>
      <c r="K61" s="679"/>
      <c r="M61" s="679"/>
      <c r="O61" s="679"/>
      <c r="P61" s="507"/>
    </row>
    <row r="62" spans="2:16" ht="27" customHeight="1" x14ac:dyDescent="0.2">
      <c r="B62" s="641"/>
      <c r="C62" s="679"/>
      <c r="E62" s="679"/>
      <c r="G62" s="679"/>
      <c r="I62" s="679"/>
      <c r="K62" s="679"/>
      <c r="M62" s="679"/>
      <c r="O62" s="679"/>
      <c r="P62" s="507"/>
    </row>
    <row r="63" spans="2:16" ht="27" customHeight="1" x14ac:dyDescent="0.2">
      <c r="B63" s="641"/>
      <c r="C63" s="679"/>
      <c r="E63" s="679"/>
      <c r="G63" s="679"/>
      <c r="I63" s="679"/>
      <c r="K63" s="679"/>
      <c r="M63" s="679"/>
      <c r="O63" s="679"/>
      <c r="P63" s="507"/>
    </row>
  </sheetData>
  <mergeCells count="9">
    <mergeCell ref="M4:N5"/>
    <mergeCell ref="O4:P5"/>
    <mergeCell ref="Q4:R5"/>
    <mergeCell ref="B4:B5"/>
    <mergeCell ref="C4:D5"/>
    <mergeCell ref="E4:F5"/>
    <mergeCell ref="G4:H5"/>
    <mergeCell ref="I4:J5"/>
    <mergeCell ref="K4:L5"/>
  </mergeCells>
  <phoneticPr fontId="1"/>
  <printOptions horizontalCentered="1"/>
  <pageMargins left="0.78740157480314965" right="0.78740157480314965" top="0.78740157480314965" bottom="0.78740157480314965" header="0.51181102362204722" footer="0.51181102362204722"/>
  <pageSetup paperSize="9" scale="57"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02D9-1B1B-4F10-B540-70040AFF326E}">
  <sheetPr>
    <tabColor rgb="FFFFFF00"/>
    <pageSetUpPr fitToPage="1"/>
  </sheetPr>
  <dimension ref="A1:Y513"/>
  <sheetViews>
    <sheetView view="pageBreakPreview" zoomScaleNormal="100" zoomScaleSheetLayoutView="100" workbookViewId="0">
      <pane ySplit="4" topLeftCell="A5" activePane="bottomLeft" state="frozen"/>
      <selection pane="bottomLeft" activeCell="X4" sqref="X4"/>
    </sheetView>
  </sheetViews>
  <sheetFormatPr defaultColWidth="9" defaultRowHeight="12" x14ac:dyDescent="0.2"/>
  <cols>
    <col min="1" max="1" width="7.6328125" style="16" customWidth="1"/>
    <col min="2" max="2" width="5.54296875" style="49" customWidth="1"/>
    <col min="3" max="3" width="5.6328125" style="664" customWidth="1"/>
    <col min="4" max="4" width="6.90625" style="50" customWidth="1"/>
    <col min="5" max="5" width="6.90625" style="49" customWidth="1"/>
    <col min="6" max="6" width="6.90625" style="50" customWidth="1"/>
    <col min="7" max="18" width="6.90625" style="14" customWidth="1"/>
    <col min="19" max="19" width="9.36328125" style="14" customWidth="1"/>
    <col min="20" max="20" width="7.453125" style="14" customWidth="1"/>
    <col min="21" max="21" width="10.1796875" style="14" customWidth="1"/>
    <col min="22" max="22" width="2.453125" style="15" customWidth="1"/>
    <col min="23" max="256" width="9" style="15"/>
    <col min="257" max="257" width="7.6328125" style="15" customWidth="1"/>
    <col min="258" max="258" width="5.54296875" style="15" customWidth="1"/>
    <col min="259" max="259" width="5.6328125" style="15" customWidth="1"/>
    <col min="260" max="274" width="6.90625" style="15" customWidth="1"/>
    <col min="275" max="276" width="7.453125" style="15" customWidth="1"/>
    <col min="277" max="277" width="10.1796875" style="15" customWidth="1"/>
    <col min="278" max="278" width="2.453125" style="15" customWidth="1"/>
    <col min="279" max="512" width="9" style="15"/>
    <col min="513" max="513" width="7.6328125" style="15" customWidth="1"/>
    <col min="514" max="514" width="5.54296875" style="15" customWidth="1"/>
    <col min="515" max="515" width="5.6328125" style="15" customWidth="1"/>
    <col min="516" max="530" width="6.90625" style="15" customWidth="1"/>
    <col min="531" max="532" width="7.453125" style="15" customWidth="1"/>
    <col min="533" max="533" width="10.1796875" style="15" customWidth="1"/>
    <col min="534" max="534" width="2.453125" style="15" customWidth="1"/>
    <col min="535" max="768" width="9" style="15"/>
    <col min="769" max="769" width="7.6328125" style="15" customWidth="1"/>
    <col min="770" max="770" width="5.54296875" style="15" customWidth="1"/>
    <col min="771" max="771" width="5.6328125" style="15" customWidth="1"/>
    <col min="772" max="786" width="6.90625" style="15" customWidth="1"/>
    <col min="787" max="788" width="7.453125" style="15" customWidth="1"/>
    <col min="789" max="789" width="10.1796875" style="15" customWidth="1"/>
    <col min="790" max="790" width="2.453125" style="15" customWidth="1"/>
    <col min="791" max="1024" width="9" style="15"/>
    <col min="1025" max="1025" width="7.6328125" style="15" customWidth="1"/>
    <col min="1026" max="1026" width="5.54296875" style="15" customWidth="1"/>
    <col min="1027" max="1027" width="5.6328125" style="15" customWidth="1"/>
    <col min="1028" max="1042" width="6.90625" style="15" customWidth="1"/>
    <col min="1043" max="1044" width="7.453125" style="15" customWidth="1"/>
    <col min="1045" max="1045" width="10.1796875" style="15" customWidth="1"/>
    <col min="1046" max="1046" width="2.453125" style="15" customWidth="1"/>
    <col min="1047" max="1280" width="9" style="15"/>
    <col min="1281" max="1281" width="7.6328125" style="15" customWidth="1"/>
    <col min="1282" max="1282" width="5.54296875" style="15" customWidth="1"/>
    <col min="1283" max="1283" width="5.6328125" style="15" customWidth="1"/>
    <col min="1284" max="1298" width="6.90625" style="15" customWidth="1"/>
    <col min="1299" max="1300" width="7.453125" style="15" customWidth="1"/>
    <col min="1301" max="1301" width="10.1796875" style="15" customWidth="1"/>
    <col min="1302" max="1302" width="2.453125" style="15" customWidth="1"/>
    <col min="1303" max="1536" width="9" style="15"/>
    <col min="1537" max="1537" width="7.6328125" style="15" customWidth="1"/>
    <col min="1538" max="1538" width="5.54296875" style="15" customWidth="1"/>
    <col min="1539" max="1539" width="5.6328125" style="15" customWidth="1"/>
    <col min="1540" max="1554" width="6.90625" style="15" customWidth="1"/>
    <col min="1555" max="1556" width="7.453125" style="15" customWidth="1"/>
    <col min="1557" max="1557" width="10.1796875" style="15" customWidth="1"/>
    <col min="1558" max="1558" width="2.453125" style="15" customWidth="1"/>
    <col min="1559" max="1792" width="9" style="15"/>
    <col min="1793" max="1793" width="7.6328125" style="15" customWidth="1"/>
    <col min="1794" max="1794" width="5.54296875" style="15" customWidth="1"/>
    <col min="1795" max="1795" width="5.6328125" style="15" customWidth="1"/>
    <col min="1796" max="1810" width="6.90625" style="15" customWidth="1"/>
    <col min="1811" max="1812" width="7.453125" style="15" customWidth="1"/>
    <col min="1813" max="1813" width="10.1796875" style="15" customWidth="1"/>
    <col min="1814" max="1814" width="2.453125" style="15" customWidth="1"/>
    <col min="1815" max="2048" width="9" style="15"/>
    <col min="2049" max="2049" width="7.6328125" style="15" customWidth="1"/>
    <col min="2050" max="2050" width="5.54296875" style="15" customWidth="1"/>
    <col min="2051" max="2051" width="5.6328125" style="15" customWidth="1"/>
    <col min="2052" max="2066" width="6.90625" style="15" customWidth="1"/>
    <col min="2067" max="2068" width="7.453125" style="15" customWidth="1"/>
    <col min="2069" max="2069" width="10.1796875" style="15" customWidth="1"/>
    <col min="2070" max="2070" width="2.453125" style="15" customWidth="1"/>
    <col min="2071" max="2304" width="9" style="15"/>
    <col min="2305" max="2305" width="7.6328125" style="15" customWidth="1"/>
    <col min="2306" max="2306" width="5.54296875" style="15" customWidth="1"/>
    <col min="2307" max="2307" width="5.6328125" style="15" customWidth="1"/>
    <col min="2308" max="2322" width="6.90625" style="15" customWidth="1"/>
    <col min="2323" max="2324" width="7.453125" style="15" customWidth="1"/>
    <col min="2325" max="2325" width="10.1796875" style="15" customWidth="1"/>
    <col min="2326" max="2326" width="2.453125" style="15" customWidth="1"/>
    <col min="2327" max="2560" width="9" style="15"/>
    <col min="2561" max="2561" width="7.6328125" style="15" customWidth="1"/>
    <col min="2562" max="2562" width="5.54296875" style="15" customWidth="1"/>
    <col min="2563" max="2563" width="5.6328125" style="15" customWidth="1"/>
    <col min="2564" max="2578" width="6.90625" style="15" customWidth="1"/>
    <col min="2579" max="2580" width="7.453125" style="15" customWidth="1"/>
    <col min="2581" max="2581" width="10.1796875" style="15" customWidth="1"/>
    <col min="2582" max="2582" width="2.453125" style="15" customWidth="1"/>
    <col min="2583" max="2816" width="9" style="15"/>
    <col min="2817" max="2817" width="7.6328125" style="15" customWidth="1"/>
    <col min="2818" max="2818" width="5.54296875" style="15" customWidth="1"/>
    <col min="2819" max="2819" width="5.6328125" style="15" customWidth="1"/>
    <col min="2820" max="2834" width="6.90625" style="15" customWidth="1"/>
    <col min="2835" max="2836" width="7.453125" style="15" customWidth="1"/>
    <col min="2837" max="2837" width="10.1796875" style="15" customWidth="1"/>
    <col min="2838" max="2838" width="2.453125" style="15" customWidth="1"/>
    <col min="2839" max="3072" width="9" style="15"/>
    <col min="3073" max="3073" width="7.6328125" style="15" customWidth="1"/>
    <col min="3074" max="3074" width="5.54296875" style="15" customWidth="1"/>
    <col min="3075" max="3075" width="5.6328125" style="15" customWidth="1"/>
    <col min="3076" max="3090" width="6.90625" style="15" customWidth="1"/>
    <col min="3091" max="3092" width="7.453125" style="15" customWidth="1"/>
    <col min="3093" max="3093" width="10.1796875" style="15" customWidth="1"/>
    <col min="3094" max="3094" width="2.453125" style="15" customWidth="1"/>
    <col min="3095" max="3328" width="9" style="15"/>
    <col min="3329" max="3329" width="7.6328125" style="15" customWidth="1"/>
    <col min="3330" max="3330" width="5.54296875" style="15" customWidth="1"/>
    <col min="3331" max="3331" width="5.6328125" style="15" customWidth="1"/>
    <col min="3332" max="3346" width="6.90625" style="15" customWidth="1"/>
    <col min="3347" max="3348" width="7.453125" style="15" customWidth="1"/>
    <col min="3349" max="3349" width="10.1796875" style="15" customWidth="1"/>
    <col min="3350" max="3350" width="2.453125" style="15" customWidth="1"/>
    <col min="3351" max="3584" width="9" style="15"/>
    <col min="3585" max="3585" width="7.6328125" style="15" customWidth="1"/>
    <col min="3586" max="3586" width="5.54296875" style="15" customWidth="1"/>
    <col min="3587" max="3587" width="5.6328125" style="15" customWidth="1"/>
    <col min="3588" max="3602" width="6.90625" style="15" customWidth="1"/>
    <col min="3603" max="3604" width="7.453125" style="15" customWidth="1"/>
    <col min="3605" max="3605" width="10.1796875" style="15" customWidth="1"/>
    <col min="3606" max="3606" width="2.453125" style="15" customWidth="1"/>
    <col min="3607" max="3840" width="9" style="15"/>
    <col min="3841" max="3841" width="7.6328125" style="15" customWidth="1"/>
    <col min="3842" max="3842" width="5.54296875" style="15" customWidth="1"/>
    <col min="3843" max="3843" width="5.6328125" style="15" customWidth="1"/>
    <col min="3844" max="3858" width="6.90625" style="15" customWidth="1"/>
    <col min="3859" max="3860" width="7.453125" style="15" customWidth="1"/>
    <col min="3861" max="3861" width="10.1796875" style="15" customWidth="1"/>
    <col min="3862" max="3862" width="2.453125" style="15" customWidth="1"/>
    <col min="3863" max="4096" width="9" style="15"/>
    <col min="4097" max="4097" width="7.6328125" style="15" customWidth="1"/>
    <col min="4098" max="4098" width="5.54296875" style="15" customWidth="1"/>
    <col min="4099" max="4099" width="5.6328125" style="15" customWidth="1"/>
    <col min="4100" max="4114" width="6.90625" style="15" customWidth="1"/>
    <col min="4115" max="4116" width="7.453125" style="15" customWidth="1"/>
    <col min="4117" max="4117" width="10.1796875" style="15" customWidth="1"/>
    <col min="4118" max="4118" width="2.453125" style="15" customWidth="1"/>
    <col min="4119" max="4352" width="9" style="15"/>
    <col min="4353" max="4353" width="7.6328125" style="15" customWidth="1"/>
    <col min="4354" max="4354" width="5.54296875" style="15" customWidth="1"/>
    <col min="4355" max="4355" width="5.6328125" style="15" customWidth="1"/>
    <col min="4356" max="4370" width="6.90625" style="15" customWidth="1"/>
    <col min="4371" max="4372" width="7.453125" style="15" customWidth="1"/>
    <col min="4373" max="4373" width="10.1796875" style="15" customWidth="1"/>
    <col min="4374" max="4374" width="2.453125" style="15" customWidth="1"/>
    <col min="4375" max="4608" width="9" style="15"/>
    <col min="4609" max="4609" width="7.6328125" style="15" customWidth="1"/>
    <col min="4610" max="4610" width="5.54296875" style="15" customWidth="1"/>
    <col min="4611" max="4611" width="5.6328125" style="15" customWidth="1"/>
    <col min="4612" max="4626" width="6.90625" style="15" customWidth="1"/>
    <col min="4627" max="4628" width="7.453125" style="15" customWidth="1"/>
    <col min="4629" max="4629" width="10.1796875" style="15" customWidth="1"/>
    <col min="4630" max="4630" width="2.453125" style="15" customWidth="1"/>
    <col min="4631" max="4864" width="9" style="15"/>
    <col min="4865" max="4865" width="7.6328125" style="15" customWidth="1"/>
    <col min="4866" max="4866" width="5.54296875" style="15" customWidth="1"/>
    <col min="4867" max="4867" width="5.6328125" style="15" customWidth="1"/>
    <col min="4868" max="4882" width="6.90625" style="15" customWidth="1"/>
    <col min="4883" max="4884" width="7.453125" style="15" customWidth="1"/>
    <col min="4885" max="4885" width="10.1796875" style="15" customWidth="1"/>
    <col min="4886" max="4886" width="2.453125" style="15" customWidth="1"/>
    <col min="4887" max="5120" width="9" style="15"/>
    <col min="5121" max="5121" width="7.6328125" style="15" customWidth="1"/>
    <col min="5122" max="5122" width="5.54296875" style="15" customWidth="1"/>
    <col min="5123" max="5123" width="5.6328125" style="15" customWidth="1"/>
    <col min="5124" max="5138" width="6.90625" style="15" customWidth="1"/>
    <col min="5139" max="5140" width="7.453125" style="15" customWidth="1"/>
    <col min="5141" max="5141" width="10.1796875" style="15" customWidth="1"/>
    <col min="5142" max="5142" width="2.453125" style="15" customWidth="1"/>
    <col min="5143" max="5376" width="9" style="15"/>
    <col min="5377" max="5377" width="7.6328125" style="15" customWidth="1"/>
    <col min="5378" max="5378" width="5.54296875" style="15" customWidth="1"/>
    <col min="5379" max="5379" width="5.6328125" style="15" customWidth="1"/>
    <col min="5380" max="5394" width="6.90625" style="15" customWidth="1"/>
    <col min="5395" max="5396" width="7.453125" style="15" customWidth="1"/>
    <col min="5397" max="5397" width="10.1796875" style="15" customWidth="1"/>
    <col min="5398" max="5398" width="2.453125" style="15" customWidth="1"/>
    <col min="5399" max="5632" width="9" style="15"/>
    <col min="5633" max="5633" width="7.6328125" style="15" customWidth="1"/>
    <col min="5634" max="5634" width="5.54296875" style="15" customWidth="1"/>
    <col min="5635" max="5635" width="5.6328125" style="15" customWidth="1"/>
    <col min="5636" max="5650" width="6.90625" style="15" customWidth="1"/>
    <col min="5651" max="5652" width="7.453125" style="15" customWidth="1"/>
    <col min="5653" max="5653" width="10.1796875" style="15" customWidth="1"/>
    <col min="5654" max="5654" width="2.453125" style="15" customWidth="1"/>
    <col min="5655" max="5888" width="9" style="15"/>
    <col min="5889" max="5889" width="7.6328125" style="15" customWidth="1"/>
    <col min="5890" max="5890" width="5.54296875" style="15" customWidth="1"/>
    <col min="5891" max="5891" width="5.6328125" style="15" customWidth="1"/>
    <col min="5892" max="5906" width="6.90625" style="15" customWidth="1"/>
    <col min="5907" max="5908" width="7.453125" style="15" customWidth="1"/>
    <col min="5909" max="5909" width="10.1796875" style="15" customWidth="1"/>
    <col min="5910" max="5910" width="2.453125" style="15" customWidth="1"/>
    <col min="5911" max="6144" width="9" style="15"/>
    <col min="6145" max="6145" width="7.6328125" style="15" customWidth="1"/>
    <col min="6146" max="6146" width="5.54296875" style="15" customWidth="1"/>
    <col min="6147" max="6147" width="5.6328125" style="15" customWidth="1"/>
    <col min="6148" max="6162" width="6.90625" style="15" customWidth="1"/>
    <col min="6163" max="6164" width="7.453125" style="15" customWidth="1"/>
    <col min="6165" max="6165" width="10.1796875" style="15" customWidth="1"/>
    <col min="6166" max="6166" width="2.453125" style="15" customWidth="1"/>
    <col min="6167" max="6400" width="9" style="15"/>
    <col min="6401" max="6401" width="7.6328125" style="15" customWidth="1"/>
    <col min="6402" max="6402" width="5.54296875" style="15" customWidth="1"/>
    <col min="6403" max="6403" width="5.6328125" style="15" customWidth="1"/>
    <col min="6404" max="6418" width="6.90625" style="15" customWidth="1"/>
    <col min="6419" max="6420" width="7.453125" style="15" customWidth="1"/>
    <col min="6421" max="6421" width="10.1796875" style="15" customWidth="1"/>
    <col min="6422" max="6422" width="2.453125" style="15" customWidth="1"/>
    <col min="6423" max="6656" width="9" style="15"/>
    <col min="6657" max="6657" width="7.6328125" style="15" customWidth="1"/>
    <col min="6658" max="6658" width="5.54296875" style="15" customWidth="1"/>
    <col min="6659" max="6659" width="5.6328125" style="15" customWidth="1"/>
    <col min="6660" max="6674" width="6.90625" style="15" customWidth="1"/>
    <col min="6675" max="6676" width="7.453125" style="15" customWidth="1"/>
    <col min="6677" max="6677" width="10.1796875" style="15" customWidth="1"/>
    <col min="6678" max="6678" width="2.453125" style="15" customWidth="1"/>
    <col min="6679" max="6912" width="9" style="15"/>
    <col min="6913" max="6913" width="7.6328125" style="15" customWidth="1"/>
    <col min="6914" max="6914" width="5.54296875" style="15" customWidth="1"/>
    <col min="6915" max="6915" width="5.6328125" style="15" customWidth="1"/>
    <col min="6916" max="6930" width="6.90625" style="15" customWidth="1"/>
    <col min="6931" max="6932" width="7.453125" style="15" customWidth="1"/>
    <col min="6933" max="6933" width="10.1796875" style="15" customWidth="1"/>
    <col min="6934" max="6934" width="2.453125" style="15" customWidth="1"/>
    <col min="6935" max="7168" width="9" style="15"/>
    <col min="7169" max="7169" width="7.6328125" style="15" customWidth="1"/>
    <col min="7170" max="7170" width="5.54296875" style="15" customWidth="1"/>
    <col min="7171" max="7171" width="5.6328125" style="15" customWidth="1"/>
    <col min="7172" max="7186" width="6.90625" style="15" customWidth="1"/>
    <col min="7187" max="7188" width="7.453125" style="15" customWidth="1"/>
    <col min="7189" max="7189" width="10.1796875" style="15" customWidth="1"/>
    <col min="7190" max="7190" width="2.453125" style="15" customWidth="1"/>
    <col min="7191" max="7424" width="9" style="15"/>
    <col min="7425" max="7425" width="7.6328125" style="15" customWidth="1"/>
    <col min="7426" max="7426" width="5.54296875" style="15" customWidth="1"/>
    <col min="7427" max="7427" width="5.6328125" style="15" customWidth="1"/>
    <col min="7428" max="7442" width="6.90625" style="15" customWidth="1"/>
    <col min="7443" max="7444" width="7.453125" style="15" customWidth="1"/>
    <col min="7445" max="7445" width="10.1796875" style="15" customWidth="1"/>
    <col min="7446" max="7446" width="2.453125" style="15" customWidth="1"/>
    <col min="7447" max="7680" width="9" style="15"/>
    <col min="7681" max="7681" width="7.6328125" style="15" customWidth="1"/>
    <col min="7682" max="7682" width="5.54296875" style="15" customWidth="1"/>
    <col min="7683" max="7683" width="5.6328125" style="15" customWidth="1"/>
    <col min="7684" max="7698" width="6.90625" style="15" customWidth="1"/>
    <col min="7699" max="7700" width="7.453125" style="15" customWidth="1"/>
    <col min="7701" max="7701" width="10.1796875" style="15" customWidth="1"/>
    <col min="7702" max="7702" width="2.453125" style="15" customWidth="1"/>
    <col min="7703" max="7936" width="9" style="15"/>
    <col min="7937" max="7937" width="7.6328125" style="15" customWidth="1"/>
    <col min="7938" max="7938" width="5.54296875" style="15" customWidth="1"/>
    <col min="7939" max="7939" width="5.6328125" style="15" customWidth="1"/>
    <col min="7940" max="7954" width="6.90625" style="15" customWidth="1"/>
    <col min="7955" max="7956" width="7.453125" style="15" customWidth="1"/>
    <col min="7957" max="7957" width="10.1796875" style="15" customWidth="1"/>
    <col min="7958" max="7958" width="2.453125" style="15" customWidth="1"/>
    <col min="7959" max="8192" width="9" style="15"/>
    <col min="8193" max="8193" width="7.6328125" style="15" customWidth="1"/>
    <col min="8194" max="8194" width="5.54296875" style="15" customWidth="1"/>
    <col min="8195" max="8195" width="5.6328125" style="15" customWidth="1"/>
    <col min="8196" max="8210" width="6.90625" style="15" customWidth="1"/>
    <col min="8211" max="8212" width="7.453125" style="15" customWidth="1"/>
    <col min="8213" max="8213" width="10.1796875" style="15" customWidth="1"/>
    <col min="8214" max="8214" width="2.453125" style="15" customWidth="1"/>
    <col min="8215" max="8448" width="9" style="15"/>
    <col min="8449" max="8449" width="7.6328125" style="15" customWidth="1"/>
    <col min="8450" max="8450" width="5.54296875" style="15" customWidth="1"/>
    <col min="8451" max="8451" width="5.6328125" style="15" customWidth="1"/>
    <col min="8452" max="8466" width="6.90625" style="15" customWidth="1"/>
    <col min="8467" max="8468" width="7.453125" style="15" customWidth="1"/>
    <col min="8469" max="8469" width="10.1796875" style="15" customWidth="1"/>
    <col min="8470" max="8470" width="2.453125" style="15" customWidth="1"/>
    <col min="8471" max="8704" width="9" style="15"/>
    <col min="8705" max="8705" width="7.6328125" style="15" customWidth="1"/>
    <col min="8706" max="8706" width="5.54296875" style="15" customWidth="1"/>
    <col min="8707" max="8707" width="5.6328125" style="15" customWidth="1"/>
    <col min="8708" max="8722" width="6.90625" style="15" customWidth="1"/>
    <col min="8723" max="8724" width="7.453125" style="15" customWidth="1"/>
    <col min="8725" max="8725" width="10.1796875" style="15" customWidth="1"/>
    <col min="8726" max="8726" width="2.453125" style="15" customWidth="1"/>
    <col min="8727" max="8960" width="9" style="15"/>
    <col min="8961" max="8961" width="7.6328125" style="15" customWidth="1"/>
    <col min="8962" max="8962" width="5.54296875" style="15" customWidth="1"/>
    <col min="8963" max="8963" width="5.6328125" style="15" customWidth="1"/>
    <col min="8964" max="8978" width="6.90625" style="15" customWidth="1"/>
    <col min="8979" max="8980" width="7.453125" style="15" customWidth="1"/>
    <col min="8981" max="8981" width="10.1796875" style="15" customWidth="1"/>
    <col min="8982" max="8982" width="2.453125" style="15" customWidth="1"/>
    <col min="8983" max="9216" width="9" style="15"/>
    <col min="9217" max="9217" width="7.6328125" style="15" customWidth="1"/>
    <col min="9218" max="9218" width="5.54296875" style="15" customWidth="1"/>
    <col min="9219" max="9219" width="5.6328125" style="15" customWidth="1"/>
    <col min="9220" max="9234" width="6.90625" style="15" customWidth="1"/>
    <col min="9235" max="9236" width="7.453125" style="15" customWidth="1"/>
    <col min="9237" max="9237" width="10.1796875" style="15" customWidth="1"/>
    <col min="9238" max="9238" width="2.453125" style="15" customWidth="1"/>
    <col min="9239" max="9472" width="9" style="15"/>
    <col min="9473" max="9473" width="7.6328125" style="15" customWidth="1"/>
    <col min="9474" max="9474" width="5.54296875" style="15" customWidth="1"/>
    <col min="9475" max="9475" width="5.6328125" style="15" customWidth="1"/>
    <col min="9476" max="9490" width="6.90625" style="15" customWidth="1"/>
    <col min="9491" max="9492" width="7.453125" style="15" customWidth="1"/>
    <col min="9493" max="9493" width="10.1796875" style="15" customWidth="1"/>
    <col min="9494" max="9494" width="2.453125" style="15" customWidth="1"/>
    <col min="9495" max="9728" width="9" style="15"/>
    <col min="9729" max="9729" width="7.6328125" style="15" customWidth="1"/>
    <col min="9730" max="9730" width="5.54296875" style="15" customWidth="1"/>
    <col min="9731" max="9731" width="5.6328125" style="15" customWidth="1"/>
    <col min="9732" max="9746" width="6.90625" style="15" customWidth="1"/>
    <col min="9747" max="9748" width="7.453125" style="15" customWidth="1"/>
    <col min="9749" max="9749" width="10.1796875" style="15" customWidth="1"/>
    <col min="9750" max="9750" width="2.453125" style="15" customWidth="1"/>
    <col min="9751" max="9984" width="9" style="15"/>
    <col min="9985" max="9985" width="7.6328125" style="15" customWidth="1"/>
    <col min="9986" max="9986" width="5.54296875" style="15" customWidth="1"/>
    <col min="9987" max="9987" width="5.6328125" style="15" customWidth="1"/>
    <col min="9988" max="10002" width="6.90625" style="15" customWidth="1"/>
    <col min="10003" max="10004" width="7.453125" style="15" customWidth="1"/>
    <col min="10005" max="10005" width="10.1796875" style="15" customWidth="1"/>
    <col min="10006" max="10006" width="2.453125" style="15" customWidth="1"/>
    <col min="10007" max="10240" width="9" style="15"/>
    <col min="10241" max="10241" width="7.6328125" style="15" customWidth="1"/>
    <col min="10242" max="10242" width="5.54296875" style="15" customWidth="1"/>
    <col min="10243" max="10243" width="5.6328125" style="15" customWidth="1"/>
    <col min="10244" max="10258" width="6.90625" style="15" customWidth="1"/>
    <col min="10259" max="10260" width="7.453125" style="15" customWidth="1"/>
    <col min="10261" max="10261" width="10.1796875" style="15" customWidth="1"/>
    <col min="10262" max="10262" width="2.453125" style="15" customWidth="1"/>
    <col min="10263" max="10496" width="9" style="15"/>
    <col min="10497" max="10497" width="7.6328125" style="15" customWidth="1"/>
    <col min="10498" max="10498" width="5.54296875" style="15" customWidth="1"/>
    <col min="10499" max="10499" width="5.6328125" style="15" customWidth="1"/>
    <col min="10500" max="10514" width="6.90625" style="15" customWidth="1"/>
    <col min="10515" max="10516" width="7.453125" style="15" customWidth="1"/>
    <col min="10517" max="10517" width="10.1796875" style="15" customWidth="1"/>
    <col min="10518" max="10518" width="2.453125" style="15" customWidth="1"/>
    <col min="10519" max="10752" width="9" style="15"/>
    <col min="10753" max="10753" width="7.6328125" style="15" customWidth="1"/>
    <col min="10754" max="10754" width="5.54296875" style="15" customWidth="1"/>
    <col min="10755" max="10755" width="5.6328125" style="15" customWidth="1"/>
    <col min="10756" max="10770" width="6.90625" style="15" customWidth="1"/>
    <col min="10771" max="10772" width="7.453125" style="15" customWidth="1"/>
    <col min="10773" max="10773" width="10.1796875" style="15" customWidth="1"/>
    <col min="10774" max="10774" width="2.453125" style="15" customWidth="1"/>
    <col min="10775" max="11008" width="9" style="15"/>
    <col min="11009" max="11009" width="7.6328125" style="15" customWidth="1"/>
    <col min="11010" max="11010" width="5.54296875" style="15" customWidth="1"/>
    <col min="11011" max="11011" width="5.6328125" style="15" customWidth="1"/>
    <col min="11012" max="11026" width="6.90625" style="15" customWidth="1"/>
    <col min="11027" max="11028" width="7.453125" style="15" customWidth="1"/>
    <col min="11029" max="11029" width="10.1796875" style="15" customWidth="1"/>
    <col min="11030" max="11030" width="2.453125" style="15" customWidth="1"/>
    <col min="11031" max="11264" width="9" style="15"/>
    <col min="11265" max="11265" width="7.6328125" style="15" customWidth="1"/>
    <col min="11266" max="11266" width="5.54296875" style="15" customWidth="1"/>
    <col min="11267" max="11267" width="5.6328125" style="15" customWidth="1"/>
    <col min="11268" max="11282" width="6.90625" style="15" customWidth="1"/>
    <col min="11283" max="11284" width="7.453125" style="15" customWidth="1"/>
    <col min="11285" max="11285" width="10.1796875" style="15" customWidth="1"/>
    <col min="11286" max="11286" width="2.453125" style="15" customWidth="1"/>
    <col min="11287" max="11520" width="9" style="15"/>
    <col min="11521" max="11521" width="7.6328125" style="15" customWidth="1"/>
    <col min="11522" max="11522" width="5.54296875" style="15" customWidth="1"/>
    <col min="11523" max="11523" width="5.6328125" style="15" customWidth="1"/>
    <col min="11524" max="11538" width="6.90625" style="15" customWidth="1"/>
    <col min="11539" max="11540" width="7.453125" style="15" customWidth="1"/>
    <col min="11541" max="11541" width="10.1796875" style="15" customWidth="1"/>
    <col min="11542" max="11542" width="2.453125" style="15" customWidth="1"/>
    <col min="11543" max="11776" width="9" style="15"/>
    <col min="11777" max="11777" width="7.6328125" style="15" customWidth="1"/>
    <col min="11778" max="11778" width="5.54296875" style="15" customWidth="1"/>
    <col min="11779" max="11779" width="5.6328125" style="15" customWidth="1"/>
    <col min="11780" max="11794" width="6.90625" style="15" customWidth="1"/>
    <col min="11795" max="11796" width="7.453125" style="15" customWidth="1"/>
    <col min="11797" max="11797" width="10.1796875" style="15" customWidth="1"/>
    <col min="11798" max="11798" width="2.453125" style="15" customWidth="1"/>
    <col min="11799" max="12032" width="9" style="15"/>
    <col min="12033" max="12033" width="7.6328125" style="15" customWidth="1"/>
    <col min="12034" max="12034" width="5.54296875" style="15" customWidth="1"/>
    <col min="12035" max="12035" width="5.6328125" style="15" customWidth="1"/>
    <col min="12036" max="12050" width="6.90625" style="15" customWidth="1"/>
    <col min="12051" max="12052" width="7.453125" style="15" customWidth="1"/>
    <col min="12053" max="12053" width="10.1796875" style="15" customWidth="1"/>
    <col min="12054" max="12054" width="2.453125" style="15" customWidth="1"/>
    <col min="12055" max="12288" width="9" style="15"/>
    <col min="12289" max="12289" width="7.6328125" style="15" customWidth="1"/>
    <col min="12290" max="12290" width="5.54296875" style="15" customWidth="1"/>
    <col min="12291" max="12291" width="5.6328125" style="15" customWidth="1"/>
    <col min="12292" max="12306" width="6.90625" style="15" customWidth="1"/>
    <col min="12307" max="12308" width="7.453125" style="15" customWidth="1"/>
    <col min="12309" max="12309" width="10.1796875" style="15" customWidth="1"/>
    <col min="12310" max="12310" width="2.453125" style="15" customWidth="1"/>
    <col min="12311" max="12544" width="9" style="15"/>
    <col min="12545" max="12545" width="7.6328125" style="15" customWidth="1"/>
    <col min="12546" max="12546" width="5.54296875" style="15" customWidth="1"/>
    <col min="12547" max="12547" width="5.6328125" style="15" customWidth="1"/>
    <col min="12548" max="12562" width="6.90625" style="15" customWidth="1"/>
    <col min="12563" max="12564" width="7.453125" style="15" customWidth="1"/>
    <col min="12565" max="12565" width="10.1796875" style="15" customWidth="1"/>
    <col min="12566" max="12566" width="2.453125" style="15" customWidth="1"/>
    <col min="12567" max="12800" width="9" style="15"/>
    <col min="12801" max="12801" width="7.6328125" style="15" customWidth="1"/>
    <col min="12802" max="12802" width="5.54296875" style="15" customWidth="1"/>
    <col min="12803" max="12803" width="5.6328125" style="15" customWidth="1"/>
    <col min="12804" max="12818" width="6.90625" style="15" customWidth="1"/>
    <col min="12819" max="12820" width="7.453125" style="15" customWidth="1"/>
    <col min="12821" max="12821" width="10.1796875" style="15" customWidth="1"/>
    <col min="12822" max="12822" width="2.453125" style="15" customWidth="1"/>
    <col min="12823" max="13056" width="9" style="15"/>
    <col min="13057" max="13057" width="7.6328125" style="15" customWidth="1"/>
    <col min="13058" max="13058" width="5.54296875" style="15" customWidth="1"/>
    <col min="13059" max="13059" width="5.6328125" style="15" customWidth="1"/>
    <col min="13060" max="13074" width="6.90625" style="15" customWidth="1"/>
    <col min="13075" max="13076" width="7.453125" style="15" customWidth="1"/>
    <col min="13077" max="13077" width="10.1796875" style="15" customWidth="1"/>
    <col min="13078" max="13078" width="2.453125" style="15" customWidth="1"/>
    <col min="13079" max="13312" width="9" style="15"/>
    <col min="13313" max="13313" width="7.6328125" style="15" customWidth="1"/>
    <col min="13314" max="13314" width="5.54296875" style="15" customWidth="1"/>
    <col min="13315" max="13315" width="5.6328125" style="15" customWidth="1"/>
    <col min="13316" max="13330" width="6.90625" style="15" customWidth="1"/>
    <col min="13331" max="13332" width="7.453125" style="15" customWidth="1"/>
    <col min="13333" max="13333" width="10.1796875" style="15" customWidth="1"/>
    <col min="13334" max="13334" width="2.453125" style="15" customWidth="1"/>
    <col min="13335" max="13568" width="9" style="15"/>
    <col min="13569" max="13569" width="7.6328125" style="15" customWidth="1"/>
    <col min="13570" max="13570" width="5.54296875" style="15" customWidth="1"/>
    <col min="13571" max="13571" width="5.6328125" style="15" customWidth="1"/>
    <col min="13572" max="13586" width="6.90625" style="15" customWidth="1"/>
    <col min="13587" max="13588" width="7.453125" style="15" customWidth="1"/>
    <col min="13589" max="13589" width="10.1796875" style="15" customWidth="1"/>
    <col min="13590" max="13590" width="2.453125" style="15" customWidth="1"/>
    <col min="13591" max="13824" width="9" style="15"/>
    <col min="13825" max="13825" width="7.6328125" style="15" customWidth="1"/>
    <col min="13826" max="13826" width="5.54296875" style="15" customWidth="1"/>
    <col min="13827" max="13827" width="5.6328125" style="15" customWidth="1"/>
    <col min="13828" max="13842" width="6.90625" style="15" customWidth="1"/>
    <col min="13843" max="13844" width="7.453125" style="15" customWidth="1"/>
    <col min="13845" max="13845" width="10.1796875" style="15" customWidth="1"/>
    <col min="13846" max="13846" width="2.453125" style="15" customWidth="1"/>
    <col min="13847" max="14080" width="9" style="15"/>
    <col min="14081" max="14081" width="7.6328125" style="15" customWidth="1"/>
    <col min="14082" max="14082" width="5.54296875" style="15" customWidth="1"/>
    <col min="14083" max="14083" width="5.6328125" style="15" customWidth="1"/>
    <col min="14084" max="14098" width="6.90625" style="15" customWidth="1"/>
    <col min="14099" max="14100" width="7.453125" style="15" customWidth="1"/>
    <col min="14101" max="14101" width="10.1796875" style="15" customWidth="1"/>
    <col min="14102" max="14102" width="2.453125" style="15" customWidth="1"/>
    <col min="14103" max="14336" width="9" style="15"/>
    <col min="14337" max="14337" width="7.6328125" style="15" customWidth="1"/>
    <col min="14338" max="14338" width="5.54296875" style="15" customWidth="1"/>
    <col min="14339" max="14339" width="5.6328125" style="15" customWidth="1"/>
    <col min="14340" max="14354" width="6.90625" style="15" customWidth="1"/>
    <col min="14355" max="14356" width="7.453125" style="15" customWidth="1"/>
    <col min="14357" max="14357" width="10.1796875" style="15" customWidth="1"/>
    <col min="14358" max="14358" width="2.453125" style="15" customWidth="1"/>
    <col min="14359" max="14592" width="9" style="15"/>
    <col min="14593" max="14593" width="7.6328125" style="15" customWidth="1"/>
    <col min="14594" max="14594" width="5.54296875" style="15" customWidth="1"/>
    <col min="14595" max="14595" width="5.6328125" style="15" customWidth="1"/>
    <col min="14596" max="14610" width="6.90625" style="15" customWidth="1"/>
    <col min="14611" max="14612" width="7.453125" style="15" customWidth="1"/>
    <col min="14613" max="14613" width="10.1796875" style="15" customWidth="1"/>
    <col min="14614" max="14614" width="2.453125" style="15" customWidth="1"/>
    <col min="14615" max="14848" width="9" style="15"/>
    <col min="14849" max="14849" width="7.6328125" style="15" customWidth="1"/>
    <col min="14850" max="14850" width="5.54296875" style="15" customWidth="1"/>
    <col min="14851" max="14851" width="5.6328125" style="15" customWidth="1"/>
    <col min="14852" max="14866" width="6.90625" style="15" customWidth="1"/>
    <col min="14867" max="14868" width="7.453125" style="15" customWidth="1"/>
    <col min="14869" max="14869" width="10.1796875" style="15" customWidth="1"/>
    <col min="14870" max="14870" width="2.453125" style="15" customWidth="1"/>
    <col min="14871" max="15104" width="9" style="15"/>
    <col min="15105" max="15105" width="7.6328125" style="15" customWidth="1"/>
    <col min="15106" max="15106" width="5.54296875" style="15" customWidth="1"/>
    <col min="15107" max="15107" width="5.6328125" style="15" customWidth="1"/>
    <col min="15108" max="15122" width="6.90625" style="15" customWidth="1"/>
    <col min="15123" max="15124" width="7.453125" style="15" customWidth="1"/>
    <col min="15125" max="15125" width="10.1796875" style="15" customWidth="1"/>
    <col min="15126" max="15126" width="2.453125" style="15" customWidth="1"/>
    <col min="15127" max="15360" width="9" style="15"/>
    <col min="15361" max="15361" width="7.6328125" style="15" customWidth="1"/>
    <col min="15362" max="15362" width="5.54296875" style="15" customWidth="1"/>
    <col min="15363" max="15363" width="5.6328125" style="15" customWidth="1"/>
    <col min="15364" max="15378" width="6.90625" style="15" customWidth="1"/>
    <col min="15379" max="15380" width="7.453125" style="15" customWidth="1"/>
    <col min="15381" max="15381" width="10.1796875" style="15" customWidth="1"/>
    <col min="15382" max="15382" width="2.453125" style="15" customWidth="1"/>
    <col min="15383" max="15616" width="9" style="15"/>
    <col min="15617" max="15617" width="7.6328125" style="15" customWidth="1"/>
    <col min="15618" max="15618" width="5.54296875" style="15" customWidth="1"/>
    <col min="15619" max="15619" width="5.6328125" style="15" customWidth="1"/>
    <col min="15620" max="15634" width="6.90625" style="15" customWidth="1"/>
    <col min="15635" max="15636" width="7.453125" style="15" customWidth="1"/>
    <col min="15637" max="15637" width="10.1796875" style="15" customWidth="1"/>
    <col min="15638" max="15638" width="2.453125" style="15" customWidth="1"/>
    <col min="15639" max="15872" width="9" style="15"/>
    <col min="15873" max="15873" width="7.6328125" style="15" customWidth="1"/>
    <col min="15874" max="15874" width="5.54296875" style="15" customWidth="1"/>
    <col min="15875" max="15875" width="5.6328125" style="15" customWidth="1"/>
    <col min="15876" max="15890" width="6.90625" style="15" customWidth="1"/>
    <col min="15891" max="15892" width="7.453125" style="15" customWidth="1"/>
    <col min="15893" max="15893" width="10.1796875" style="15" customWidth="1"/>
    <col min="15894" max="15894" width="2.453125" style="15" customWidth="1"/>
    <col min="15895" max="16128" width="9" style="15"/>
    <col min="16129" max="16129" width="7.6328125" style="15" customWidth="1"/>
    <col min="16130" max="16130" width="5.54296875" style="15" customWidth="1"/>
    <col min="16131" max="16131" width="5.6328125" style="15" customWidth="1"/>
    <col min="16132" max="16146" width="6.90625" style="15" customWidth="1"/>
    <col min="16147" max="16148" width="7.453125" style="15" customWidth="1"/>
    <col min="16149" max="16149" width="10.1796875" style="15" customWidth="1"/>
    <col min="16150" max="16150" width="2.453125" style="15" customWidth="1"/>
    <col min="16151" max="16384" width="9" style="15"/>
  </cols>
  <sheetData>
    <row r="1" spans="1:25" ht="21" customHeight="1" x14ac:dyDescent="0.2">
      <c r="A1" s="9" t="s">
        <v>38</v>
      </c>
      <c r="B1" s="10"/>
      <c r="C1" s="657"/>
      <c r="D1" s="11"/>
      <c r="E1" s="10"/>
      <c r="F1" s="11"/>
      <c r="G1" s="12"/>
      <c r="H1" s="13"/>
      <c r="I1" s="13"/>
      <c r="K1" s="13"/>
    </row>
    <row r="2" spans="1:25" ht="15" customHeight="1" x14ac:dyDescent="0.2">
      <c r="B2" s="17"/>
      <c r="C2" s="658"/>
      <c r="D2" s="843"/>
      <c r="E2" s="17"/>
      <c r="F2" s="844"/>
      <c r="G2" s="18"/>
      <c r="H2" s="18"/>
      <c r="I2" s="19"/>
      <c r="K2" s="19"/>
    </row>
    <row r="3" spans="1:25" ht="28.5" customHeight="1" x14ac:dyDescent="0.2">
      <c r="A3" s="1365"/>
      <c r="B3" s="1367" t="s">
        <v>27</v>
      </c>
      <c r="C3" s="1367"/>
      <c r="D3" s="1356"/>
      <c r="E3" s="1367" t="s">
        <v>39</v>
      </c>
      <c r="F3" s="1356"/>
      <c r="G3" s="1357" t="s">
        <v>29</v>
      </c>
      <c r="H3" s="1358"/>
      <c r="I3" s="1359" t="s">
        <v>30</v>
      </c>
      <c r="J3" s="1360"/>
      <c r="K3" s="1359" t="s">
        <v>31</v>
      </c>
      <c r="L3" s="1360"/>
      <c r="M3" s="1353" t="s">
        <v>40</v>
      </c>
      <c r="N3" s="1354"/>
      <c r="O3" s="1355" t="s">
        <v>33</v>
      </c>
      <c r="P3" s="1356"/>
      <c r="Q3" s="1357" t="s">
        <v>41</v>
      </c>
      <c r="R3" s="1358"/>
      <c r="S3" s="1359" t="s">
        <v>42</v>
      </c>
      <c r="T3" s="1360"/>
      <c r="U3" s="1361" t="s">
        <v>43</v>
      </c>
    </row>
    <row r="4" spans="1:25" s="24" customFormat="1" ht="30" customHeight="1" thickBot="1" x14ac:dyDescent="0.25">
      <c r="A4" s="1366"/>
      <c r="B4" s="1363" t="s">
        <v>44</v>
      </c>
      <c r="C4" s="1364"/>
      <c r="D4" s="20" t="s">
        <v>45</v>
      </c>
      <c r="E4" s="21" t="s">
        <v>46</v>
      </c>
      <c r="F4" s="20" t="s">
        <v>47</v>
      </c>
      <c r="G4" s="22" t="s">
        <v>46</v>
      </c>
      <c r="H4" s="23" t="str">
        <f>F4</f>
        <v>構  成 団体数</v>
      </c>
      <c r="I4" s="22" t="s">
        <v>48</v>
      </c>
      <c r="J4" s="23" t="s">
        <v>49</v>
      </c>
      <c r="K4" s="22" t="s">
        <v>48</v>
      </c>
      <c r="L4" s="23" t="s">
        <v>49</v>
      </c>
      <c r="M4" s="22" t="s">
        <v>46</v>
      </c>
      <c r="N4" s="23" t="str">
        <f>F4</f>
        <v>構  成 団体数</v>
      </c>
      <c r="O4" s="22" t="s">
        <v>46</v>
      </c>
      <c r="P4" s="23" t="s">
        <v>50</v>
      </c>
      <c r="Q4" s="22" t="s">
        <v>46</v>
      </c>
      <c r="R4" s="23" t="str">
        <f>F4</f>
        <v>構  成 団体数</v>
      </c>
      <c r="S4" s="22" t="s">
        <v>46</v>
      </c>
      <c r="T4" s="23" t="s">
        <v>51</v>
      </c>
      <c r="U4" s="1362"/>
    </row>
    <row r="5" spans="1:25" s="31" customFormat="1" ht="19.5" customHeight="1" x14ac:dyDescent="0.2">
      <c r="A5" s="25" t="s">
        <v>52</v>
      </c>
      <c r="B5" s="26">
        <v>11</v>
      </c>
      <c r="C5" s="659">
        <v>11</v>
      </c>
      <c r="D5" s="27">
        <f>B5*2</f>
        <v>22</v>
      </c>
      <c r="E5" s="28">
        <v>13</v>
      </c>
      <c r="F5" s="27">
        <v>92</v>
      </c>
      <c r="G5" s="29">
        <v>95</v>
      </c>
      <c r="H5" s="29">
        <v>464</v>
      </c>
      <c r="I5" s="29">
        <v>230</v>
      </c>
      <c r="J5" s="27">
        <v>230</v>
      </c>
      <c r="K5" s="29">
        <v>0</v>
      </c>
      <c r="L5" s="27">
        <v>0</v>
      </c>
      <c r="M5" s="27">
        <v>108</v>
      </c>
      <c r="N5" s="27">
        <v>1458</v>
      </c>
      <c r="O5" s="27">
        <v>13</v>
      </c>
      <c r="P5" s="27">
        <v>260</v>
      </c>
      <c r="Q5" s="27">
        <v>0</v>
      </c>
      <c r="R5" s="27">
        <v>0</v>
      </c>
      <c r="S5" s="27">
        <f>B5+E5+G5+I5+K5+M5+O5+Q5</f>
        <v>470</v>
      </c>
      <c r="T5" s="27">
        <f>D5+F5+H5+J5+L5+N5+P5+R5</f>
        <v>2526</v>
      </c>
      <c r="U5" s="27">
        <v>179</v>
      </c>
      <c r="V5" s="30"/>
      <c r="W5" s="30"/>
      <c r="X5" s="30"/>
      <c r="Y5" s="30"/>
    </row>
    <row r="6" spans="1:25" ht="19.5" customHeight="1" x14ac:dyDescent="0.2">
      <c r="A6" s="32" t="s">
        <v>53</v>
      </c>
      <c r="B6" s="33">
        <v>11</v>
      </c>
      <c r="C6" s="659">
        <v>11</v>
      </c>
      <c r="D6" s="34">
        <f t="shared" ref="D6:D51" si="0">B6*2</f>
        <v>22</v>
      </c>
      <c r="E6" s="35">
        <v>3</v>
      </c>
      <c r="F6" s="34">
        <v>13</v>
      </c>
      <c r="G6" s="34">
        <v>4</v>
      </c>
      <c r="H6" s="34">
        <v>16</v>
      </c>
      <c r="I6" s="34">
        <v>97</v>
      </c>
      <c r="J6" s="34">
        <v>97</v>
      </c>
      <c r="K6" s="34">
        <v>0</v>
      </c>
      <c r="L6" s="34">
        <v>0</v>
      </c>
      <c r="M6" s="34">
        <v>25</v>
      </c>
      <c r="N6" s="34">
        <v>280</v>
      </c>
      <c r="O6" s="34">
        <v>3</v>
      </c>
      <c r="P6" s="34">
        <v>54</v>
      </c>
      <c r="Q6" s="34">
        <v>1</v>
      </c>
      <c r="R6" s="34">
        <v>9</v>
      </c>
      <c r="S6" s="34">
        <f t="shared" ref="S6:S51" si="1">B6+E6+G6+I6+K6+M6+O6+Q6</f>
        <v>144</v>
      </c>
      <c r="T6" s="34">
        <f t="shared" ref="T6:T51" si="2">D6+F6+H6+J6+L6+N6+P6+R6</f>
        <v>491</v>
      </c>
      <c r="U6" s="34">
        <v>40</v>
      </c>
      <c r="V6" s="36"/>
      <c r="W6" s="36"/>
      <c r="X6" s="36"/>
      <c r="Y6" s="36"/>
    </row>
    <row r="7" spans="1:25" ht="19.5" customHeight="1" x14ac:dyDescent="0.2">
      <c r="A7" s="32" t="s">
        <v>54</v>
      </c>
      <c r="B7" s="33">
        <v>8</v>
      </c>
      <c r="C7" s="659">
        <v>7</v>
      </c>
      <c r="D7" s="34">
        <f t="shared" si="0"/>
        <v>16</v>
      </c>
      <c r="E7" s="35">
        <v>6</v>
      </c>
      <c r="F7" s="34">
        <v>28</v>
      </c>
      <c r="G7" s="34">
        <v>14</v>
      </c>
      <c r="H7" s="34">
        <v>40</v>
      </c>
      <c r="I7" s="34">
        <v>77</v>
      </c>
      <c r="J7" s="34">
        <v>77</v>
      </c>
      <c r="K7" s="34">
        <v>0</v>
      </c>
      <c r="L7" s="34">
        <v>0</v>
      </c>
      <c r="M7" s="34">
        <v>24</v>
      </c>
      <c r="N7" s="34">
        <v>151</v>
      </c>
      <c r="O7" s="34">
        <v>3</v>
      </c>
      <c r="P7" s="34">
        <v>40</v>
      </c>
      <c r="Q7" s="34">
        <v>0</v>
      </c>
      <c r="R7" s="34">
        <v>0</v>
      </c>
      <c r="S7" s="34">
        <f t="shared" si="1"/>
        <v>132</v>
      </c>
      <c r="T7" s="34">
        <f t="shared" si="2"/>
        <v>352</v>
      </c>
      <c r="U7" s="34">
        <v>33</v>
      </c>
      <c r="V7" s="36"/>
      <c r="W7" s="36"/>
      <c r="X7" s="36"/>
      <c r="Y7" s="36"/>
    </row>
    <row r="8" spans="1:25" ht="19.5" customHeight="1" x14ac:dyDescent="0.2">
      <c r="A8" s="32" t="s">
        <v>55</v>
      </c>
      <c r="B8" s="33">
        <v>0</v>
      </c>
      <c r="C8" s="659" t="s">
        <v>56</v>
      </c>
      <c r="D8" s="34">
        <f t="shared" si="0"/>
        <v>0</v>
      </c>
      <c r="E8" s="35">
        <v>4</v>
      </c>
      <c r="F8" s="34">
        <v>25</v>
      </c>
      <c r="G8" s="34">
        <v>5</v>
      </c>
      <c r="H8" s="34">
        <v>106</v>
      </c>
      <c r="I8" s="34">
        <v>143</v>
      </c>
      <c r="J8" s="34">
        <v>143</v>
      </c>
      <c r="K8" s="34">
        <v>0</v>
      </c>
      <c r="L8" s="34">
        <v>0</v>
      </c>
      <c r="M8" s="34">
        <v>19</v>
      </c>
      <c r="N8" s="34">
        <v>177</v>
      </c>
      <c r="O8" s="34">
        <v>1</v>
      </c>
      <c r="P8" s="34">
        <v>35</v>
      </c>
      <c r="Q8" s="34">
        <v>0</v>
      </c>
      <c r="R8" s="34">
        <v>0</v>
      </c>
      <c r="S8" s="34">
        <f t="shared" si="1"/>
        <v>172</v>
      </c>
      <c r="T8" s="34">
        <f t="shared" si="2"/>
        <v>486</v>
      </c>
      <c r="U8" s="34">
        <v>35</v>
      </c>
      <c r="V8" s="36"/>
      <c r="W8" s="36"/>
      <c r="X8" s="36"/>
      <c r="Y8" s="36"/>
    </row>
    <row r="9" spans="1:25" ht="19.5" customHeight="1" x14ac:dyDescent="0.2">
      <c r="A9" s="32" t="s">
        <v>57</v>
      </c>
      <c r="B9" s="33">
        <v>0</v>
      </c>
      <c r="C9" s="659" t="s">
        <v>56</v>
      </c>
      <c r="D9" s="34">
        <f t="shared" si="0"/>
        <v>0</v>
      </c>
      <c r="E9" s="35">
        <v>1</v>
      </c>
      <c r="F9" s="34">
        <v>7</v>
      </c>
      <c r="G9" s="34">
        <v>2</v>
      </c>
      <c r="H9" s="34">
        <v>9</v>
      </c>
      <c r="I9" s="34">
        <v>98</v>
      </c>
      <c r="J9" s="34">
        <v>98</v>
      </c>
      <c r="K9" s="34">
        <v>0</v>
      </c>
      <c r="L9" s="34">
        <v>0</v>
      </c>
      <c r="M9" s="34">
        <v>17</v>
      </c>
      <c r="N9" s="34">
        <v>114</v>
      </c>
      <c r="O9" s="34">
        <v>1</v>
      </c>
      <c r="P9" s="34">
        <v>25</v>
      </c>
      <c r="Q9" s="34">
        <v>0</v>
      </c>
      <c r="R9" s="34">
        <v>0</v>
      </c>
      <c r="S9" s="34">
        <f t="shared" si="1"/>
        <v>119</v>
      </c>
      <c r="T9" s="34">
        <f t="shared" si="2"/>
        <v>253</v>
      </c>
      <c r="U9" s="34">
        <v>25</v>
      </c>
      <c r="V9" s="36"/>
      <c r="W9" s="36"/>
      <c r="X9" s="36"/>
      <c r="Y9" s="36"/>
    </row>
    <row r="10" spans="1:25" ht="19.5" customHeight="1" x14ac:dyDescent="0.2">
      <c r="A10" s="32" t="s">
        <v>58</v>
      </c>
      <c r="B10" s="33">
        <v>13</v>
      </c>
      <c r="C10" s="659">
        <v>13</v>
      </c>
      <c r="D10" s="34">
        <f t="shared" si="0"/>
        <v>26</v>
      </c>
      <c r="E10" s="35">
        <v>1</v>
      </c>
      <c r="F10" s="34">
        <v>7</v>
      </c>
      <c r="G10" s="34">
        <v>2</v>
      </c>
      <c r="H10" s="34">
        <v>12</v>
      </c>
      <c r="I10" s="34">
        <v>135</v>
      </c>
      <c r="J10" s="34">
        <v>135</v>
      </c>
      <c r="K10" s="34">
        <v>0</v>
      </c>
      <c r="L10" s="34">
        <v>0</v>
      </c>
      <c r="M10" s="34">
        <v>19</v>
      </c>
      <c r="N10" s="34">
        <v>196</v>
      </c>
      <c r="O10" s="34">
        <v>2</v>
      </c>
      <c r="P10" s="34">
        <v>39</v>
      </c>
      <c r="Q10" s="34">
        <v>0</v>
      </c>
      <c r="R10" s="34">
        <v>0</v>
      </c>
      <c r="S10" s="34">
        <f t="shared" si="1"/>
        <v>172</v>
      </c>
      <c r="T10" s="34">
        <f t="shared" si="2"/>
        <v>415</v>
      </c>
      <c r="U10" s="34">
        <v>35</v>
      </c>
      <c r="V10" s="36"/>
      <c r="W10" s="36"/>
      <c r="X10" s="36"/>
      <c r="Y10" s="36"/>
    </row>
    <row r="11" spans="1:25" ht="19.5" customHeight="1" x14ac:dyDescent="0.2">
      <c r="A11" s="32" t="s">
        <v>59</v>
      </c>
      <c r="B11" s="33">
        <v>15</v>
      </c>
      <c r="C11" s="659">
        <v>15</v>
      </c>
      <c r="D11" s="34">
        <f t="shared" si="0"/>
        <v>30</v>
      </c>
      <c r="E11" s="35">
        <v>9</v>
      </c>
      <c r="F11" s="34">
        <v>26</v>
      </c>
      <c r="G11" s="34">
        <v>14</v>
      </c>
      <c r="H11" s="34">
        <v>49</v>
      </c>
      <c r="I11" s="34">
        <v>146</v>
      </c>
      <c r="J11" s="34">
        <v>146</v>
      </c>
      <c r="K11" s="34">
        <v>0</v>
      </c>
      <c r="L11" s="34">
        <v>0</v>
      </c>
      <c r="M11" s="34">
        <v>28</v>
      </c>
      <c r="N11" s="34">
        <v>216</v>
      </c>
      <c r="O11" s="34">
        <v>1</v>
      </c>
      <c r="P11" s="34">
        <v>59</v>
      </c>
      <c r="Q11" s="34">
        <v>0</v>
      </c>
      <c r="R11" s="34">
        <v>0</v>
      </c>
      <c r="S11" s="34">
        <f t="shared" si="1"/>
        <v>213</v>
      </c>
      <c r="T11" s="34">
        <f t="shared" si="2"/>
        <v>526</v>
      </c>
      <c r="U11" s="34">
        <v>59</v>
      </c>
      <c r="V11" s="36"/>
      <c r="W11" s="36"/>
      <c r="X11" s="36"/>
      <c r="Y11" s="36"/>
    </row>
    <row r="12" spans="1:25" ht="19.5" customHeight="1" x14ac:dyDescent="0.2">
      <c r="A12" s="32" t="s">
        <v>60</v>
      </c>
      <c r="B12" s="33">
        <v>0</v>
      </c>
      <c r="C12" s="660">
        <v>0</v>
      </c>
      <c r="D12" s="34">
        <f t="shared" si="0"/>
        <v>0</v>
      </c>
      <c r="E12" s="35">
        <v>1</v>
      </c>
      <c r="F12" s="34">
        <v>22</v>
      </c>
      <c r="G12" s="34">
        <v>19</v>
      </c>
      <c r="H12" s="34">
        <v>63</v>
      </c>
      <c r="I12" s="34">
        <v>123</v>
      </c>
      <c r="J12" s="34">
        <v>123</v>
      </c>
      <c r="K12" s="34">
        <v>0</v>
      </c>
      <c r="L12" s="34">
        <v>0</v>
      </c>
      <c r="M12" s="34">
        <v>36</v>
      </c>
      <c r="N12" s="34">
        <v>208</v>
      </c>
      <c r="O12" s="34">
        <v>1</v>
      </c>
      <c r="P12" s="34">
        <v>44</v>
      </c>
      <c r="Q12" s="34">
        <v>0</v>
      </c>
      <c r="R12" s="34">
        <v>0</v>
      </c>
      <c r="S12" s="34">
        <f t="shared" si="1"/>
        <v>180</v>
      </c>
      <c r="T12" s="34">
        <f t="shared" si="2"/>
        <v>460</v>
      </c>
      <c r="U12" s="34">
        <v>44</v>
      </c>
      <c r="V12" s="36"/>
      <c r="W12" s="36"/>
      <c r="X12" s="36"/>
      <c r="Y12" s="36"/>
    </row>
    <row r="13" spans="1:25" ht="19.5" customHeight="1" x14ac:dyDescent="0.2">
      <c r="A13" s="32" t="s">
        <v>61</v>
      </c>
      <c r="B13" s="33">
        <v>0</v>
      </c>
      <c r="C13" s="660">
        <v>0</v>
      </c>
      <c r="D13" s="34">
        <f t="shared" si="0"/>
        <v>0</v>
      </c>
      <c r="E13" s="35">
        <v>5</v>
      </c>
      <c r="F13" s="34">
        <v>19</v>
      </c>
      <c r="G13" s="34">
        <v>0</v>
      </c>
      <c r="H13" s="34">
        <v>0</v>
      </c>
      <c r="I13" s="34">
        <v>83</v>
      </c>
      <c r="J13" s="34">
        <v>83</v>
      </c>
      <c r="K13" s="34">
        <v>0</v>
      </c>
      <c r="L13" s="34">
        <v>0</v>
      </c>
      <c r="M13" s="34">
        <v>14</v>
      </c>
      <c r="N13" s="34">
        <v>78</v>
      </c>
      <c r="O13" s="34">
        <v>1</v>
      </c>
      <c r="P13" s="34">
        <v>25</v>
      </c>
      <c r="Q13" s="34">
        <v>0</v>
      </c>
      <c r="R13" s="34">
        <v>0</v>
      </c>
      <c r="S13" s="34">
        <f t="shared" si="1"/>
        <v>103</v>
      </c>
      <c r="T13" s="34">
        <f t="shared" si="2"/>
        <v>205</v>
      </c>
      <c r="U13" s="34">
        <v>25</v>
      </c>
      <c r="V13" s="36"/>
      <c r="W13" s="36"/>
      <c r="X13" s="36"/>
      <c r="Y13" s="36"/>
    </row>
    <row r="14" spans="1:25" ht="19.5" customHeight="1" x14ac:dyDescent="0.2">
      <c r="A14" s="32" t="s">
        <v>62</v>
      </c>
      <c r="B14" s="33">
        <v>0</v>
      </c>
      <c r="C14" s="660">
        <v>0</v>
      </c>
      <c r="D14" s="34">
        <f t="shared" si="0"/>
        <v>0</v>
      </c>
      <c r="E14" s="35">
        <v>6</v>
      </c>
      <c r="F14" s="34">
        <v>25</v>
      </c>
      <c r="G14" s="34">
        <v>16</v>
      </c>
      <c r="H14" s="34">
        <v>98</v>
      </c>
      <c r="I14" s="34">
        <v>69</v>
      </c>
      <c r="J14" s="34">
        <v>69</v>
      </c>
      <c r="K14" s="34">
        <v>0</v>
      </c>
      <c r="L14" s="34">
        <v>0</v>
      </c>
      <c r="M14" s="34">
        <v>29</v>
      </c>
      <c r="N14" s="34">
        <v>194</v>
      </c>
      <c r="O14" s="34">
        <v>1</v>
      </c>
      <c r="P14" s="34">
        <v>35</v>
      </c>
      <c r="Q14" s="34">
        <v>0</v>
      </c>
      <c r="R14" s="34">
        <v>0</v>
      </c>
      <c r="S14" s="34">
        <f t="shared" si="1"/>
        <v>121</v>
      </c>
      <c r="T14" s="34">
        <f t="shared" si="2"/>
        <v>421</v>
      </c>
      <c r="U14" s="34">
        <v>35</v>
      </c>
      <c r="V14" s="36"/>
      <c r="W14" s="36"/>
      <c r="X14" s="36"/>
      <c r="Y14" s="36"/>
    </row>
    <row r="15" spans="1:25" ht="19.5" customHeight="1" x14ac:dyDescent="0.2">
      <c r="A15" s="32" t="s">
        <v>63</v>
      </c>
      <c r="B15" s="33">
        <v>0</v>
      </c>
      <c r="C15" s="660">
        <v>0</v>
      </c>
      <c r="D15" s="34">
        <f t="shared" si="0"/>
        <v>0</v>
      </c>
      <c r="E15" s="35">
        <v>4</v>
      </c>
      <c r="F15" s="34">
        <v>10</v>
      </c>
      <c r="G15" s="34">
        <v>8</v>
      </c>
      <c r="H15" s="34">
        <v>39</v>
      </c>
      <c r="I15" s="34">
        <v>131</v>
      </c>
      <c r="J15" s="34">
        <v>131</v>
      </c>
      <c r="K15" s="34">
        <v>0</v>
      </c>
      <c r="L15" s="34">
        <v>0</v>
      </c>
      <c r="M15" s="34">
        <v>47</v>
      </c>
      <c r="N15" s="34">
        <v>257</v>
      </c>
      <c r="O15" s="34">
        <v>2</v>
      </c>
      <c r="P15" s="34">
        <v>127</v>
      </c>
      <c r="Q15" s="34">
        <v>0</v>
      </c>
      <c r="R15" s="34">
        <v>0</v>
      </c>
      <c r="S15" s="34">
        <f t="shared" si="1"/>
        <v>192</v>
      </c>
      <c r="T15" s="34">
        <f t="shared" si="2"/>
        <v>564</v>
      </c>
      <c r="U15" s="34">
        <v>63</v>
      </c>
      <c r="V15" s="36"/>
      <c r="W15" s="36"/>
      <c r="X15" s="36"/>
      <c r="Y15" s="36"/>
    </row>
    <row r="16" spans="1:25" ht="19.5" customHeight="1" x14ac:dyDescent="0.2">
      <c r="A16" s="32" t="s">
        <v>64</v>
      </c>
      <c r="B16" s="33">
        <v>0</v>
      </c>
      <c r="C16" s="660">
        <v>0</v>
      </c>
      <c r="D16" s="34">
        <f t="shared" si="0"/>
        <v>0</v>
      </c>
      <c r="E16" s="35">
        <v>5</v>
      </c>
      <c r="F16" s="34">
        <v>45</v>
      </c>
      <c r="G16" s="34">
        <v>2</v>
      </c>
      <c r="H16" s="34">
        <v>4</v>
      </c>
      <c r="I16" s="34">
        <v>64</v>
      </c>
      <c r="J16" s="34">
        <v>64</v>
      </c>
      <c r="K16" s="34">
        <v>0</v>
      </c>
      <c r="L16" s="34">
        <v>0</v>
      </c>
      <c r="M16" s="34">
        <v>41</v>
      </c>
      <c r="N16" s="34">
        <v>253</v>
      </c>
      <c r="O16" s="34">
        <v>2</v>
      </c>
      <c r="P16" s="34">
        <v>59</v>
      </c>
      <c r="Q16" s="34">
        <v>0</v>
      </c>
      <c r="R16" s="34">
        <v>0</v>
      </c>
      <c r="S16" s="34">
        <f t="shared" si="1"/>
        <v>114</v>
      </c>
      <c r="T16" s="34">
        <f t="shared" si="2"/>
        <v>425</v>
      </c>
      <c r="U16" s="34">
        <v>54</v>
      </c>
      <c r="V16" s="36"/>
      <c r="W16" s="36"/>
      <c r="X16" s="36"/>
      <c r="Y16" s="36"/>
    </row>
    <row r="17" spans="1:25" ht="19.5" customHeight="1" x14ac:dyDescent="0.2">
      <c r="A17" s="32" t="s">
        <v>65</v>
      </c>
      <c r="B17" s="33">
        <v>0</v>
      </c>
      <c r="C17" s="660">
        <v>0</v>
      </c>
      <c r="D17" s="34">
        <f>B17*2</f>
        <v>0</v>
      </c>
      <c r="E17" s="35">
        <v>4</v>
      </c>
      <c r="F17" s="34">
        <v>104</v>
      </c>
      <c r="G17" s="34">
        <v>3</v>
      </c>
      <c r="H17" s="34">
        <v>83</v>
      </c>
      <c r="I17" s="34">
        <v>394</v>
      </c>
      <c r="J17" s="34">
        <v>394</v>
      </c>
      <c r="K17" s="34">
        <v>0</v>
      </c>
      <c r="L17" s="34">
        <v>0</v>
      </c>
      <c r="M17" s="34">
        <v>33</v>
      </c>
      <c r="N17" s="34">
        <v>320</v>
      </c>
      <c r="O17" s="34">
        <v>1</v>
      </c>
      <c r="P17" s="34">
        <v>62</v>
      </c>
      <c r="Q17" s="34">
        <v>0</v>
      </c>
      <c r="R17" s="34">
        <v>0</v>
      </c>
      <c r="S17" s="34">
        <f t="shared" si="1"/>
        <v>435</v>
      </c>
      <c r="T17" s="34">
        <f t="shared" si="2"/>
        <v>963</v>
      </c>
      <c r="U17" s="34">
        <v>62</v>
      </c>
      <c r="V17" s="36"/>
      <c r="W17" s="36"/>
      <c r="X17" s="36"/>
      <c r="Y17" s="36"/>
    </row>
    <row r="18" spans="1:25" ht="19.5" customHeight="1" x14ac:dyDescent="0.2">
      <c r="A18" s="32" t="s">
        <v>66</v>
      </c>
      <c r="B18" s="33">
        <v>0</v>
      </c>
      <c r="C18" s="660">
        <v>0</v>
      </c>
      <c r="D18" s="34">
        <f t="shared" si="0"/>
        <v>0</v>
      </c>
      <c r="E18" s="35">
        <v>6</v>
      </c>
      <c r="F18" s="34">
        <v>47</v>
      </c>
      <c r="G18" s="34">
        <v>3</v>
      </c>
      <c r="H18" s="34">
        <v>12</v>
      </c>
      <c r="I18" s="34">
        <v>146</v>
      </c>
      <c r="J18" s="34">
        <v>146</v>
      </c>
      <c r="K18" s="34">
        <v>0</v>
      </c>
      <c r="L18" s="34">
        <v>0</v>
      </c>
      <c r="M18" s="34">
        <v>22</v>
      </c>
      <c r="N18" s="34">
        <v>104</v>
      </c>
      <c r="O18" s="34">
        <v>1</v>
      </c>
      <c r="P18" s="34">
        <v>33</v>
      </c>
      <c r="Q18" s="34">
        <v>0</v>
      </c>
      <c r="R18" s="34">
        <v>0</v>
      </c>
      <c r="S18" s="34">
        <f t="shared" si="1"/>
        <v>178</v>
      </c>
      <c r="T18" s="34">
        <f t="shared" si="2"/>
        <v>342</v>
      </c>
      <c r="U18" s="34">
        <v>33</v>
      </c>
      <c r="V18" s="36"/>
      <c r="W18" s="36"/>
      <c r="X18" s="36"/>
      <c r="Y18" s="36"/>
    </row>
    <row r="19" spans="1:25" ht="19.5" customHeight="1" x14ac:dyDescent="0.2">
      <c r="A19" s="32" t="s">
        <v>67</v>
      </c>
      <c r="B19" s="33">
        <v>11</v>
      </c>
      <c r="C19" s="659">
        <v>11</v>
      </c>
      <c r="D19" s="34">
        <f t="shared" si="0"/>
        <v>22</v>
      </c>
      <c r="E19" s="35">
        <v>5</v>
      </c>
      <c r="F19" s="34">
        <v>14</v>
      </c>
      <c r="G19" s="34">
        <v>19</v>
      </c>
      <c r="H19" s="34">
        <v>43</v>
      </c>
      <c r="I19" s="34">
        <v>93</v>
      </c>
      <c r="J19" s="34">
        <v>93</v>
      </c>
      <c r="K19" s="34">
        <v>0</v>
      </c>
      <c r="L19" s="34">
        <v>0</v>
      </c>
      <c r="M19" s="34">
        <v>23</v>
      </c>
      <c r="N19" s="34">
        <v>123</v>
      </c>
      <c r="O19" s="34">
        <v>1</v>
      </c>
      <c r="P19" s="34">
        <v>30</v>
      </c>
      <c r="Q19" s="34">
        <v>0</v>
      </c>
      <c r="R19" s="34">
        <v>0</v>
      </c>
      <c r="S19" s="34">
        <f t="shared" si="1"/>
        <v>152</v>
      </c>
      <c r="T19" s="34">
        <f t="shared" si="2"/>
        <v>325</v>
      </c>
      <c r="U19" s="34">
        <v>30</v>
      </c>
      <c r="V19" s="36"/>
      <c r="W19" s="36"/>
      <c r="X19" s="36"/>
      <c r="Y19" s="36"/>
    </row>
    <row r="20" spans="1:25" ht="19.5" customHeight="1" x14ac:dyDescent="0.2">
      <c r="A20" s="32" t="s">
        <v>68</v>
      </c>
      <c r="B20" s="33">
        <v>19</v>
      </c>
      <c r="C20" s="659">
        <v>19</v>
      </c>
      <c r="D20" s="34">
        <f t="shared" si="0"/>
        <v>38</v>
      </c>
      <c r="E20" s="35">
        <v>1</v>
      </c>
      <c r="F20" s="34">
        <v>2</v>
      </c>
      <c r="G20" s="34">
        <v>5</v>
      </c>
      <c r="H20" s="34">
        <v>23</v>
      </c>
      <c r="I20" s="34">
        <v>239</v>
      </c>
      <c r="J20" s="34">
        <v>239</v>
      </c>
      <c r="K20" s="34">
        <v>0</v>
      </c>
      <c r="L20" s="34">
        <v>0</v>
      </c>
      <c r="M20" s="34">
        <v>20</v>
      </c>
      <c r="N20" s="34">
        <v>98</v>
      </c>
      <c r="O20" s="34">
        <v>1</v>
      </c>
      <c r="P20" s="34">
        <v>15</v>
      </c>
      <c r="Q20" s="34">
        <v>0</v>
      </c>
      <c r="R20" s="34">
        <v>0</v>
      </c>
      <c r="S20" s="34">
        <f t="shared" si="1"/>
        <v>285</v>
      </c>
      <c r="T20" s="34">
        <f t="shared" si="2"/>
        <v>415</v>
      </c>
      <c r="U20" s="34">
        <v>15</v>
      </c>
      <c r="V20" s="36"/>
      <c r="W20" s="36"/>
      <c r="X20" s="36"/>
      <c r="Y20" s="36"/>
    </row>
    <row r="21" spans="1:25" ht="19.5" customHeight="1" x14ac:dyDescent="0.2">
      <c r="A21" s="37" t="s">
        <v>69</v>
      </c>
      <c r="B21" s="33">
        <v>5</v>
      </c>
      <c r="C21" s="659">
        <v>5</v>
      </c>
      <c r="D21" s="34">
        <f t="shared" si="0"/>
        <v>10</v>
      </c>
      <c r="E21" s="35">
        <v>4</v>
      </c>
      <c r="F21" s="34">
        <v>14</v>
      </c>
      <c r="G21" s="34">
        <v>5</v>
      </c>
      <c r="H21" s="34">
        <v>13</v>
      </c>
      <c r="I21" s="34">
        <v>125</v>
      </c>
      <c r="J21" s="34">
        <v>125</v>
      </c>
      <c r="K21" s="34">
        <v>0</v>
      </c>
      <c r="L21" s="34">
        <v>0</v>
      </c>
      <c r="M21" s="34">
        <v>20</v>
      </c>
      <c r="N21" s="34">
        <v>125</v>
      </c>
      <c r="O21" s="34">
        <v>1</v>
      </c>
      <c r="P21" s="34">
        <v>19</v>
      </c>
      <c r="Q21" s="34">
        <v>0</v>
      </c>
      <c r="R21" s="34">
        <v>0</v>
      </c>
      <c r="S21" s="34">
        <f t="shared" si="1"/>
        <v>160</v>
      </c>
      <c r="T21" s="34">
        <f t="shared" si="2"/>
        <v>306</v>
      </c>
      <c r="U21" s="34">
        <v>19</v>
      </c>
      <c r="V21" s="36"/>
      <c r="W21" s="36"/>
      <c r="X21" s="36"/>
      <c r="Y21" s="36"/>
    </row>
    <row r="22" spans="1:25" ht="19.5" customHeight="1" x14ac:dyDescent="0.2">
      <c r="A22" s="37" t="s">
        <v>70</v>
      </c>
      <c r="B22" s="33">
        <v>10</v>
      </c>
      <c r="C22" s="659">
        <v>10</v>
      </c>
      <c r="D22" s="34">
        <f t="shared" si="0"/>
        <v>20</v>
      </c>
      <c r="E22" s="35">
        <v>1</v>
      </c>
      <c r="F22" s="34">
        <v>2</v>
      </c>
      <c r="G22" s="38" t="s">
        <v>56</v>
      </c>
      <c r="H22" s="38" t="s">
        <v>56</v>
      </c>
      <c r="I22" s="34">
        <v>105</v>
      </c>
      <c r="J22" s="34">
        <v>105</v>
      </c>
      <c r="K22" s="34">
        <v>0</v>
      </c>
      <c r="L22" s="34">
        <v>0</v>
      </c>
      <c r="M22" s="34">
        <v>20</v>
      </c>
      <c r="N22" s="34">
        <v>114</v>
      </c>
      <c r="O22" s="34">
        <v>2</v>
      </c>
      <c r="P22" s="34">
        <v>19</v>
      </c>
      <c r="Q22" s="34">
        <v>0</v>
      </c>
      <c r="R22" s="34">
        <v>0</v>
      </c>
      <c r="S22" s="34">
        <v>138</v>
      </c>
      <c r="T22" s="34">
        <v>260</v>
      </c>
      <c r="U22" s="34">
        <v>17</v>
      </c>
      <c r="V22" s="36"/>
      <c r="W22" s="36"/>
      <c r="X22" s="36"/>
      <c r="Y22" s="36"/>
    </row>
    <row r="23" spans="1:25" ht="19.5" customHeight="1" x14ac:dyDescent="0.2">
      <c r="A23" s="37" t="s">
        <v>71</v>
      </c>
      <c r="B23" s="33">
        <v>1</v>
      </c>
      <c r="C23" s="659"/>
      <c r="D23" s="34">
        <f t="shared" si="0"/>
        <v>2</v>
      </c>
      <c r="E23" s="35">
        <v>3</v>
      </c>
      <c r="F23" s="34">
        <v>14</v>
      </c>
      <c r="G23" s="34">
        <v>19</v>
      </c>
      <c r="H23" s="34">
        <v>82</v>
      </c>
      <c r="I23" s="34">
        <v>57</v>
      </c>
      <c r="J23" s="34">
        <v>57</v>
      </c>
      <c r="K23" s="34">
        <v>0</v>
      </c>
      <c r="L23" s="34">
        <v>0</v>
      </c>
      <c r="M23" s="34">
        <v>65</v>
      </c>
      <c r="N23" s="34">
        <v>203</v>
      </c>
      <c r="O23" s="34">
        <v>1</v>
      </c>
      <c r="P23" s="34">
        <v>27</v>
      </c>
      <c r="Q23" s="34">
        <v>0</v>
      </c>
      <c r="R23" s="34">
        <v>0</v>
      </c>
      <c r="S23" s="34">
        <f t="shared" si="1"/>
        <v>146</v>
      </c>
      <c r="T23" s="34">
        <f t="shared" si="2"/>
        <v>385</v>
      </c>
      <c r="U23" s="34">
        <v>27</v>
      </c>
      <c r="V23" s="36"/>
      <c r="W23" s="36"/>
      <c r="X23" s="36"/>
      <c r="Y23" s="36"/>
    </row>
    <row r="24" spans="1:25" ht="19.5" customHeight="1" x14ac:dyDescent="0.2">
      <c r="A24" s="37" t="s">
        <v>72</v>
      </c>
      <c r="B24" s="33">
        <v>27</v>
      </c>
      <c r="C24" s="659">
        <v>8</v>
      </c>
      <c r="D24" s="34">
        <f t="shared" si="0"/>
        <v>54</v>
      </c>
      <c r="E24" s="35">
        <v>8</v>
      </c>
      <c r="F24" s="34">
        <v>47</v>
      </c>
      <c r="G24" s="34">
        <v>9</v>
      </c>
      <c r="H24" s="34">
        <v>90</v>
      </c>
      <c r="I24" s="34">
        <v>257</v>
      </c>
      <c r="J24" s="34">
        <v>257</v>
      </c>
      <c r="K24" s="34">
        <v>1</v>
      </c>
      <c r="L24" s="34">
        <v>1</v>
      </c>
      <c r="M24" s="34">
        <v>62</v>
      </c>
      <c r="N24" s="34">
        <v>443</v>
      </c>
      <c r="O24" s="34">
        <v>12</v>
      </c>
      <c r="P24" s="34">
        <v>236</v>
      </c>
      <c r="Q24" s="34">
        <v>0</v>
      </c>
      <c r="R24" s="34">
        <v>0</v>
      </c>
      <c r="S24" s="34">
        <f t="shared" si="1"/>
        <v>376</v>
      </c>
      <c r="T24" s="34">
        <f t="shared" si="2"/>
        <v>1128</v>
      </c>
      <c r="U24" s="34">
        <v>77</v>
      </c>
      <c r="V24" s="36"/>
      <c r="W24" s="36"/>
      <c r="X24" s="36"/>
      <c r="Y24" s="36"/>
    </row>
    <row r="25" spans="1:25" ht="19.5" customHeight="1" x14ac:dyDescent="0.2">
      <c r="A25" s="37" t="s">
        <v>73</v>
      </c>
      <c r="B25" s="33">
        <v>6</v>
      </c>
      <c r="C25" s="659">
        <v>6</v>
      </c>
      <c r="D25" s="34">
        <f t="shared" si="0"/>
        <v>12</v>
      </c>
      <c r="E25" s="35">
        <v>6</v>
      </c>
      <c r="F25" s="34">
        <v>21</v>
      </c>
      <c r="G25" s="34">
        <v>16</v>
      </c>
      <c r="H25" s="34">
        <v>70</v>
      </c>
      <c r="I25" s="34">
        <v>609</v>
      </c>
      <c r="J25" s="34">
        <v>609</v>
      </c>
      <c r="K25" s="34">
        <v>0</v>
      </c>
      <c r="L25" s="34">
        <v>0</v>
      </c>
      <c r="M25" s="34">
        <v>35</v>
      </c>
      <c r="N25" s="34">
        <v>240</v>
      </c>
      <c r="O25" s="34">
        <v>5</v>
      </c>
      <c r="P25" s="34">
        <v>53</v>
      </c>
      <c r="Q25" s="34">
        <v>0</v>
      </c>
      <c r="R25" s="34">
        <v>0</v>
      </c>
      <c r="S25" s="34">
        <f t="shared" si="1"/>
        <v>677</v>
      </c>
      <c r="T25" s="34">
        <f t="shared" si="2"/>
        <v>1005</v>
      </c>
      <c r="U25" s="34">
        <v>42</v>
      </c>
      <c r="V25" s="36"/>
      <c r="W25" s="36"/>
      <c r="X25" s="36"/>
      <c r="Y25" s="36"/>
    </row>
    <row r="26" spans="1:25" ht="19.5" customHeight="1" x14ac:dyDescent="0.2">
      <c r="A26" s="37" t="s">
        <v>74</v>
      </c>
      <c r="B26" s="33">
        <v>27</v>
      </c>
      <c r="C26" s="659">
        <v>6</v>
      </c>
      <c r="D26" s="34">
        <f t="shared" si="0"/>
        <v>54</v>
      </c>
      <c r="E26" s="35">
        <v>13</v>
      </c>
      <c r="F26" s="34">
        <v>50</v>
      </c>
      <c r="G26" s="34">
        <v>21</v>
      </c>
      <c r="H26" s="34">
        <v>73</v>
      </c>
      <c r="I26" s="34">
        <v>304</v>
      </c>
      <c r="J26" s="34">
        <v>304</v>
      </c>
      <c r="K26" s="34">
        <v>0</v>
      </c>
      <c r="L26" s="34">
        <v>0</v>
      </c>
      <c r="M26" s="34">
        <v>47</v>
      </c>
      <c r="N26" s="34">
        <v>209</v>
      </c>
      <c r="O26" s="34">
        <v>2</v>
      </c>
      <c r="P26" s="34">
        <v>71</v>
      </c>
      <c r="Q26" s="34">
        <v>0</v>
      </c>
      <c r="R26" s="34">
        <v>0</v>
      </c>
      <c r="S26" s="34">
        <f t="shared" si="1"/>
        <v>414</v>
      </c>
      <c r="T26" s="34">
        <f t="shared" si="2"/>
        <v>761</v>
      </c>
      <c r="U26" s="34">
        <v>35</v>
      </c>
      <c r="V26" s="36"/>
      <c r="W26" s="36"/>
      <c r="X26" s="36"/>
      <c r="Y26" s="36"/>
    </row>
    <row r="27" spans="1:25" ht="19.5" customHeight="1" x14ac:dyDescent="0.2">
      <c r="A27" s="37" t="s">
        <v>75</v>
      </c>
      <c r="B27" s="655">
        <v>0</v>
      </c>
      <c r="C27" s="660">
        <v>0</v>
      </c>
      <c r="D27" s="656">
        <v>0</v>
      </c>
      <c r="E27" s="35">
        <v>13</v>
      </c>
      <c r="F27" s="34">
        <v>75</v>
      </c>
      <c r="G27" s="34">
        <v>3</v>
      </c>
      <c r="H27" s="34">
        <v>9</v>
      </c>
      <c r="I27" s="34">
        <v>276</v>
      </c>
      <c r="J27" s="34">
        <v>276</v>
      </c>
      <c r="K27" s="34">
        <v>0</v>
      </c>
      <c r="L27" s="34">
        <v>0</v>
      </c>
      <c r="M27" s="34">
        <v>45</v>
      </c>
      <c r="N27" s="34">
        <v>183</v>
      </c>
      <c r="O27" s="34">
        <v>4</v>
      </c>
      <c r="P27" s="34">
        <v>71</v>
      </c>
      <c r="Q27" s="34">
        <v>0</v>
      </c>
      <c r="R27" s="34">
        <v>0</v>
      </c>
      <c r="S27" s="34">
        <f t="shared" si="1"/>
        <v>341</v>
      </c>
      <c r="T27" s="34">
        <f t="shared" si="2"/>
        <v>614</v>
      </c>
      <c r="U27" s="34">
        <v>54</v>
      </c>
      <c r="V27" s="36"/>
      <c r="W27" s="36"/>
      <c r="X27" s="36"/>
      <c r="Y27" s="36"/>
    </row>
    <row r="28" spans="1:25" ht="19.5" customHeight="1" x14ac:dyDescent="0.2">
      <c r="A28" s="37" t="s">
        <v>76</v>
      </c>
      <c r="B28" s="33">
        <v>1</v>
      </c>
      <c r="C28" s="660"/>
      <c r="D28" s="34">
        <f t="shared" si="0"/>
        <v>2</v>
      </c>
      <c r="E28" s="35">
        <v>3</v>
      </c>
      <c r="F28" s="34">
        <v>10</v>
      </c>
      <c r="G28" s="34">
        <v>9</v>
      </c>
      <c r="H28" s="34">
        <v>45</v>
      </c>
      <c r="I28" s="34">
        <v>145</v>
      </c>
      <c r="J28" s="34">
        <v>145</v>
      </c>
      <c r="K28" s="34">
        <v>0</v>
      </c>
      <c r="L28" s="34">
        <v>0</v>
      </c>
      <c r="M28" s="34">
        <v>24</v>
      </c>
      <c r="N28" s="34">
        <v>123</v>
      </c>
      <c r="O28" s="34">
        <v>8</v>
      </c>
      <c r="P28" s="34">
        <v>49</v>
      </c>
      <c r="Q28" s="34">
        <v>0</v>
      </c>
      <c r="R28" s="34">
        <v>0</v>
      </c>
      <c r="S28" s="34">
        <f t="shared" si="1"/>
        <v>190</v>
      </c>
      <c r="T28" s="34">
        <f t="shared" si="2"/>
        <v>374</v>
      </c>
      <c r="U28" s="34">
        <v>29</v>
      </c>
      <c r="V28" s="36"/>
      <c r="W28" s="36"/>
      <c r="X28" s="36"/>
      <c r="Y28" s="36"/>
    </row>
    <row r="29" spans="1:25" ht="19.5" customHeight="1" x14ac:dyDescent="0.2">
      <c r="A29" s="37" t="s">
        <v>77</v>
      </c>
      <c r="B29" s="33">
        <v>0</v>
      </c>
      <c r="C29" s="660">
        <v>0</v>
      </c>
      <c r="D29" s="34">
        <f t="shared" si="0"/>
        <v>0</v>
      </c>
      <c r="E29" s="35">
        <v>4</v>
      </c>
      <c r="F29" s="34">
        <v>34</v>
      </c>
      <c r="G29" s="34">
        <v>1</v>
      </c>
      <c r="H29" s="34">
        <v>3</v>
      </c>
      <c r="I29" s="34">
        <v>54</v>
      </c>
      <c r="J29" s="34">
        <v>54</v>
      </c>
      <c r="K29" s="34">
        <v>0</v>
      </c>
      <c r="L29" s="34">
        <v>0</v>
      </c>
      <c r="M29" s="34">
        <v>19</v>
      </c>
      <c r="N29" s="34">
        <v>99</v>
      </c>
      <c r="O29" s="34">
        <v>1</v>
      </c>
      <c r="P29" s="34">
        <v>19</v>
      </c>
      <c r="Q29" s="34">
        <v>0</v>
      </c>
      <c r="R29" s="34">
        <v>0</v>
      </c>
      <c r="S29" s="34">
        <f t="shared" si="1"/>
        <v>79</v>
      </c>
      <c r="T29" s="34">
        <f t="shared" si="2"/>
        <v>209</v>
      </c>
      <c r="U29" s="34">
        <v>19</v>
      </c>
      <c r="V29" s="36"/>
      <c r="W29" s="36"/>
      <c r="X29" s="36"/>
      <c r="Y29" s="36"/>
    </row>
    <row r="30" spans="1:25" ht="19.5" customHeight="1" x14ac:dyDescent="0.2">
      <c r="A30" s="37" t="s">
        <v>78</v>
      </c>
      <c r="B30" s="33">
        <v>0</v>
      </c>
      <c r="C30" s="660">
        <v>0</v>
      </c>
      <c r="D30" s="34">
        <f t="shared" si="0"/>
        <v>0</v>
      </c>
      <c r="E30" s="35">
        <v>3</v>
      </c>
      <c r="F30" s="34">
        <v>14</v>
      </c>
      <c r="G30" s="34">
        <v>5</v>
      </c>
      <c r="H30" s="34">
        <v>16</v>
      </c>
      <c r="I30" s="34">
        <v>40</v>
      </c>
      <c r="J30" s="34">
        <v>40</v>
      </c>
      <c r="K30" s="34">
        <v>0</v>
      </c>
      <c r="L30" s="34">
        <v>0</v>
      </c>
      <c r="M30" s="34">
        <v>23</v>
      </c>
      <c r="N30" s="34">
        <v>152</v>
      </c>
      <c r="O30" s="34">
        <v>3</v>
      </c>
      <c r="P30" s="34">
        <v>55</v>
      </c>
      <c r="Q30" s="34">
        <v>0</v>
      </c>
      <c r="R30" s="34">
        <v>0</v>
      </c>
      <c r="S30" s="34">
        <f t="shared" si="1"/>
        <v>74</v>
      </c>
      <c r="T30" s="34">
        <f t="shared" si="2"/>
        <v>277</v>
      </c>
      <c r="U30" s="34">
        <v>26</v>
      </c>
      <c r="V30" s="36"/>
      <c r="W30" s="36"/>
      <c r="X30" s="36"/>
      <c r="Y30" s="36"/>
    </row>
    <row r="31" spans="1:25" ht="19.5" customHeight="1" x14ac:dyDescent="0.2">
      <c r="A31" s="37" t="s">
        <v>79</v>
      </c>
      <c r="B31" s="33">
        <v>2</v>
      </c>
      <c r="C31" s="661"/>
      <c r="D31" s="34">
        <f t="shared" si="0"/>
        <v>4</v>
      </c>
      <c r="E31" s="35">
        <v>10</v>
      </c>
      <c r="F31" s="34">
        <v>48</v>
      </c>
      <c r="G31" s="34">
        <v>38</v>
      </c>
      <c r="H31" s="34">
        <v>135</v>
      </c>
      <c r="I31" s="34">
        <v>175</v>
      </c>
      <c r="J31" s="34">
        <v>175</v>
      </c>
      <c r="K31" s="34">
        <v>0</v>
      </c>
      <c r="L31" s="34">
        <v>0</v>
      </c>
      <c r="M31" s="34">
        <v>29</v>
      </c>
      <c r="N31" s="34">
        <v>144</v>
      </c>
      <c r="O31" s="34">
        <v>3</v>
      </c>
      <c r="P31" s="34">
        <v>58</v>
      </c>
      <c r="Q31" s="34">
        <v>0</v>
      </c>
      <c r="R31" s="34">
        <v>0</v>
      </c>
      <c r="S31" s="34">
        <f t="shared" si="1"/>
        <v>257</v>
      </c>
      <c r="T31" s="34">
        <f t="shared" si="2"/>
        <v>564</v>
      </c>
      <c r="U31" s="34">
        <v>43</v>
      </c>
      <c r="V31" s="36"/>
      <c r="W31" s="36"/>
      <c r="X31" s="36"/>
      <c r="Y31" s="36"/>
    </row>
    <row r="32" spans="1:25" ht="19.5" customHeight="1" x14ac:dyDescent="0.2">
      <c r="A32" s="37" t="s">
        <v>80</v>
      </c>
      <c r="B32" s="33">
        <v>15</v>
      </c>
      <c r="C32" s="659">
        <v>15</v>
      </c>
      <c r="D32" s="34">
        <f t="shared" si="0"/>
        <v>30</v>
      </c>
      <c r="E32" s="35">
        <v>7</v>
      </c>
      <c r="F32" s="34">
        <v>24</v>
      </c>
      <c r="G32" s="34">
        <v>12</v>
      </c>
      <c r="H32" s="34">
        <v>61</v>
      </c>
      <c r="I32" s="34">
        <v>114</v>
      </c>
      <c r="J32" s="34">
        <v>114</v>
      </c>
      <c r="K32" s="34">
        <v>0</v>
      </c>
      <c r="L32" s="34">
        <v>0</v>
      </c>
      <c r="M32" s="34">
        <v>41</v>
      </c>
      <c r="N32" s="34">
        <v>215</v>
      </c>
      <c r="O32" s="34">
        <v>1</v>
      </c>
      <c r="P32" s="34">
        <v>41</v>
      </c>
      <c r="Q32" s="34">
        <v>0</v>
      </c>
      <c r="R32" s="34">
        <v>0</v>
      </c>
      <c r="S32" s="34">
        <f t="shared" si="1"/>
        <v>190</v>
      </c>
      <c r="T32" s="34">
        <f t="shared" si="2"/>
        <v>485</v>
      </c>
      <c r="U32" s="34">
        <v>41</v>
      </c>
      <c r="V32" s="36"/>
      <c r="W32" s="36"/>
      <c r="X32" s="36"/>
      <c r="Y32" s="36"/>
    </row>
    <row r="33" spans="1:25" ht="19.5" customHeight="1" x14ac:dyDescent="0.2">
      <c r="A33" s="37" t="s">
        <v>81</v>
      </c>
      <c r="B33" s="33">
        <v>11</v>
      </c>
      <c r="C33" s="660">
        <v>0</v>
      </c>
      <c r="D33" s="34">
        <f t="shared" si="0"/>
        <v>22</v>
      </c>
      <c r="E33" s="35">
        <v>4</v>
      </c>
      <c r="F33" s="34">
        <v>18</v>
      </c>
      <c r="G33" s="34">
        <v>9</v>
      </c>
      <c r="H33" s="34">
        <v>27</v>
      </c>
      <c r="I33" s="34">
        <v>42</v>
      </c>
      <c r="J33" s="34">
        <v>42</v>
      </c>
      <c r="K33" s="34">
        <v>0</v>
      </c>
      <c r="L33" s="34">
        <v>0</v>
      </c>
      <c r="M33" s="34">
        <v>27</v>
      </c>
      <c r="N33" s="34">
        <v>242</v>
      </c>
      <c r="O33" s="34">
        <v>2</v>
      </c>
      <c r="P33" s="34">
        <v>43</v>
      </c>
      <c r="Q33" s="34">
        <v>0</v>
      </c>
      <c r="R33" s="34">
        <v>0</v>
      </c>
      <c r="S33" s="34">
        <f t="shared" si="1"/>
        <v>95</v>
      </c>
      <c r="T33" s="34">
        <f t="shared" si="2"/>
        <v>394</v>
      </c>
      <c r="U33" s="34">
        <v>39</v>
      </c>
      <c r="V33" s="36"/>
      <c r="W33" s="36"/>
      <c r="X33" s="36"/>
      <c r="Y33" s="36"/>
    </row>
    <row r="34" spans="1:25" ht="19.5" customHeight="1" x14ac:dyDescent="0.2">
      <c r="A34" s="37" t="s">
        <v>82</v>
      </c>
      <c r="B34" s="33">
        <v>0</v>
      </c>
      <c r="C34" s="660">
        <v>0</v>
      </c>
      <c r="D34" s="34">
        <f t="shared" si="0"/>
        <v>0</v>
      </c>
      <c r="E34" s="35">
        <v>5</v>
      </c>
      <c r="F34" s="34">
        <v>15</v>
      </c>
      <c r="G34" s="34">
        <v>3</v>
      </c>
      <c r="H34" s="34">
        <v>11</v>
      </c>
      <c r="I34" s="34">
        <v>184</v>
      </c>
      <c r="J34" s="34">
        <v>184</v>
      </c>
      <c r="K34" s="34">
        <v>0</v>
      </c>
      <c r="L34" s="34">
        <v>0</v>
      </c>
      <c r="M34" s="34">
        <v>45</v>
      </c>
      <c r="N34" s="34">
        <v>268</v>
      </c>
      <c r="O34" s="34">
        <v>1</v>
      </c>
      <c r="P34" s="34">
        <v>30</v>
      </c>
      <c r="Q34" s="34">
        <v>0</v>
      </c>
      <c r="R34" s="34">
        <v>0</v>
      </c>
      <c r="S34" s="34">
        <f t="shared" si="1"/>
        <v>238</v>
      </c>
      <c r="T34" s="34">
        <f t="shared" si="2"/>
        <v>508</v>
      </c>
      <c r="U34" s="34">
        <v>30</v>
      </c>
      <c r="V34" s="36"/>
      <c r="W34" s="36"/>
      <c r="X34" s="36"/>
      <c r="Y34" s="36"/>
    </row>
    <row r="35" spans="1:25" ht="19.5" customHeight="1" x14ac:dyDescent="0.2">
      <c r="A35" s="32" t="s">
        <v>83</v>
      </c>
      <c r="B35" s="33">
        <v>29</v>
      </c>
      <c r="C35" s="659">
        <v>6</v>
      </c>
      <c r="D35" s="34">
        <f t="shared" si="0"/>
        <v>58</v>
      </c>
      <c r="E35" s="35">
        <v>4</v>
      </c>
      <c r="F35" s="34">
        <v>16</v>
      </c>
      <c r="G35" s="34">
        <v>2</v>
      </c>
      <c r="H35" s="34">
        <v>38</v>
      </c>
      <c r="I35" s="34">
        <v>120</v>
      </c>
      <c r="J35" s="34">
        <v>120</v>
      </c>
      <c r="K35" s="34">
        <v>0</v>
      </c>
      <c r="L35" s="34">
        <v>0</v>
      </c>
      <c r="M35" s="34">
        <v>9</v>
      </c>
      <c r="N35" s="34">
        <v>48</v>
      </c>
      <c r="O35" s="34">
        <v>3</v>
      </c>
      <c r="P35" s="34">
        <v>27</v>
      </c>
      <c r="Q35" s="34">
        <v>0</v>
      </c>
      <c r="R35" s="34">
        <v>0</v>
      </c>
      <c r="S35" s="34">
        <f t="shared" si="1"/>
        <v>167</v>
      </c>
      <c r="T35" s="34">
        <f t="shared" si="2"/>
        <v>307</v>
      </c>
      <c r="U35" s="34">
        <v>19</v>
      </c>
      <c r="V35" s="36"/>
      <c r="W35" s="36"/>
      <c r="X35" s="36"/>
      <c r="Y35" s="36"/>
    </row>
    <row r="36" spans="1:25" ht="19.5" customHeight="1" x14ac:dyDescent="0.2">
      <c r="A36" s="32" t="s">
        <v>84</v>
      </c>
      <c r="B36" s="33">
        <v>0</v>
      </c>
      <c r="C36" s="660">
        <v>0</v>
      </c>
      <c r="D36" s="34">
        <f t="shared" si="0"/>
        <v>0</v>
      </c>
      <c r="E36" s="35">
        <v>2</v>
      </c>
      <c r="F36" s="34">
        <v>4</v>
      </c>
      <c r="G36" s="34">
        <v>3</v>
      </c>
      <c r="H36" s="34">
        <v>7</v>
      </c>
      <c r="I36" s="34">
        <v>78</v>
      </c>
      <c r="J36" s="34">
        <v>78</v>
      </c>
      <c r="K36" s="34">
        <v>0</v>
      </c>
      <c r="L36" s="34">
        <v>0</v>
      </c>
      <c r="M36" s="34">
        <v>13</v>
      </c>
      <c r="N36" s="34">
        <v>49</v>
      </c>
      <c r="O36" s="34">
        <v>3</v>
      </c>
      <c r="P36" s="34">
        <v>27</v>
      </c>
      <c r="Q36" s="34">
        <v>0</v>
      </c>
      <c r="R36" s="34">
        <v>0</v>
      </c>
      <c r="S36" s="34">
        <f t="shared" si="1"/>
        <v>99</v>
      </c>
      <c r="T36" s="34">
        <f t="shared" si="2"/>
        <v>165</v>
      </c>
      <c r="U36" s="34">
        <v>19</v>
      </c>
      <c r="V36" s="36"/>
      <c r="W36" s="36"/>
      <c r="X36" s="36"/>
      <c r="Y36" s="36"/>
    </row>
    <row r="37" spans="1:25" ht="19.5" customHeight="1" x14ac:dyDescent="0.2">
      <c r="A37" s="32" t="s">
        <v>85</v>
      </c>
      <c r="B37" s="33">
        <v>21</v>
      </c>
      <c r="C37" s="659">
        <v>21</v>
      </c>
      <c r="D37" s="34">
        <f t="shared" si="0"/>
        <v>42</v>
      </c>
      <c r="E37" s="35">
        <v>7</v>
      </c>
      <c r="F37" s="34">
        <v>18</v>
      </c>
      <c r="G37" s="34">
        <v>5</v>
      </c>
      <c r="H37" s="34">
        <v>10</v>
      </c>
      <c r="I37" s="34">
        <v>158</v>
      </c>
      <c r="J37" s="34">
        <v>158</v>
      </c>
      <c r="K37" s="34">
        <v>0</v>
      </c>
      <c r="L37" s="34">
        <v>0</v>
      </c>
      <c r="M37" s="34">
        <v>47</v>
      </c>
      <c r="N37" s="34">
        <v>222</v>
      </c>
      <c r="O37" s="34">
        <v>1</v>
      </c>
      <c r="P37" s="34">
        <v>27</v>
      </c>
      <c r="Q37" s="34">
        <v>0</v>
      </c>
      <c r="R37" s="34">
        <v>0</v>
      </c>
      <c r="S37" s="34">
        <f t="shared" si="1"/>
        <v>239</v>
      </c>
      <c r="T37" s="34">
        <f t="shared" si="2"/>
        <v>477</v>
      </c>
      <c r="U37" s="34">
        <v>27</v>
      </c>
      <c r="V37" s="36"/>
      <c r="W37" s="36"/>
      <c r="X37" s="36"/>
      <c r="Y37" s="36"/>
    </row>
    <row r="38" spans="1:25" ht="19.5" customHeight="1" x14ac:dyDescent="0.2">
      <c r="A38" s="32" t="s">
        <v>86</v>
      </c>
      <c r="B38" s="33">
        <v>38</v>
      </c>
      <c r="C38" s="659">
        <v>38</v>
      </c>
      <c r="D38" s="34">
        <f t="shared" si="0"/>
        <v>76</v>
      </c>
      <c r="E38" s="35">
        <v>3</v>
      </c>
      <c r="F38" s="34">
        <v>9</v>
      </c>
      <c r="G38" s="34">
        <v>0</v>
      </c>
      <c r="H38" s="34">
        <v>0</v>
      </c>
      <c r="I38" s="34">
        <v>182</v>
      </c>
      <c r="J38" s="34">
        <v>182</v>
      </c>
      <c r="K38" s="34">
        <v>1</v>
      </c>
      <c r="L38" s="34">
        <v>1</v>
      </c>
      <c r="M38" s="34">
        <v>11</v>
      </c>
      <c r="N38" s="34">
        <v>53</v>
      </c>
      <c r="O38" s="34">
        <v>1</v>
      </c>
      <c r="P38" s="34">
        <v>23</v>
      </c>
      <c r="Q38" s="34">
        <v>0</v>
      </c>
      <c r="R38" s="34">
        <v>0</v>
      </c>
      <c r="S38" s="34">
        <f t="shared" si="1"/>
        <v>236</v>
      </c>
      <c r="T38" s="34">
        <f t="shared" si="2"/>
        <v>344</v>
      </c>
      <c r="U38" s="34">
        <v>23</v>
      </c>
      <c r="V38" s="36"/>
      <c r="W38" s="36"/>
      <c r="X38" s="36"/>
      <c r="Y38" s="36"/>
    </row>
    <row r="39" spans="1:25" ht="19.5" customHeight="1" x14ac:dyDescent="0.2">
      <c r="A39" s="32" t="s">
        <v>87</v>
      </c>
      <c r="B39" s="33">
        <v>11</v>
      </c>
      <c r="C39" s="659">
        <v>11</v>
      </c>
      <c r="D39" s="34">
        <f t="shared" si="0"/>
        <v>22</v>
      </c>
      <c r="E39" s="35">
        <v>4</v>
      </c>
      <c r="F39" s="34">
        <v>9</v>
      </c>
      <c r="G39" s="34">
        <v>2</v>
      </c>
      <c r="H39" s="34">
        <v>5</v>
      </c>
      <c r="I39" s="34">
        <v>68</v>
      </c>
      <c r="J39" s="34">
        <v>68</v>
      </c>
      <c r="K39" s="34">
        <v>0</v>
      </c>
      <c r="L39" s="34">
        <v>0</v>
      </c>
      <c r="M39" s="34">
        <v>16</v>
      </c>
      <c r="N39" s="34">
        <v>77</v>
      </c>
      <c r="O39" s="34">
        <v>1</v>
      </c>
      <c r="P39" s="34">
        <v>19</v>
      </c>
      <c r="Q39" s="34">
        <v>0</v>
      </c>
      <c r="R39" s="34">
        <v>0</v>
      </c>
      <c r="S39" s="34">
        <f t="shared" si="1"/>
        <v>102</v>
      </c>
      <c r="T39" s="34">
        <f t="shared" si="2"/>
        <v>200</v>
      </c>
      <c r="U39" s="34">
        <v>19</v>
      </c>
      <c r="V39" s="36"/>
      <c r="W39" s="36"/>
      <c r="X39" s="36"/>
      <c r="Y39" s="36"/>
    </row>
    <row r="40" spans="1:25" ht="19.5" customHeight="1" x14ac:dyDescent="0.2">
      <c r="A40" s="32" t="s">
        <v>88</v>
      </c>
      <c r="B40" s="33">
        <v>0</v>
      </c>
      <c r="C40" s="660">
        <v>0</v>
      </c>
      <c r="D40" s="34">
        <f t="shared" si="0"/>
        <v>0</v>
      </c>
      <c r="E40" s="35">
        <v>4</v>
      </c>
      <c r="F40" s="34">
        <v>11</v>
      </c>
      <c r="G40" s="34">
        <v>7</v>
      </c>
      <c r="H40" s="34">
        <v>20</v>
      </c>
      <c r="I40" s="34">
        <v>109</v>
      </c>
      <c r="J40" s="34">
        <v>109</v>
      </c>
      <c r="K40" s="34">
        <v>0</v>
      </c>
      <c r="L40" s="34">
        <v>0</v>
      </c>
      <c r="M40" s="34">
        <v>27</v>
      </c>
      <c r="N40" s="34">
        <v>131</v>
      </c>
      <c r="O40" s="34">
        <v>3</v>
      </c>
      <c r="P40" s="34">
        <v>28</v>
      </c>
      <c r="Q40" s="34">
        <v>0</v>
      </c>
      <c r="R40" s="34">
        <v>0</v>
      </c>
      <c r="S40" s="34">
        <f t="shared" si="1"/>
        <v>150</v>
      </c>
      <c r="T40" s="34">
        <f t="shared" si="2"/>
        <v>299</v>
      </c>
      <c r="U40" s="34">
        <v>24</v>
      </c>
      <c r="V40" s="36"/>
      <c r="W40" s="36"/>
      <c r="X40" s="36"/>
      <c r="Y40" s="36"/>
    </row>
    <row r="41" spans="1:25" ht="19.5" customHeight="1" x14ac:dyDescent="0.2">
      <c r="A41" s="32" t="s">
        <v>89</v>
      </c>
      <c r="B41" s="33">
        <v>7</v>
      </c>
      <c r="C41" s="659">
        <v>7</v>
      </c>
      <c r="D41" s="34">
        <f t="shared" si="0"/>
        <v>14</v>
      </c>
      <c r="E41" s="35">
        <v>2</v>
      </c>
      <c r="F41" s="34">
        <v>6</v>
      </c>
      <c r="G41" s="34">
        <v>0</v>
      </c>
      <c r="H41" s="34">
        <v>0</v>
      </c>
      <c r="I41" s="34">
        <v>83</v>
      </c>
      <c r="J41" s="34">
        <v>83</v>
      </c>
      <c r="K41" s="34">
        <v>0</v>
      </c>
      <c r="L41" s="34">
        <v>0</v>
      </c>
      <c r="M41" s="34">
        <v>20</v>
      </c>
      <c r="N41" s="34">
        <v>97</v>
      </c>
      <c r="O41" s="34">
        <v>1</v>
      </c>
      <c r="P41" s="34">
        <v>17</v>
      </c>
      <c r="Q41" s="34">
        <v>0</v>
      </c>
      <c r="R41" s="34">
        <v>0</v>
      </c>
      <c r="S41" s="34">
        <f t="shared" si="1"/>
        <v>113</v>
      </c>
      <c r="T41" s="34">
        <f t="shared" si="2"/>
        <v>217</v>
      </c>
      <c r="U41" s="34">
        <v>17</v>
      </c>
      <c r="V41" s="36"/>
      <c r="W41" s="36"/>
      <c r="X41" s="36"/>
      <c r="Y41" s="36"/>
    </row>
    <row r="42" spans="1:25" ht="19.5" customHeight="1" x14ac:dyDescent="0.2">
      <c r="A42" s="32" t="s">
        <v>90</v>
      </c>
      <c r="B42" s="33">
        <v>5</v>
      </c>
      <c r="C42" s="659">
        <v>5</v>
      </c>
      <c r="D42" s="34">
        <f t="shared" si="0"/>
        <v>10</v>
      </c>
      <c r="E42" s="35">
        <v>2</v>
      </c>
      <c r="F42" s="34">
        <v>11</v>
      </c>
      <c r="G42" s="34">
        <v>3</v>
      </c>
      <c r="H42" s="34">
        <v>7</v>
      </c>
      <c r="I42" s="34">
        <v>32</v>
      </c>
      <c r="J42" s="34">
        <v>32</v>
      </c>
      <c r="K42" s="34">
        <v>0</v>
      </c>
      <c r="L42" s="34">
        <v>0</v>
      </c>
      <c r="M42" s="34">
        <v>20</v>
      </c>
      <c r="N42" s="34">
        <v>104</v>
      </c>
      <c r="O42" s="34">
        <v>1</v>
      </c>
      <c r="P42" s="34">
        <v>20</v>
      </c>
      <c r="Q42" s="34">
        <v>0</v>
      </c>
      <c r="R42" s="34">
        <v>0</v>
      </c>
      <c r="S42" s="34">
        <f t="shared" si="1"/>
        <v>63</v>
      </c>
      <c r="T42" s="34">
        <f t="shared" si="2"/>
        <v>184</v>
      </c>
      <c r="U42" s="34">
        <v>20</v>
      </c>
      <c r="V42" s="36"/>
      <c r="W42" s="36"/>
      <c r="X42" s="36"/>
      <c r="Y42" s="36"/>
    </row>
    <row r="43" spans="1:25" s="679" customFormat="1" ht="19.5" customHeight="1" x14ac:dyDescent="0.2">
      <c r="A43" s="32" t="s">
        <v>91</v>
      </c>
      <c r="B43" s="33">
        <v>35</v>
      </c>
      <c r="C43" s="659">
        <v>20</v>
      </c>
      <c r="D43" s="34">
        <f t="shared" si="0"/>
        <v>70</v>
      </c>
      <c r="E43" s="35">
        <v>3</v>
      </c>
      <c r="F43" s="34">
        <v>8</v>
      </c>
      <c r="G43" s="34">
        <v>7</v>
      </c>
      <c r="H43" s="34">
        <v>18</v>
      </c>
      <c r="I43" s="34">
        <v>146</v>
      </c>
      <c r="J43" s="34">
        <v>146</v>
      </c>
      <c r="K43" s="34">
        <v>0</v>
      </c>
      <c r="L43" s="34">
        <v>0</v>
      </c>
      <c r="M43" s="34">
        <v>30</v>
      </c>
      <c r="N43" s="34">
        <v>180</v>
      </c>
      <c r="O43" s="34">
        <v>3</v>
      </c>
      <c r="P43" s="34">
        <v>73</v>
      </c>
      <c r="Q43" s="34">
        <v>0</v>
      </c>
      <c r="R43" s="34">
        <v>0</v>
      </c>
      <c r="S43" s="34">
        <f t="shared" si="1"/>
        <v>224</v>
      </c>
      <c r="T43" s="34">
        <f t="shared" si="2"/>
        <v>495</v>
      </c>
      <c r="U43" s="34">
        <v>34</v>
      </c>
      <c r="V43" s="39"/>
      <c r="W43" s="39"/>
      <c r="X43" s="39"/>
      <c r="Y43" s="39"/>
    </row>
    <row r="44" spans="1:25" ht="19.5" customHeight="1" x14ac:dyDescent="0.2">
      <c r="A44" s="32" t="s">
        <v>92</v>
      </c>
      <c r="B44" s="33">
        <v>22</v>
      </c>
      <c r="C44" s="659">
        <v>22</v>
      </c>
      <c r="D44" s="34">
        <f t="shared" si="0"/>
        <v>44</v>
      </c>
      <c r="E44" s="35">
        <v>6</v>
      </c>
      <c r="F44" s="34">
        <v>58</v>
      </c>
      <c r="G44" s="34">
        <v>17</v>
      </c>
      <c r="H44" s="34">
        <v>87</v>
      </c>
      <c r="I44" s="34">
        <v>166</v>
      </c>
      <c r="J44" s="34">
        <v>166</v>
      </c>
      <c r="K44" s="34">
        <v>1</v>
      </c>
      <c r="L44" s="34">
        <v>1</v>
      </c>
      <c r="M44" s="34">
        <v>71</v>
      </c>
      <c r="N44" s="34">
        <v>502</v>
      </c>
      <c r="O44" s="34">
        <v>2</v>
      </c>
      <c r="P44" s="34">
        <v>93</v>
      </c>
      <c r="Q44" s="34">
        <v>0</v>
      </c>
      <c r="R44" s="34">
        <v>0</v>
      </c>
      <c r="S44" s="34">
        <f t="shared" si="1"/>
        <v>285</v>
      </c>
      <c r="T44" s="34">
        <f t="shared" si="2"/>
        <v>951</v>
      </c>
      <c r="U44" s="34">
        <v>60</v>
      </c>
      <c r="V44" s="36"/>
      <c r="W44" s="36"/>
      <c r="X44" s="36"/>
      <c r="Y44" s="36"/>
    </row>
    <row r="45" spans="1:25" ht="19.5" customHeight="1" x14ac:dyDescent="0.2">
      <c r="A45" s="32" t="s">
        <v>93</v>
      </c>
      <c r="B45" s="33">
        <v>0</v>
      </c>
      <c r="C45" s="660">
        <v>0</v>
      </c>
      <c r="D45" s="34">
        <f t="shared" si="0"/>
        <v>0</v>
      </c>
      <c r="E45" s="35">
        <v>2</v>
      </c>
      <c r="F45" s="34">
        <v>4</v>
      </c>
      <c r="G45" s="34">
        <v>3</v>
      </c>
      <c r="H45" s="34">
        <v>8</v>
      </c>
      <c r="I45" s="34">
        <v>133</v>
      </c>
      <c r="J45" s="34">
        <v>133</v>
      </c>
      <c r="K45" s="34">
        <v>0</v>
      </c>
      <c r="L45" s="34">
        <v>0</v>
      </c>
      <c r="M45" s="34">
        <v>24</v>
      </c>
      <c r="N45" s="34">
        <v>131</v>
      </c>
      <c r="O45" s="34">
        <v>2</v>
      </c>
      <c r="P45" s="34">
        <v>25</v>
      </c>
      <c r="Q45" s="34">
        <v>0</v>
      </c>
      <c r="R45" s="34">
        <v>0</v>
      </c>
      <c r="S45" s="34">
        <f t="shared" si="1"/>
        <v>164</v>
      </c>
      <c r="T45" s="34">
        <f t="shared" si="2"/>
        <v>301</v>
      </c>
      <c r="U45" s="34">
        <v>20</v>
      </c>
      <c r="V45" s="36"/>
      <c r="W45" s="36"/>
      <c r="X45" s="36"/>
      <c r="Y45" s="36"/>
    </row>
    <row r="46" spans="1:25" ht="19.5" customHeight="1" x14ac:dyDescent="0.2">
      <c r="A46" s="32" t="s">
        <v>94</v>
      </c>
      <c r="B46" s="33">
        <v>13</v>
      </c>
      <c r="C46" s="659">
        <v>13</v>
      </c>
      <c r="D46" s="34">
        <f t="shared" si="0"/>
        <v>26</v>
      </c>
      <c r="E46" s="35">
        <v>2</v>
      </c>
      <c r="F46" s="34">
        <v>4</v>
      </c>
      <c r="G46" s="34">
        <v>3</v>
      </c>
      <c r="H46" s="34">
        <v>26</v>
      </c>
      <c r="I46" s="34">
        <v>70</v>
      </c>
      <c r="J46" s="34">
        <v>70</v>
      </c>
      <c r="K46" s="34">
        <v>0</v>
      </c>
      <c r="L46" s="34">
        <v>0</v>
      </c>
      <c r="M46" s="34">
        <v>10</v>
      </c>
      <c r="N46" s="34">
        <v>57</v>
      </c>
      <c r="O46" s="34">
        <v>1</v>
      </c>
      <c r="P46" s="34">
        <v>21</v>
      </c>
      <c r="Q46" s="34">
        <v>0</v>
      </c>
      <c r="R46" s="34">
        <v>0</v>
      </c>
      <c r="S46" s="34">
        <f t="shared" si="1"/>
        <v>99</v>
      </c>
      <c r="T46" s="34">
        <f t="shared" si="2"/>
        <v>204</v>
      </c>
      <c r="U46" s="34">
        <v>21</v>
      </c>
      <c r="V46" s="36"/>
      <c r="W46" s="36"/>
      <c r="X46" s="36"/>
      <c r="Y46" s="36"/>
    </row>
    <row r="47" spans="1:25" ht="19.5" customHeight="1" x14ac:dyDescent="0.2">
      <c r="A47" s="32" t="s">
        <v>95</v>
      </c>
      <c r="B47" s="33">
        <v>17</v>
      </c>
      <c r="C47" s="659">
        <v>17</v>
      </c>
      <c r="D47" s="34">
        <f t="shared" si="0"/>
        <v>34</v>
      </c>
      <c r="E47" s="35">
        <v>1</v>
      </c>
      <c r="F47" s="34">
        <v>2</v>
      </c>
      <c r="G47" s="34">
        <v>3</v>
      </c>
      <c r="H47" s="34">
        <v>30</v>
      </c>
      <c r="I47" s="34">
        <v>88</v>
      </c>
      <c r="J47" s="34">
        <v>88</v>
      </c>
      <c r="K47" s="34">
        <v>0</v>
      </c>
      <c r="L47" s="34">
        <v>0</v>
      </c>
      <c r="M47" s="34">
        <v>24</v>
      </c>
      <c r="N47" s="34">
        <v>151</v>
      </c>
      <c r="O47" s="34">
        <v>5</v>
      </c>
      <c r="P47" s="34">
        <v>60</v>
      </c>
      <c r="Q47" s="34">
        <v>0</v>
      </c>
      <c r="R47" s="34">
        <v>0</v>
      </c>
      <c r="S47" s="34">
        <f t="shared" si="1"/>
        <v>138</v>
      </c>
      <c r="T47" s="34">
        <f t="shared" si="2"/>
        <v>365</v>
      </c>
      <c r="U47" s="34">
        <v>45</v>
      </c>
      <c r="V47" s="36"/>
      <c r="W47" s="36"/>
      <c r="X47" s="36"/>
      <c r="Y47" s="36"/>
    </row>
    <row r="48" spans="1:25" ht="19.5" customHeight="1" x14ac:dyDescent="0.2">
      <c r="A48" s="32" t="s">
        <v>96</v>
      </c>
      <c r="B48" s="33">
        <v>7</v>
      </c>
      <c r="C48" s="659">
        <v>7</v>
      </c>
      <c r="D48" s="34">
        <f t="shared" si="0"/>
        <v>14</v>
      </c>
      <c r="E48" s="35">
        <v>2</v>
      </c>
      <c r="F48" s="34">
        <v>4</v>
      </c>
      <c r="G48" s="34">
        <v>6</v>
      </c>
      <c r="H48" s="34">
        <v>13</v>
      </c>
      <c r="I48" s="34">
        <v>303</v>
      </c>
      <c r="J48" s="34">
        <v>303</v>
      </c>
      <c r="K48" s="34">
        <v>0</v>
      </c>
      <c r="L48" s="34">
        <v>0</v>
      </c>
      <c r="M48" s="34">
        <v>10</v>
      </c>
      <c r="N48" s="34">
        <v>71</v>
      </c>
      <c r="O48" s="34">
        <v>2</v>
      </c>
      <c r="P48" s="34">
        <v>20</v>
      </c>
      <c r="Q48" s="34">
        <v>0</v>
      </c>
      <c r="R48" s="34">
        <v>0</v>
      </c>
      <c r="S48" s="34">
        <f t="shared" si="1"/>
        <v>330</v>
      </c>
      <c r="T48" s="34">
        <f t="shared" si="2"/>
        <v>425</v>
      </c>
      <c r="U48" s="34">
        <v>18</v>
      </c>
      <c r="V48" s="36"/>
      <c r="W48" s="36"/>
      <c r="X48" s="36"/>
      <c r="Y48" s="36"/>
    </row>
    <row r="49" spans="1:25" ht="19.5" customHeight="1" x14ac:dyDescent="0.2">
      <c r="A49" s="32" t="s">
        <v>97</v>
      </c>
      <c r="B49" s="33">
        <v>2</v>
      </c>
      <c r="C49" s="659">
        <v>2</v>
      </c>
      <c r="D49" s="34">
        <f t="shared" si="0"/>
        <v>4</v>
      </c>
      <c r="E49" s="35">
        <v>3</v>
      </c>
      <c r="F49" s="34">
        <v>8</v>
      </c>
      <c r="G49" s="34">
        <v>28</v>
      </c>
      <c r="H49" s="34">
        <v>134</v>
      </c>
      <c r="I49" s="34">
        <v>89</v>
      </c>
      <c r="J49" s="34">
        <v>89</v>
      </c>
      <c r="K49" s="34">
        <v>0</v>
      </c>
      <c r="L49" s="34">
        <v>0</v>
      </c>
      <c r="M49" s="34">
        <v>11</v>
      </c>
      <c r="N49" s="34">
        <v>74</v>
      </c>
      <c r="O49" s="34">
        <v>2</v>
      </c>
      <c r="P49" s="34">
        <v>31</v>
      </c>
      <c r="Q49" s="34">
        <v>0</v>
      </c>
      <c r="R49" s="34">
        <v>0</v>
      </c>
      <c r="S49" s="34">
        <f t="shared" si="1"/>
        <v>135</v>
      </c>
      <c r="T49" s="34">
        <f t="shared" si="2"/>
        <v>340</v>
      </c>
      <c r="U49" s="34">
        <v>26</v>
      </c>
      <c r="V49" s="36"/>
      <c r="W49" s="36"/>
      <c r="X49" s="36"/>
      <c r="Y49" s="36"/>
    </row>
    <row r="50" spans="1:25" ht="19.5" customHeight="1" x14ac:dyDescent="0.2">
      <c r="A50" s="32" t="s">
        <v>98</v>
      </c>
      <c r="B50" s="33">
        <v>3</v>
      </c>
      <c r="C50" s="659">
        <v>3</v>
      </c>
      <c r="D50" s="34">
        <f t="shared" si="0"/>
        <v>6</v>
      </c>
      <c r="E50" s="35">
        <v>3</v>
      </c>
      <c r="F50" s="34">
        <v>9</v>
      </c>
      <c r="G50" s="34">
        <v>0</v>
      </c>
      <c r="H50" s="34">
        <v>0</v>
      </c>
      <c r="I50" s="34">
        <v>68</v>
      </c>
      <c r="J50" s="34">
        <v>68</v>
      </c>
      <c r="K50" s="34">
        <v>0</v>
      </c>
      <c r="L50" s="34">
        <v>0</v>
      </c>
      <c r="M50" s="34">
        <v>35</v>
      </c>
      <c r="N50" s="34">
        <v>192</v>
      </c>
      <c r="O50" s="34">
        <v>2</v>
      </c>
      <c r="P50" s="34">
        <v>46</v>
      </c>
      <c r="Q50" s="34">
        <v>0</v>
      </c>
      <c r="R50" s="34">
        <v>0</v>
      </c>
      <c r="S50" s="34">
        <f t="shared" si="1"/>
        <v>111</v>
      </c>
      <c r="T50" s="34">
        <f t="shared" si="2"/>
        <v>321</v>
      </c>
      <c r="U50" s="34">
        <v>43</v>
      </c>
      <c r="V50" s="36"/>
      <c r="W50" s="36"/>
      <c r="X50" s="36"/>
      <c r="Y50" s="36"/>
    </row>
    <row r="51" spans="1:25" ht="19.5" customHeight="1" thickBot="1" x14ac:dyDescent="0.25">
      <c r="A51" s="40" t="s">
        <v>99</v>
      </c>
      <c r="B51" s="41">
        <v>0</v>
      </c>
      <c r="C51" s="660">
        <v>0</v>
      </c>
      <c r="D51" s="42">
        <f t="shared" si="0"/>
        <v>0</v>
      </c>
      <c r="E51" s="43">
        <v>3</v>
      </c>
      <c r="F51" s="42">
        <v>30</v>
      </c>
      <c r="G51" s="42">
        <v>0</v>
      </c>
      <c r="H51" s="42">
        <v>0</v>
      </c>
      <c r="I51" s="42">
        <v>104</v>
      </c>
      <c r="J51" s="42">
        <v>104</v>
      </c>
      <c r="K51" s="42">
        <v>0</v>
      </c>
      <c r="L51" s="42">
        <v>0</v>
      </c>
      <c r="M51" s="42">
        <v>24</v>
      </c>
      <c r="N51" s="42">
        <v>227</v>
      </c>
      <c r="O51" s="42">
        <v>2</v>
      </c>
      <c r="P51" s="42">
        <v>70</v>
      </c>
      <c r="Q51" s="42">
        <v>0</v>
      </c>
      <c r="R51" s="42">
        <v>0</v>
      </c>
      <c r="S51" s="42">
        <f t="shared" si="1"/>
        <v>133</v>
      </c>
      <c r="T51" s="42">
        <f t="shared" si="2"/>
        <v>431</v>
      </c>
      <c r="U51" s="44">
        <v>41</v>
      </c>
      <c r="V51" s="36"/>
      <c r="W51" s="36"/>
      <c r="X51" s="36"/>
      <c r="Y51" s="36"/>
    </row>
    <row r="52" spans="1:25" ht="28.25" customHeight="1" x14ac:dyDescent="0.2">
      <c r="A52" s="45" t="s">
        <v>100</v>
      </c>
      <c r="B52" s="26">
        <f t="shared" ref="B52:R52" si="3">SUM(B5:B51)</f>
        <v>403</v>
      </c>
      <c r="C52" s="662">
        <f t="shared" si="3"/>
        <v>309</v>
      </c>
      <c r="D52" s="27">
        <f t="shared" si="3"/>
        <v>806</v>
      </c>
      <c r="E52" s="28">
        <f t="shared" si="3"/>
        <v>211</v>
      </c>
      <c r="F52" s="27">
        <f t="shared" si="3"/>
        <v>1083</v>
      </c>
      <c r="G52" s="27">
        <f t="shared" si="3"/>
        <v>450</v>
      </c>
      <c r="H52" s="27">
        <f t="shared" si="3"/>
        <v>2099</v>
      </c>
      <c r="I52" s="27">
        <f t="shared" si="3"/>
        <v>6752</v>
      </c>
      <c r="J52" s="27">
        <f t="shared" si="3"/>
        <v>6752</v>
      </c>
      <c r="K52" s="27">
        <f>SUM(K5:K51)</f>
        <v>3</v>
      </c>
      <c r="L52" s="27">
        <f>SUM(L5:L51)</f>
        <v>3</v>
      </c>
      <c r="M52" s="27">
        <f t="shared" si="3"/>
        <v>1409</v>
      </c>
      <c r="N52" s="27">
        <f>SUM(N5:N51)</f>
        <v>9353</v>
      </c>
      <c r="O52" s="27">
        <f t="shared" si="3"/>
        <v>116</v>
      </c>
      <c r="P52" s="27">
        <f t="shared" si="3"/>
        <v>2360</v>
      </c>
      <c r="Q52" s="27">
        <f t="shared" si="3"/>
        <v>1</v>
      </c>
      <c r="R52" s="27">
        <f t="shared" si="3"/>
        <v>9</v>
      </c>
      <c r="S52" s="27">
        <f>SUM(S5:S51)</f>
        <v>9345</v>
      </c>
      <c r="T52" s="27">
        <f>SUM(T5:T51)</f>
        <v>22465</v>
      </c>
      <c r="U52" s="29">
        <f>SUM(U5:U51)</f>
        <v>1741</v>
      </c>
      <c r="V52" s="36"/>
      <c r="W52" s="36"/>
      <c r="X52" s="36"/>
      <c r="Y52" s="36"/>
    </row>
    <row r="53" spans="1:25" ht="19.75" customHeight="1" x14ac:dyDescent="0.2">
      <c r="B53" s="46" t="s">
        <v>101</v>
      </c>
      <c r="C53" s="663"/>
      <c r="D53" s="46"/>
      <c r="E53" s="46"/>
      <c r="F53" s="46"/>
      <c r="G53" s="46"/>
      <c r="H53" s="46"/>
      <c r="I53" s="46"/>
      <c r="J53" s="46"/>
      <c r="K53" s="46"/>
      <c r="L53" s="46"/>
      <c r="M53" s="46"/>
      <c r="N53" s="46"/>
      <c r="O53" s="46"/>
      <c r="P53" s="46"/>
      <c r="Q53" s="46"/>
      <c r="R53" s="46"/>
      <c r="S53" s="47"/>
      <c r="T53" s="48"/>
      <c r="U53" s="48"/>
      <c r="V53" s="36"/>
      <c r="W53" s="36"/>
      <c r="X53" s="36"/>
      <c r="Y53" s="36"/>
    </row>
    <row r="54" spans="1:25" ht="15" customHeight="1" x14ac:dyDescent="0.2">
      <c r="B54" s="46"/>
      <c r="C54" s="663"/>
      <c r="D54" s="46"/>
      <c r="E54" s="46"/>
      <c r="F54" s="46"/>
      <c r="G54" s="46"/>
      <c r="H54" s="46"/>
      <c r="I54" s="46"/>
      <c r="J54" s="46"/>
      <c r="K54" s="46"/>
      <c r="L54" s="46"/>
      <c r="M54" s="46"/>
      <c r="N54" s="46"/>
      <c r="O54" s="46"/>
      <c r="P54" s="46"/>
      <c r="Q54" s="46"/>
      <c r="R54" s="46"/>
      <c r="S54" s="46"/>
      <c r="T54" s="46"/>
      <c r="U54" s="46"/>
      <c r="V54" s="36"/>
      <c r="W54" s="36"/>
      <c r="X54" s="36"/>
      <c r="Y54" s="36"/>
    </row>
    <row r="55" spans="1:25" ht="15" customHeight="1" x14ac:dyDescent="0.2">
      <c r="B55" s="46"/>
      <c r="C55" s="663"/>
      <c r="D55" s="46"/>
      <c r="E55" s="46"/>
      <c r="F55" s="46"/>
      <c r="G55" s="46"/>
      <c r="H55" s="46"/>
      <c r="I55" s="46"/>
      <c r="J55" s="46"/>
      <c r="K55" s="46"/>
      <c r="L55" s="46"/>
      <c r="M55" s="46"/>
      <c r="N55" s="46"/>
      <c r="O55" s="46"/>
      <c r="P55" s="46"/>
      <c r="Q55" s="46"/>
      <c r="R55" s="46"/>
      <c r="S55" s="46"/>
      <c r="T55" s="46"/>
      <c r="U55" s="46"/>
      <c r="V55" s="36"/>
      <c r="W55" s="36"/>
      <c r="X55" s="36"/>
      <c r="Y55" s="36"/>
    </row>
    <row r="56" spans="1:25" ht="15" customHeight="1" x14ac:dyDescent="0.2">
      <c r="B56" s="46"/>
      <c r="C56" s="663"/>
      <c r="D56" s="46"/>
      <c r="E56" s="46"/>
      <c r="F56" s="46"/>
      <c r="G56" s="46"/>
      <c r="H56" s="46"/>
      <c r="I56" s="46"/>
      <c r="J56" s="46"/>
      <c r="K56" s="46"/>
      <c r="L56" s="46"/>
      <c r="M56" s="46"/>
      <c r="N56" s="46"/>
      <c r="O56" s="46"/>
      <c r="P56" s="46"/>
      <c r="Q56" s="46"/>
      <c r="R56" s="46"/>
      <c r="S56" s="46"/>
      <c r="T56" s="46"/>
      <c r="U56" s="46"/>
      <c r="V56" s="36"/>
      <c r="W56" s="36"/>
      <c r="X56" s="36"/>
      <c r="Y56" s="36"/>
    </row>
    <row r="57" spans="1:25" ht="15" customHeight="1" x14ac:dyDescent="0.2">
      <c r="B57" s="46"/>
      <c r="C57" s="663"/>
      <c r="D57" s="46"/>
      <c r="E57" s="46"/>
      <c r="F57" s="46"/>
      <c r="G57" s="46"/>
      <c r="H57" s="46"/>
      <c r="I57" s="46"/>
      <c r="J57" s="46"/>
      <c r="K57" s="46"/>
      <c r="L57" s="46"/>
      <c r="M57" s="46"/>
      <c r="N57" s="46"/>
      <c r="O57" s="46"/>
      <c r="P57" s="46"/>
      <c r="Q57" s="46"/>
      <c r="R57" s="46"/>
      <c r="S57" s="46"/>
      <c r="T57" s="46"/>
      <c r="U57" s="46"/>
      <c r="V57" s="36"/>
      <c r="W57" s="36"/>
      <c r="X57" s="36"/>
      <c r="Y57" s="36"/>
    </row>
    <row r="58" spans="1:25" ht="15" customHeight="1" x14ac:dyDescent="0.2">
      <c r="B58" s="46"/>
      <c r="C58" s="663"/>
      <c r="D58" s="46"/>
      <c r="E58" s="46"/>
      <c r="F58" s="46"/>
      <c r="G58" s="46"/>
      <c r="H58" s="46"/>
      <c r="I58" s="46"/>
      <c r="J58" s="46"/>
      <c r="K58" s="46"/>
      <c r="L58" s="46"/>
      <c r="M58" s="46"/>
      <c r="N58" s="46"/>
      <c r="O58" s="46"/>
      <c r="P58" s="46"/>
      <c r="Q58" s="46"/>
      <c r="R58" s="46"/>
      <c r="S58" s="46"/>
      <c r="T58" s="46"/>
      <c r="U58" s="46"/>
      <c r="V58" s="36"/>
      <c r="W58" s="36"/>
      <c r="X58" s="36"/>
      <c r="Y58" s="36"/>
    </row>
    <row r="59" spans="1:25" ht="15" customHeight="1" x14ac:dyDescent="0.2">
      <c r="B59" s="46"/>
      <c r="C59" s="663"/>
      <c r="D59" s="46"/>
      <c r="E59" s="46"/>
      <c r="F59" s="46"/>
      <c r="G59" s="46"/>
      <c r="H59" s="46"/>
      <c r="I59" s="46"/>
      <c r="J59" s="46"/>
      <c r="K59" s="46"/>
      <c r="L59" s="46"/>
      <c r="M59" s="46"/>
      <c r="N59" s="46"/>
      <c r="O59" s="46"/>
      <c r="P59" s="46"/>
      <c r="Q59" s="46"/>
      <c r="R59" s="46"/>
      <c r="S59" s="46"/>
      <c r="T59" s="46"/>
      <c r="U59" s="46"/>
      <c r="V59" s="36"/>
      <c r="W59" s="36"/>
      <c r="X59" s="36"/>
      <c r="Y59" s="36"/>
    </row>
    <row r="60" spans="1:25" ht="15" customHeight="1" x14ac:dyDescent="0.2">
      <c r="B60" s="46"/>
      <c r="C60" s="663"/>
      <c r="D60" s="46"/>
      <c r="E60" s="46"/>
      <c r="F60" s="46"/>
      <c r="G60" s="46"/>
      <c r="H60" s="46"/>
      <c r="I60" s="46"/>
      <c r="J60" s="46"/>
      <c r="K60" s="46"/>
      <c r="L60" s="46"/>
      <c r="M60" s="46"/>
      <c r="N60" s="46"/>
      <c r="O60" s="46"/>
      <c r="P60" s="46"/>
      <c r="Q60" s="46"/>
      <c r="R60" s="46"/>
      <c r="S60" s="46"/>
      <c r="T60" s="46"/>
      <c r="U60" s="46"/>
      <c r="V60" s="36"/>
      <c r="W60" s="36"/>
      <c r="X60" s="36"/>
      <c r="Y60" s="36"/>
    </row>
    <row r="61" spans="1:25" ht="15" customHeight="1" x14ac:dyDescent="0.2">
      <c r="B61" s="46"/>
      <c r="C61" s="663"/>
      <c r="D61" s="46"/>
      <c r="E61" s="46"/>
      <c r="F61" s="46"/>
      <c r="G61" s="46"/>
      <c r="H61" s="46"/>
      <c r="I61" s="46"/>
      <c r="J61" s="46"/>
      <c r="K61" s="46"/>
      <c r="L61" s="46"/>
      <c r="M61" s="46"/>
      <c r="N61" s="46"/>
      <c r="O61" s="46"/>
      <c r="P61" s="46"/>
      <c r="Q61" s="46"/>
      <c r="R61" s="46"/>
      <c r="S61" s="46"/>
      <c r="T61" s="46"/>
      <c r="U61" s="46"/>
      <c r="V61" s="36"/>
      <c r="W61" s="36"/>
      <c r="X61" s="36"/>
      <c r="Y61" s="36"/>
    </row>
    <row r="62" spans="1:25" ht="15" customHeight="1" x14ac:dyDescent="0.2">
      <c r="B62" s="46"/>
      <c r="C62" s="663"/>
      <c r="D62" s="46"/>
      <c r="E62" s="46"/>
      <c r="F62" s="46"/>
      <c r="G62" s="46"/>
      <c r="H62" s="46"/>
      <c r="I62" s="46"/>
      <c r="J62" s="46"/>
      <c r="K62" s="46"/>
      <c r="L62" s="46"/>
      <c r="M62" s="46"/>
      <c r="N62" s="46"/>
      <c r="O62" s="46"/>
      <c r="P62" s="46"/>
      <c r="Q62" s="46"/>
      <c r="R62" s="46"/>
      <c r="S62" s="46"/>
      <c r="T62" s="46"/>
      <c r="U62" s="46"/>
      <c r="V62" s="36"/>
      <c r="W62" s="36"/>
      <c r="X62" s="36"/>
      <c r="Y62" s="36"/>
    </row>
    <row r="63" spans="1:25" ht="15" customHeight="1" x14ac:dyDescent="0.2">
      <c r="B63" s="46"/>
      <c r="C63" s="663"/>
      <c r="D63" s="46"/>
      <c r="E63" s="46"/>
      <c r="F63" s="46"/>
      <c r="G63" s="46"/>
      <c r="H63" s="46"/>
      <c r="I63" s="46"/>
      <c r="J63" s="46"/>
      <c r="K63" s="46"/>
      <c r="L63" s="46"/>
      <c r="M63" s="46"/>
      <c r="N63" s="46"/>
      <c r="O63" s="46"/>
      <c r="P63" s="46"/>
      <c r="Q63" s="46"/>
      <c r="R63" s="46"/>
      <c r="S63" s="46"/>
      <c r="T63" s="46"/>
      <c r="U63" s="46"/>
      <c r="V63" s="36"/>
      <c r="W63" s="36"/>
      <c r="X63" s="36"/>
      <c r="Y63" s="36"/>
    </row>
    <row r="64" spans="1:25" ht="15" customHeight="1" x14ac:dyDescent="0.2">
      <c r="B64" s="46"/>
      <c r="C64" s="663"/>
      <c r="D64" s="46"/>
      <c r="E64" s="46"/>
      <c r="F64" s="46"/>
      <c r="G64" s="46"/>
      <c r="H64" s="46"/>
      <c r="I64" s="46"/>
      <c r="J64" s="46"/>
      <c r="K64" s="46"/>
      <c r="L64" s="46"/>
      <c r="M64" s="46"/>
      <c r="N64" s="46"/>
      <c r="O64" s="46"/>
      <c r="P64" s="46"/>
      <c r="Q64" s="46"/>
      <c r="R64" s="46"/>
      <c r="S64" s="46"/>
      <c r="T64" s="46"/>
      <c r="U64" s="46"/>
      <c r="V64" s="36"/>
      <c r="W64" s="36"/>
      <c r="X64" s="36"/>
      <c r="Y64" s="36"/>
    </row>
    <row r="65" spans="2:25" ht="15" customHeight="1" x14ac:dyDescent="0.2">
      <c r="B65" s="46"/>
      <c r="C65" s="663"/>
      <c r="D65" s="46"/>
      <c r="E65" s="46"/>
      <c r="F65" s="46"/>
      <c r="G65" s="46"/>
      <c r="H65" s="46"/>
      <c r="I65" s="46"/>
      <c r="J65" s="46"/>
      <c r="K65" s="46"/>
      <c r="L65" s="46"/>
      <c r="M65" s="46"/>
      <c r="N65" s="46"/>
      <c r="O65" s="46"/>
      <c r="P65" s="46"/>
      <c r="Q65" s="46"/>
      <c r="R65" s="46"/>
      <c r="S65" s="46"/>
      <c r="T65" s="46"/>
      <c r="U65" s="46"/>
      <c r="V65" s="36"/>
      <c r="W65" s="36"/>
      <c r="X65" s="36"/>
      <c r="Y65" s="36"/>
    </row>
    <row r="66" spans="2:25" ht="15" customHeight="1" x14ac:dyDescent="0.2">
      <c r="B66" s="46"/>
      <c r="C66" s="663"/>
      <c r="D66" s="46"/>
      <c r="E66" s="46"/>
      <c r="F66" s="46"/>
      <c r="G66" s="46"/>
      <c r="H66" s="46"/>
      <c r="I66" s="46"/>
      <c r="J66" s="46"/>
      <c r="K66" s="46"/>
      <c r="L66" s="46"/>
      <c r="M66" s="46"/>
      <c r="N66" s="46"/>
      <c r="O66" s="46"/>
      <c r="P66" s="46"/>
      <c r="Q66" s="46"/>
      <c r="R66" s="46"/>
      <c r="S66" s="46"/>
      <c r="T66" s="46"/>
      <c r="U66" s="46"/>
      <c r="V66" s="36"/>
      <c r="W66" s="36"/>
      <c r="X66" s="36"/>
      <c r="Y66" s="36"/>
    </row>
    <row r="67" spans="2:25" ht="15" customHeight="1" x14ac:dyDescent="0.2">
      <c r="B67" s="46"/>
      <c r="C67" s="663"/>
      <c r="D67" s="46"/>
      <c r="E67" s="46"/>
      <c r="F67" s="46"/>
      <c r="G67" s="46"/>
      <c r="H67" s="46"/>
      <c r="I67" s="46"/>
      <c r="J67" s="46"/>
      <c r="K67" s="46"/>
      <c r="L67" s="46"/>
      <c r="M67" s="46"/>
      <c r="N67" s="46"/>
      <c r="O67" s="46"/>
      <c r="P67" s="46"/>
      <c r="Q67" s="46"/>
      <c r="R67" s="46"/>
      <c r="S67" s="46"/>
      <c r="T67" s="46"/>
      <c r="U67" s="46"/>
      <c r="V67" s="36"/>
      <c r="W67" s="36"/>
      <c r="X67" s="36"/>
      <c r="Y67" s="36"/>
    </row>
    <row r="68" spans="2:25" ht="15" customHeight="1" x14ac:dyDescent="0.2">
      <c r="B68" s="46"/>
      <c r="C68" s="663"/>
      <c r="D68" s="46"/>
      <c r="E68" s="46"/>
      <c r="F68" s="46"/>
      <c r="G68" s="46"/>
      <c r="H68" s="46"/>
      <c r="I68" s="46"/>
      <c r="J68" s="46"/>
      <c r="K68" s="46"/>
      <c r="L68" s="46"/>
      <c r="M68" s="46"/>
      <c r="N68" s="46"/>
      <c r="O68" s="46"/>
      <c r="P68" s="46"/>
      <c r="Q68" s="46"/>
      <c r="R68" s="46"/>
      <c r="S68" s="46"/>
      <c r="T68" s="46"/>
      <c r="U68" s="46"/>
      <c r="V68" s="36"/>
      <c r="W68" s="36"/>
      <c r="X68" s="36"/>
      <c r="Y68" s="36"/>
    </row>
    <row r="69" spans="2:25" ht="15" customHeight="1" x14ac:dyDescent="0.2">
      <c r="B69" s="46"/>
      <c r="C69" s="663"/>
      <c r="D69" s="46"/>
      <c r="E69" s="46"/>
      <c r="F69" s="46"/>
      <c r="G69" s="46"/>
      <c r="H69" s="46"/>
      <c r="I69" s="46"/>
      <c r="J69" s="46"/>
      <c r="K69" s="46"/>
      <c r="L69" s="46"/>
      <c r="M69" s="46"/>
      <c r="N69" s="46"/>
      <c r="O69" s="46"/>
      <c r="P69" s="46"/>
      <c r="Q69" s="46"/>
      <c r="R69" s="46"/>
      <c r="S69" s="46"/>
      <c r="T69" s="46"/>
      <c r="U69" s="46"/>
      <c r="V69" s="36"/>
      <c r="W69" s="36"/>
      <c r="X69" s="36"/>
      <c r="Y69" s="36"/>
    </row>
    <row r="70" spans="2:25" ht="15" customHeight="1" x14ac:dyDescent="0.2">
      <c r="B70" s="46"/>
      <c r="C70" s="663"/>
      <c r="D70" s="46"/>
      <c r="E70" s="46"/>
      <c r="F70" s="46"/>
      <c r="G70" s="46"/>
      <c r="H70" s="46"/>
      <c r="I70" s="46"/>
      <c r="J70" s="46"/>
      <c r="K70" s="46"/>
      <c r="L70" s="46"/>
      <c r="M70" s="46"/>
      <c r="N70" s="46"/>
      <c r="O70" s="46"/>
      <c r="P70" s="46"/>
      <c r="Q70" s="46"/>
      <c r="R70" s="46"/>
      <c r="S70" s="46"/>
      <c r="T70" s="46"/>
      <c r="U70" s="46"/>
      <c r="V70" s="36"/>
      <c r="W70" s="36"/>
      <c r="X70" s="36"/>
      <c r="Y70" s="36"/>
    </row>
    <row r="71" spans="2:25" ht="15" customHeight="1" x14ac:dyDescent="0.2">
      <c r="B71" s="46"/>
      <c r="C71" s="663"/>
      <c r="D71" s="46"/>
      <c r="E71" s="46"/>
      <c r="F71" s="46"/>
      <c r="G71" s="46"/>
      <c r="H71" s="46"/>
      <c r="I71" s="46"/>
      <c r="J71" s="46"/>
      <c r="K71" s="46"/>
      <c r="L71" s="46"/>
      <c r="M71" s="46"/>
      <c r="N71" s="46"/>
      <c r="O71" s="46"/>
      <c r="P71" s="46"/>
      <c r="Q71" s="46"/>
      <c r="R71" s="46"/>
      <c r="S71" s="46"/>
      <c r="T71" s="46"/>
      <c r="U71" s="46"/>
      <c r="V71" s="36"/>
      <c r="W71" s="36"/>
      <c r="X71" s="36"/>
      <c r="Y71" s="36"/>
    </row>
    <row r="72" spans="2:25" ht="15" customHeight="1" x14ac:dyDescent="0.2">
      <c r="B72" s="46"/>
      <c r="C72" s="663"/>
      <c r="D72" s="46"/>
      <c r="E72" s="46"/>
      <c r="F72" s="46"/>
      <c r="G72" s="46"/>
      <c r="H72" s="46"/>
      <c r="I72" s="46"/>
      <c r="J72" s="46"/>
      <c r="K72" s="46"/>
      <c r="L72" s="46"/>
      <c r="M72" s="46"/>
      <c r="N72" s="46"/>
      <c r="O72" s="46"/>
      <c r="P72" s="46"/>
      <c r="Q72" s="46"/>
      <c r="R72" s="46"/>
      <c r="S72" s="46"/>
      <c r="T72" s="46"/>
      <c r="U72" s="46"/>
      <c r="V72" s="36"/>
      <c r="W72" s="36"/>
      <c r="X72" s="36"/>
      <c r="Y72" s="36"/>
    </row>
    <row r="73" spans="2:25" ht="15" customHeight="1" x14ac:dyDescent="0.2">
      <c r="B73" s="46"/>
      <c r="C73" s="663"/>
      <c r="D73" s="46"/>
      <c r="E73" s="46"/>
      <c r="F73" s="46"/>
      <c r="G73" s="46"/>
      <c r="H73" s="46"/>
      <c r="I73" s="46"/>
      <c r="J73" s="46"/>
      <c r="K73" s="46"/>
      <c r="L73" s="46"/>
      <c r="M73" s="46"/>
      <c r="N73" s="46"/>
      <c r="O73" s="46"/>
      <c r="P73" s="46"/>
      <c r="Q73" s="46"/>
      <c r="R73" s="46"/>
      <c r="S73" s="46"/>
      <c r="T73" s="46"/>
      <c r="U73" s="46"/>
      <c r="V73" s="36"/>
      <c r="W73" s="36"/>
      <c r="X73" s="36"/>
      <c r="Y73" s="36"/>
    </row>
    <row r="74" spans="2:25" ht="15" customHeight="1" x14ac:dyDescent="0.2">
      <c r="B74" s="46"/>
      <c r="C74" s="663"/>
      <c r="D74" s="46"/>
      <c r="E74" s="46"/>
      <c r="F74" s="46"/>
      <c r="G74" s="46"/>
      <c r="H74" s="46"/>
      <c r="I74" s="46"/>
      <c r="J74" s="46"/>
      <c r="K74" s="46"/>
      <c r="L74" s="46"/>
      <c r="M74" s="46"/>
      <c r="N74" s="46"/>
      <c r="O74" s="46"/>
      <c r="P74" s="46"/>
      <c r="Q74" s="46"/>
      <c r="R74" s="46"/>
      <c r="S74" s="46"/>
      <c r="T74" s="46"/>
      <c r="U74" s="46"/>
      <c r="V74" s="36"/>
      <c r="W74" s="36"/>
      <c r="X74" s="36"/>
      <c r="Y74" s="36"/>
    </row>
    <row r="75" spans="2:25" ht="15" customHeight="1" x14ac:dyDescent="0.2">
      <c r="B75" s="46"/>
      <c r="C75" s="663"/>
      <c r="D75" s="46"/>
      <c r="E75" s="46"/>
      <c r="F75" s="46"/>
      <c r="G75" s="46"/>
      <c r="H75" s="46"/>
      <c r="I75" s="46"/>
      <c r="J75" s="46"/>
      <c r="K75" s="46"/>
      <c r="L75" s="46"/>
      <c r="M75" s="46"/>
      <c r="N75" s="46"/>
      <c r="O75" s="46"/>
      <c r="P75" s="46"/>
      <c r="Q75" s="46"/>
      <c r="R75" s="46"/>
      <c r="S75" s="46"/>
      <c r="T75" s="46"/>
      <c r="U75" s="46"/>
      <c r="V75" s="36"/>
      <c r="W75" s="36"/>
      <c r="X75" s="36"/>
      <c r="Y75" s="36"/>
    </row>
    <row r="76" spans="2:25" ht="15" customHeight="1" x14ac:dyDescent="0.2">
      <c r="B76" s="46"/>
      <c r="C76" s="663"/>
      <c r="D76" s="46"/>
      <c r="E76" s="46"/>
      <c r="F76" s="46"/>
      <c r="G76" s="46"/>
      <c r="H76" s="46"/>
      <c r="I76" s="46"/>
      <c r="J76" s="46"/>
      <c r="K76" s="46"/>
      <c r="L76" s="46"/>
      <c r="M76" s="46"/>
      <c r="N76" s="46"/>
      <c r="O76" s="46"/>
      <c r="P76" s="46"/>
      <c r="Q76" s="46"/>
      <c r="R76" s="46"/>
      <c r="S76" s="46"/>
      <c r="T76" s="46"/>
      <c r="U76" s="46"/>
      <c r="V76" s="36"/>
      <c r="W76" s="36"/>
      <c r="X76" s="36"/>
      <c r="Y76" s="36"/>
    </row>
    <row r="77" spans="2:25" ht="15" customHeight="1" x14ac:dyDescent="0.2">
      <c r="B77" s="46"/>
      <c r="C77" s="663"/>
      <c r="D77" s="46"/>
      <c r="E77" s="46"/>
      <c r="F77" s="46"/>
      <c r="G77" s="46"/>
      <c r="H77" s="46"/>
      <c r="I77" s="46"/>
      <c r="J77" s="46"/>
      <c r="K77" s="46"/>
      <c r="L77" s="46"/>
      <c r="M77" s="46"/>
      <c r="N77" s="46"/>
      <c r="O77" s="46"/>
      <c r="P77" s="46"/>
      <c r="Q77" s="46"/>
      <c r="R77" s="46"/>
      <c r="S77" s="46"/>
      <c r="T77" s="46"/>
      <c r="U77" s="46"/>
      <c r="V77" s="36"/>
      <c r="W77" s="36"/>
      <c r="X77" s="36"/>
      <c r="Y77" s="36"/>
    </row>
    <row r="78" spans="2:25" ht="15" customHeight="1" x14ac:dyDescent="0.2">
      <c r="B78" s="46"/>
      <c r="C78" s="663"/>
      <c r="D78" s="46"/>
      <c r="E78" s="46"/>
      <c r="F78" s="46"/>
      <c r="G78" s="46"/>
      <c r="H78" s="46"/>
      <c r="I78" s="46"/>
      <c r="J78" s="46"/>
      <c r="K78" s="46"/>
      <c r="L78" s="46"/>
      <c r="M78" s="46"/>
      <c r="N78" s="46"/>
      <c r="O78" s="46"/>
      <c r="P78" s="46"/>
      <c r="Q78" s="46"/>
      <c r="R78" s="46"/>
      <c r="S78" s="46"/>
      <c r="T78" s="46"/>
      <c r="U78" s="46"/>
      <c r="V78" s="36"/>
      <c r="W78" s="36"/>
      <c r="X78" s="36"/>
      <c r="Y78" s="36"/>
    </row>
    <row r="79" spans="2:25" ht="15" customHeight="1" x14ac:dyDescent="0.2">
      <c r="B79" s="46"/>
      <c r="C79" s="663"/>
      <c r="D79" s="46"/>
      <c r="E79" s="46"/>
      <c r="F79" s="46"/>
      <c r="G79" s="46"/>
      <c r="H79" s="46"/>
      <c r="I79" s="46"/>
      <c r="J79" s="46"/>
      <c r="K79" s="46"/>
      <c r="L79" s="46"/>
      <c r="M79" s="46"/>
      <c r="N79" s="46"/>
      <c r="O79" s="46"/>
      <c r="P79" s="46"/>
      <c r="Q79" s="46"/>
      <c r="R79" s="46"/>
      <c r="S79" s="46"/>
      <c r="T79" s="46"/>
      <c r="U79" s="46"/>
      <c r="V79" s="36"/>
      <c r="W79" s="36"/>
      <c r="X79" s="36"/>
      <c r="Y79" s="36"/>
    </row>
    <row r="80" spans="2:25" ht="15" customHeight="1" x14ac:dyDescent="0.2">
      <c r="B80" s="46"/>
      <c r="C80" s="663"/>
      <c r="D80" s="46"/>
      <c r="E80" s="46"/>
      <c r="F80" s="46"/>
      <c r="G80" s="46"/>
      <c r="H80" s="46"/>
      <c r="I80" s="46"/>
      <c r="J80" s="46"/>
      <c r="K80" s="46"/>
      <c r="L80" s="46"/>
      <c r="M80" s="46"/>
      <c r="N80" s="46"/>
      <c r="O80" s="46"/>
      <c r="P80" s="46"/>
      <c r="Q80" s="46"/>
      <c r="R80" s="46"/>
      <c r="S80" s="46"/>
      <c r="T80" s="46"/>
      <c r="U80" s="46"/>
      <c r="V80" s="36"/>
      <c r="W80" s="36"/>
      <c r="X80" s="36"/>
      <c r="Y80" s="36"/>
    </row>
    <row r="81" spans="2:25" ht="15" customHeight="1" x14ac:dyDescent="0.2">
      <c r="B81" s="46"/>
      <c r="C81" s="663"/>
      <c r="D81" s="46"/>
      <c r="E81" s="46"/>
      <c r="F81" s="46"/>
      <c r="G81" s="46"/>
      <c r="H81" s="46"/>
      <c r="I81" s="46"/>
      <c r="J81" s="46"/>
      <c r="K81" s="46"/>
      <c r="L81" s="46"/>
      <c r="M81" s="46"/>
      <c r="N81" s="46"/>
      <c r="O81" s="46"/>
      <c r="P81" s="46"/>
      <c r="Q81" s="46"/>
      <c r="R81" s="46"/>
      <c r="S81" s="46"/>
      <c r="T81" s="46"/>
      <c r="U81" s="46"/>
      <c r="V81" s="36"/>
      <c r="W81" s="36"/>
      <c r="X81" s="36"/>
      <c r="Y81" s="36"/>
    </row>
    <row r="82" spans="2:25" ht="15" customHeight="1" x14ac:dyDescent="0.2">
      <c r="B82" s="46"/>
      <c r="C82" s="663"/>
      <c r="D82" s="46"/>
      <c r="E82" s="46"/>
      <c r="F82" s="46"/>
      <c r="G82" s="46"/>
      <c r="H82" s="46"/>
      <c r="I82" s="46"/>
      <c r="J82" s="46"/>
      <c r="K82" s="46"/>
      <c r="L82" s="46"/>
      <c r="M82" s="46"/>
      <c r="N82" s="46"/>
      <c r="O82" s="46"/>
      <c r="P82" s="46"/>
      <c r="Q82" s="46"/>
      <c r="R82" s="46"/>
      <c r="S82" s="46"/>
      <c r="T82" s="46"/>
      <c r="U82" s="46"/>
      <c r="V82" s="36"/>
      <c r="W82" s="36"/>
      <c r="X82" s="36"/>
      <c r="Y82" s="36"/>
    </row>
    <row r="83" spans="2:25" ht="15" customHeight="1" x14ac:dyDescent="0.2">
      <c r="B83" s="46"/>
      <c r="C83" s="663"/>
      <c r="D83" s="46"/>
      <c r="E83" s="46"/>
      <c r="F83" s="46"/>
      <c r="G83" s="46"/>
      <c r="H83" s="46"/>
      <c r="I83" s="46"/>
      <c r="J83" s="46"/>
      <c r="K83" s="46"/>
      <c r="L83" s="46"/>
      <c r="M83" s="46"/>
      <c r="N83" s="46"/>
      <c r="O83" s="46"/>
      <c r="P83" s="46"/>
      <c r="Q83" s="46"/>
      <c r="R83" s="46"/>
      <c r="S83" s="46"/>
      <c r="T83" s="46"/>
      <c r="U83" s="46"/>
      <c r="V83" s="36"/>
      <c r="W83" s="36"/>
      <c r="X83" s="36"/>
      <c r="Y83" s="36"/>
    </row>
    <row r="84" spans="2:25" ht="15" customHeight="1" x14ac:dyDescent="0.2">
      <c r="B84" s="46"/>
      <c r="C84" s="663"/>
      <c r="D84" s="46"/>
      <c r="E84" s="46"/>
      <c r="F84" s="46"/>
      <c r="G84" s="46"/>
      <c r="H84" s="46"/>
      <c r="I84" s="46"/>
      <c r="J84" s="46"/>
      <c r="K84" s="46"/>
      <c r="L84" s="46"/>
      <c r="M84" s="46"/>
      <c r="N84" s="46"/>
      <c r="O84" s="46"/>
      <c r="P84" s="46"/>
      <c r="Q84" s="46"/>
      <c r="R84" s="46"/>
      <c r="S84" s="46"/>
      <c r="T84" s="46"/>
      <c r="U84" s="46"/>
      <c r="V84" s="36"/>
      <c r="W84" s="36"/>
      <c r="X84" s="36"/>
      <c r="Y84" s="36"/>
    </row>
    <row r="85" spans="2:25" ht="15" customHeight="1" x14ac:dyDescent="0.2">
      <c r="B85" s="46"/>
      <c r="C85" s="663"/>
      <c r="D85" s="46"/>
      <c r="E85" s="46"/>
      <c r="F85" s="46"/>
      <c r="G85" s="46"/>
      <c r="H85" s="46"/>
      <c r="I85" s="46"/>
      <c r="J85" s="46"/>
      <c r="K85" s="46"/>
      <c r="L85" s="46"/>
      <c r="M85" s="46"/>
      <c r="N85" s="46"/>
      <c r="O85" s="46"/>
      <c r="P85" s="46"/>
      <c r="Q85" s="46"/>
      <c r="R85" s="46"/>
      <c r="S85" s="46"/>
      <c r="T85" s="46"/>
      <c r="U85" s="46"/>
      <c r="V85" s="36"/>
      <c r="W85" s="36"/>
      <c r="X85" s="36"/>
      <c r="Y85" s="36"/>
    </row>
    <row r="86" spans="2:25" ht="15" customHeight="1" x14ac:dyDescent="0.2">
      <c r="B86" s="46"/>
      <c r="C86" s="663"/>
      <c r="D86" s="46"/>
      <c r="E86" s="46"/>
      <c r="F86" s="46"/>
      <c r="G86" s="46"/>
      <c r="H86" s="46"/>
      <c r="I86" s="46"/>
      <c r="J86" s="46"/>
      <c r="K86" s="46"/>
      <c r="L86" s="46"/>
      <c r="M86" s="46"/>
      <c r="N86" s="46"/>
      <c r="O86" s="46"/>
      <c r="P86" s="46"/>
      <c r="Q86" s="46"/>
      <c r="R86" s="46"/>
      <c r="S86" s="46"/>
      <c r="T86" s="46"/>
      <c r="U86" s="46"/>
      <c r="V86" s="36"/>
      <c r="W86" s="36"/>
      <c r="X86" s="36"/>
      <c r="Y86" s="36"/>
    </row>
    <row r="87" spans="2:25" ht="15" customHeight="1" x14ac:dyDescent="0.2">
      <c r="B87" s="46"/>
      <c r="C87" s="663"/>
      <c r="D87" s="46"/>
      <c r="E87" s="46"/>
      <c r="F87" s="46"/>
      <c r="G87" s="46"/>
      <c r="H87" s="46"/>
      <c r="I87" s="46"/>
      <c r="J87" s="46"/>
      <c r="K87" s="46"/>
      <c r="L87" s="46"/>
      <c r="M87" s="46"/>
      <c r="N87" s="46"/>
      <c r="O87" s="46"/>
      <c r="P87" s="46"/>
      <c r="Q87" s="46"/>
      <c r="R87" s="46"/>
      <c r="S87" s="46"/>
      <c r="T87" s="46"/>
      <c r="U87" s="46"/>
      <c r="V87" s="36"/>
      <c r="W87" s="36"/>
      <c r="X87" s="36"/>
      <c r="Y87" s="36"/>
    </row>
    <row r="88" spans="2:25" ht="15" customHeight="1" x14ac:dyDescent="0.2">
      <c r="B88" s="46"/>
      <c r="C88" s="663"/>
      <c r="D88" s="46"/>
      <c r="E88" s="46"/>
      <c r="F88" s="46"/>
      <c r="G88" s="46"/>
      <c r="H88" s="46"/>
      <c r="I88" s="46"/>
      <c r="J88" s="46"/>
      <c r="K88" s="46"/>
      <c r="L88" s="46"/>
      <c r="M88" s="46"/>
      <c r="N88" s="46"/>
      <c r="O88" s="46"/>
      <c r="P88" s="46"/>
      <c r="Q88" s="46"/>
      <c r="R88" s="46"/>
      <c r="S88" s="46"/>
      <c r="T88" s="46"/>
      <c r="U88" s="46"/>
      <c r="V88" s="36"/>
      <c r="W88" s="36"/>
      <c r="X88" s="36"/>
      <c r="Y88" s="36"/>
    </row>
    <row r="89" spans="2:25" ht="15" customHeight="1" x14ac:dyDescent="0.2">
      <c r="B89" s="46"/>
      <c r="C89" s="663"/>
      <c r="D89" s="46"/>
      <c r="E89" s="46"/>
      <c r="F89" s="46"/>
      <c r="G89" s="46"/>
      <c r="H89" s="46"/>
      <c r="I89" s="46"/>
      <c r="J89" s="46"/>
      <c r="K89" s="46"/>
      <c r="L89" s="46"/>
      <c r="M89" s="46"/>
      <c r="N89" s="46"/>
      <c r="O89" s="46"/>
      <c r="P89" s="46"/>
      <c r="Q89" s="46"/>
      <c r="R89" s="46"/>
      <c r="S89" s="46"/>
      <c r="T89" s="46"/>
      <c r="U89" s="46"/>
      <c r="V89" s="36"/>
      <c r="W89" s="36"/>
      <c r="X89" s="36"/>
      <c r="Y89" s="36"/>
    </row>
    <row r="90" spans="2:25" ht="15" customHeight="1" x14ac:dyDescent="0.2">
      <c r="B90" s="46"/>
      <c r="C90" s="663"/>
      <c r="D90" s="46"/>
      <c r="E90" s="46"/>
      <c r="F90" s="46"/>
      <c r="G90" s="46"/>
      <c r="H90" s="46"/>
      <c r="I90" s="46"/>
      <c r="J90" s="46"/>
      <c r="K90" s="46"/>
      <c r="L90" s="46"/>
      <c r="M90" s="46"/>
      <c r="N90" s="46"/>
      <c r="O90" s="46"/>
      <c r="P90" s="46"/>
      <c r="Q90" s="46"/>
      <c r="R90" s="46"/>
      <c r="S90" s="46"/>
      <c r="T90" s="46"/>
      <c r="U90" s="46"/>
      <c r="V90" s="36"/>
      <c r="W90" s="36"/>
      <c r="X90" s="36"/>
      <c r="Y90" s="36"/>
    </row>
    <row r="91" spans="2:25" ht="15" customHeight="1" x14ac:dyDescent="0.2">
      <c r="B91" s="46"/>
      <c r="C91" s="663"/>
      <c r="D91" s="46"/>
      <c r="E91" s="46"/>
      <c r="F91" s="46"/>
      <c r="G91" s="46"/>
      <c r="H91" s="46"/>
      <c r="I91" s="46"/>
      <c r="J91" s="46"/>
      <c r="K91" s="46"/>
      <c r="L91" s="46"/>
      <c r="M91" s="46"/>
      <c r="N91" s="46"/>
      <c r="O91" s="46"/>
      <c r="P91" s="46"/>
      <c r="Q91" s="46"/>
      <c r="R91" s="46"/>
      <c r="S91" s="46"/>
      <c r="T91" s="46"/>
      <c r="U91" s="46"/>
      <c r="V91" s="36"/>
      <c r="W91" s="36"/>
      <c r="X91" s="36"/>
      <c r="Y91" s="36"/>
    </row>
    <row r="92" spans="2:25" ht="15" customHeight="1" x14ac:dyDescent="0.2">
      <c r="B92" s="46"/>
      <c r="C92" s="663"/>
      <c r="D92" s="46"/>
      <c r="E92" s="46"/>
      <c r="F92" s="46"/>
      <c r="G92" s="46"/>
      <c r="H92" s="46"/>
      <c r="I92" s="46"/>
      <c r="J92" s="46"/>
      <c r="K92" s="46"/>
      <c r="L92" s="46"/>
      <c r="M92" s="46"/>
      <c r="N92" s="46"/>
      <c r="O92" s="46"/>
      <c r="P92" s="46"/>
      <c r="Q92" s="46"/>
      <c r="R92" s="46"/>
      <c r="S92" s="46"/>
      <c r="T92" s="46"/>
      <c r="U92" s="46"/>
      <c r="V92" s="36"/>
      <c r="W92" s="36"/>
      <c r="X92" s="36"/>
      <c r="Y92" s="36"/>
    </row>
    <row r="93" spans="2:25" ht="15" customHeight="1" x14ac:dyDescent="0.2">
      <c r="B93" s="46"/>
      <c r="C93" s="663"/>
      <c r="D93" s="46"/>
      <c r="E93" s="46"/>
      <c r="F93" s="46"/>
      <c r="G93" s="46"/>
      <c r="H93" s="46"/>
      <c r="I93" s="46"/>
      <c r="J93" s="46"/>
      <c r="K93" s="46"/>
      <c r="L93" s="46"/>
      <c r="M93" s="46"/>
      <c r="N93" s="46"/>
      <c r="O93" s="46"/>
      <c r="P93" s="46"/>
      <c r="Q93" s="46"/>
      <c r="R93" s="46"/>
      <c r="S93" s="46"/>
      <c r="T93" s="46"/>
      <c r="U93" s="46"/>
      <c r="V93" s="36"/>
      <c r="W93" s="36"/>
      <c r="X93" s="36"/>
      <c r="Y93" s="36"/>
    </row>
    <row r="94" spans="2:25" ht="15" customHeight="1" x14ac:dyDescent="0.2">
      <c r="B94" s="46"/>
      <c r="C94" s="663"/>
      <c r="D94" s="46"/>
      <c r="E94" s="46"/>
      <c r="F94" s="46"/>
      <c r="G94" s="46"/>
      <c r="H94" s="46"/>
      <c r="I94" s="46"/>
      <c r="J94" s="46"/>
      <c r="K94" s="46"/>
      <c r="L94" s="46"/>
      <c r="M94" s="46"/>
      <c r="N94" s="46"/>
      <c r="O94" s="46"/>
      <c r="P94" s="46"/>
      <c r="Q94" s="46"/>
      <c r="R94" s="46"/>
      <c r="S94" s="46"/>
      <c r="T94" s="46"/>
      <c r="U94" s="46"/>
      <c r="V94" s="36"/>
      <c r="W94" s="36"/>
      <c r="X94" s="36"/>
      <c r="Y94" s="36"/>
    </row>
    <row r="95" spans="2:25" ht="15" customHeight="1" x14ac:dyDescent="0.2">
      <c r="B95" s="46"/>
      <c r="C95" s="663"/>
      <c r="D95" s="46"/>
      <c r="E95" s="46"/>
      <c r="F95" s="46"/>
      <c r="G95" s="46"/>
      <c r="H95" s="46"/>
      <c r="I95" s="46"/>
      <c r="J95" s="46"/>
      <c r="K95" s="46"/>
      <c r="L95" s="46"/>
      <c r="M95" s="46"/>
      <c r="N95" s="46"/>
      <c r="O95" s="46"/>
      <c r="P95" s="46"/>
      <c r="Q95" s="46"/>
      <c r="R95" s="46"/>
      <c r="S95" s="46"/>
      <c r="T95" s="46"/>
      <c r="U95" s="46"/>
      <c r="V95" s="36"/>
      <c r="W95" s="36"/>
      <c r="X95" s="36"/>
      <c r="Y95" s="36"/>
    </row>
    <row r="96" spans="2:25" ht="15" customHeight="1" x14ac:dyDescent="0.2">
      <c r="B96" s="46"/>
      <c r="C96" s="663"/>
      <c r="D96" s="46"/>
      <c r="E96" s="46"/>
      <c r="F96" s="46"/>
      <c r="G96" s="46"/>
      <c r="H96" s="46"/>
      <c r="I96" s="46"/>
      <c r="J96" s="46"/>
      <c r="K96" s="46"/>
      <c r="L96" s="46"/>
      <c r="M96" s="46"/>
      <c r="N96" s="46"/>
      <c r="O96" s="46"/>
      <c r="P96" s="46"/>
      <c r="Q96" s="46"/>
      <c r="R96" s="46"/>
      <c r="S96" s="46"/>
      <c r="T96" s="46"/>
      <c r="U96" s="46"/>
      <c r="V96" s="36"/>
      <c r="W96" s="36"/>
      <c r="X96" s="36"/>
      <c r="Y96" s="36"/>
    </row>
    <row r="97" spans="2:25" ht="15" customHeight="1" x14ac:dyDescent="0.2">
      <c r="B97" s="46"/>
      <c r="C97" s="663"/>
      <c r="D97" s="46"/>
      <c r="E97" s="46"/>
      <c r="F97" s="46"/>
      <c r="G97" s="46"/>
      <c r="H97" s="46"/>
      <c r="I97" s="46"/>
      <c r="J97" s="46"/>
      <c r="K97" s="46"/>
      <c r="L97" s="46"/>
      <c r="M97" s="46"/>
      <c r="N97" s="46"/>
      <c r="O97" s="46"/>
      <c r="P97" s="46"/>
      <c r="Q97" s="46"/>
      <c r="R97" s="46"/>
      <c r="S97" s="46"/>
      <c r="T97" s="46"/>
      <c r="U97" s="46"/>
      <c r="V97" s="36"/>
      <c r="W97" s="36"/>
      <c r="X97" s="36"/>
      <c r="Y97" s="36"/>
    </row>
    <row r="98" spans="2:25" ht="15" customHeight="1" x14ac:dyDescent="0.2">
      <c r="B98" s="46"/>
      <c r="C98" s="663"/>
      <c r="D98" s="46"/>
      <c r="E98" s="46"/>
      <c r="F98" s="46"/>
      <c r="G98" s="46"/>
      <c r="H98" s="46"/>
      <c r="I98" s="46"/>
      <c r="J98" s="46"/>
      <c r="K98" s="46"/>
      <c r="L98" s="46"/>
      <c r="M98" s="46"/>
      <c r="N98" s="46"/>
      <c r="O98" s="46"/>
      <c r="P98" s="46"/>
      <c r="Q98" s="46"/>
      <c r="R98" s="46"/>
      <c r="S98" s="46"/>
      <c r="T98" s="46"/>
      <c r="U98" s="46"/>
      <c r="V98" s="36"/>
      <c r="W98" s="36"/>
      <c r="X98" s="36"/>
      <c r="Y98" s="36"/>
    </row>
    <row r="99" spans="2:25" ht="15" customHeight="1" x14ac:dyDescent="0.2">
      <c r="B99" s="46"/>
      <c r="C99" s="663"/>
      <c r="D99" s="46"/>
      <c r="E99" s="46"/>
      <c r="F99" s="46"/>
      <c r="G99" s="46"/>
      <c r="H99" s="46"/>
      <c r="I99" s="46"/>
      <c r="J99" s="46"/>
      <c r="K99" s="46"/>
      <c r="L99" s="46"/>
      <c r="M99" s="46"/>
      <c r="N99" s="46"/>
      <c r="O99" s="46"/>
      <c r="P99" s="46"/>
      <c r="Q99" s="46"/>
      <c r="R99" s="46"/>
      <c r="S99" s="46"/>
      <c r="T99" s="46"/>
      <c r="U99" s="46"/>
      <c r="V99" s="36"/>
      <c r="W99" s="36"/>
      <c r="X99" s="36"/>
      <c r="Y99" s="36"/>
    </row>
    <row r="100" spans="2:25" ht="15" customHeight="1" x14ac:dyDescent="0.2">
      <c r="B100" s="46"/>
      <c r="C100" s="663"/>
      <c r="D100" s="46"/>
      <c r="E100" s="46"/>
      <c r="F100" s="46"/>
      <c r="G100" s="46"/>
      <c r="H100" s="46"/>
      <c r="I100" s="46"/>
      <c r="J100" s="46"/>
      <c r="K100" s="46"/>
      <c r="L100" s="46"/>
      <c r="M100" s="46"/>
      <c r="N100" s="46"/>
      <c r="O100" s="46"/>
      <c r="P100" s="46"/>
      <c r="Q100" s="46"/>
      <c r="R100" s="46"/>
      <c r="S100" s="46"/>
      <c r="T100" s="46"/>
      <c r="U100" s="46"/>
      <c r="V100" s="36"/>
      <c r="W100" s="36"/>
      <c r="X100" s="36"/>
      <c r="Y100" s="36"/>
    </row>
    <row r="101" spans="2:25" ht="15" customHeight="1" x14ac:dyDescent="0.2">
      <c r="B101" s="46"/>
      <c r="C101" s="663"/>
      <c r="D101" s="46"/>
      <c r="E101" s="46"/>
      <c r="F101" s="46"/>
      <c r="G101" s="46"/>
      <c r="H101" s="46"/>
      <c r="I101" s="46"/>
      <c r="J101" s="46"/>
      <c r="K101" s="46"/>
      <c r="L101" s="46"/>
      <c r="M101" s="46"/>
      <c r="N101" s="46"/>
      <c r="O101" s="46"/>
      <c r="P101" s="46"/>
      <c r="Q101" s="46"/>
      <c r="R101" s="46"/>
      <c r="S101" s="46"/>
      <c r="T101" s="46"/>
      <c r="U101" s="46"/>
      <c r="V101" s="36"/>
      <c r="W101" s="36"/>
      <c r="X101" s="36"/>
      <c r="Y101" s="36"/>
    </row>
    <row r="102" spans="2:25" ht="15" customHeight="1" x14ac:dyDescent="0.2">
      <c r="B102" s="46"/>
      <c r="C102" s="663"/>
      <c r="D102" s="46"/>
      <c r="E102" s="46"/>
      <c r="F102" s="46"/>
      <c r="G102" s="46"/>
      <c r="H102" s="46"/>
      <c r="I102" s="46"/>
      <c r="J102" s="46"/>
      <c r="K102" s="46"/>
      <c r="L102" s="46"/>
      <c r="M102" s="46"/>
      <c r="N102" s="46"/>
      <c r="O102" s="46"/>
      <c r="P102" s="46"/>
      <c r="Q102" s="46"/>
      <c r="R102" s="46"/>
      <c r="S102" s="46"/>
      <c r="T102" s="46"/>
      <c r="U102" s="46"/>
      <c r="V102" s="36"/>
      <c r="W102" s="36"/>
      <c r="X102" s="36"/>
      <c r="Y102" s="36"/>
    </row>
    <row r="103" spans="2:25" ht="15" customHeight="1" x14ac:dyDescent="0.2">
      <c r="B103" s="46"/>
      <c r="C103" s="663"/>
      <c r="D103" s="46"/>
      <c r="E103" s="46"/>
      <c r="F103" s="46"/>
      <c r="G103" s="46"/>
      <c r="H103" s="46"/>
      <c r="I103" s="46"/>
      <c r="J103" s="46"/>
      <c r="K103" s="46"/>
      <c r="L103" s="46"/>
      <c r="M103" s="46"/>
      <c r="N103" s="46"/>
      <c r="O103" s="46"/>
      <c r="P103" s="46"/>
      <c r="Q103" s="46"/>
      <c r="R103" s="46"/>
      <c r="S103" s="46"/>
      <c r="T103" s="46"/>
      <c r="U103" s="46"/>
      <c r="V103" s="36"/>
      <c r="W103" s="36"/>
      <c r="X103" s="36"/>
      <c r="Y103" s="36"/>
    </row>
    <row r="104" spans="2:25" ht="15" customHeight="1" x14ac:dyDescent="0.2">
      <c r="B104" s="46"/>
      <c r="C104" s="663"/>
      <c r="D104" s="46"/>
      <c r="E104" s="46"/>
      <c r="F104" s="46"/>
      <c r="G104" s="46"/>
      <c r="H104" s="46"/>
      <c r="I104" s="46"/>
      <c r="J104" s="46"/>
      <c r="K104" s="46"/>
      <c r="L104" s="46"/>
      <c r="M104" s="46"/>
      <c r="N104" s="46"/>
      <c r="O104" s="46"/>
      <c r="P104" s="46"/>
      <c r="Q104" s="46"/>
      <c r="R104" s="46"/>
      <c r="S104" s="46"/>
      <c r="T104" s="46"/>
      <c r="U104" s="46"/>
      <c r="V104" s="36"/>
      <c r="W104" s="36"/>
      <c r="X104" s="36"/>
      <c r="Y104" s="36"/>
    </row>
    <row r="105" spans="2:25" ht="15" customHeight="1" x14ac:dyDescent="0.2">
      <c r="B105" s="46"/>
      <c r="C105" s="663"/>
      <c r="D105" s="46"/>
      <c r="E105" s="46"/>
      <c r="F105" s="46"/>
      <c r="G105" s="46"/>
      <c r="H105" s="46"/>
      <c r="I105" s="46"/>
      <c r="J105" s="46"/>
      <c r="K105" s="46"/>
      <c r="L105" s="46"/>
      <c r="M105" s="46"/>
      <c r="N105" s="46"/>
      <c r="O105" s="46"/>
      <c r="P105" s="46"/>
      <c r="Q105" s="46"/>
      <c r="R105" s="46"/>
      <c r="S105" s="46"/>
      <c r="T105" s="46"/>
      <c r="U105" s="46"/>
      <c r="V105" s="36"/>
      <c r="W105" s="36"/>
      <c r="X105" s="36"/>
      <c r="Y105" s="36"/>
    </row>
    <row r="106" spans="2:25" ht="15" customHeight="1" x14ac:dyDescent="0.2">
      <c r="B106" s="46"/>
      <c r="C106" s="663"/>
      <c r="D106" s="46"/>
      <c r="E106" s="46"/>
      <c r="F106" s="46"/>
      <c r="G106" s="46"/>
      <c r="H106" s="46"/>
      <c r="I106" s="46"/>
      <c r="J106" s="46"/>
      <c r="K106" s="46"/>
      <c r="L106" s="46"/>
      <c r="M106" s="46"/>
      <c r="N106" s="46"/>
      <c r="O106" s="46"/>
      <c r="P106" s="46"/>
      <c r="Q106" s="46"/>
      <c r="R106" s="46"/>
      <c r="S106" s="46"/>
      <c r="T106" s="46"/>
      <c r="U106" s="46"/>
      <c r="V106" s="36"/>
      <c r="W106" s="36"/>
      <c r="X106" s="36"/>
      <c r="Y106" s="36"/>
    </row>
    <row r="107" spans="2:25" ht="15" customHeight="1" x14ac:dyDescent="0.2">
      <c r="B107" s="46"/>
      <c r="C107" s="663"/>
      <c r="D107" s="46"/>
      <c r="E107" s="46"/>
      <c r="F107" s="46"/>
      <c r="G107" s="46"/>
      <c r="H107" s="46"/>
      <c r="I107" s="46"/>
      <c r="J107" s="46"/>
      <c r="K107" s="46"/>
      <c r="L107" s="46"/>
      <c r="M107" s="46"/>
      <c r="N107" s="46"/>
      <c r="O107" s="46"/>
      <c r="P107" s="46"/>
      <c r="Q107" s="46"/>
      <c r="R107" s="46"/>
      <c r="S107" s="46"/>
      <c r="T107" s="46"/>
      <c r="U107" s="46"/>
      <c r="V107" s="36"/>
      <c r="W107" s="36"/>
      <c r="X107" s="36"/>
      <c r="Y107" s="36"/>
    </row>
    <row r="108" spans="2:25" ht="15" customHeight="1" x14ac:dyDescent="0.2">
      <c r="B108" s="46"/>
      <c r="C108" s="663"/>
      <c r="D108" s="46"/>
      <c r="E108" s="46"/>
      <c r="F108" s="46"/>
      <c r="G108" s="46"/>
      <c r="H108" s="46"/>
      <c r="I108" s="46"/>
      <c r="J108" s="46"/>
      <c r="K108" s="46"/>
      <c r="L108" s="46"/>
      <c r="M108" s="46"/>
      <c r="N108" s="46"/>
      <c r="O108" s="46"/>
      <c r="P108" s="46"/>
      <c r="Q108" s="46"/>
      <c r="R108" s="46"/>
      <c r="S108" s="46"/>
      <c r="T108" s="46"/>
      <c r="U108" s="46"/>
      <c r="V108" s="36"/>
      <c r="W108" s="36"/>
      <c r="X108" s="36"/>
      <c r="Y108" s="36"/>
    </row>
    <row r="109" spans="2:25" ht="15" customHeight="1" x14ac:dyDescent="0.2">
      <c r="B109" s="46"/>
      <c r="C109" s="663"/>
      <c r="D109" s="46"/>
      <c r="E109" s="46"/>
      <c r="F109" s="46"/>
      <c r="G109" s="46"/>
      <c r="H109" s="46"/>
      <c r="I109" s="46"/>
      <c r="J109" s="46"/>
      <c r="K109" s="46"/>
      <c r="L109" s="46"/>
      <c r="M109" s="46"/>
      <c r="N109" s="46"/>
      <c r="O109" s="46"/>
      <c r="P109" s="46"/>
      <c r="Q109" s="46"/>
      <c r="R109" s="46"/>
      <c r="S109" s="46"/>
      <c r="T109" s="46"/>
      <c r="U109" s="46"/>
      <c r="V109" s="36"/>
      <c r="W109" s="36"/>
      <c r="X109" s="36"/>
      <c r="Y109" s="36"/>
    </row>
    <row r="110" spans="2:25" ht="15" customHeight="1" x14ac:dyDescent="0.2">
      <c r="B110" s="46"/>
      <c r="C110" s="663"/>
      <c r="D110" s="46"/>
      <c r="E110" s="46"/>
      <c r="F110" s="46"/>
      <c r="G110" s="46"/>
      <c r="H110" s="46"/>
      <c r="I110" s="46"/>
      <c r="J110" s="46"/>
      <c r="K110" s="46"/>
      <c r="L110" s="46"/>
      <c r="M110" s="46"/>
      <c r="N110" s="46"/>
      <c r="O110" s="46"/>
      <c r="P110" s="46"/>
      <c r="Q110" s="46"/>
      <c r="R110" s="46"/>
      <c r="S110" s="46"/>
      <c r="T110" s="46"/>
      <c r="U110" s="46"/>
      <c r="V110" s="36"/>
      <c r="W110" s="36"/>
      <c r="X110" s="36"/>
      <c r="Y110" s="36"/>
    </row>
    <row r="111" spans="2:25" ht="15" customHeight="1" x14ac:dyDescent="0.2">
      <c r="B111" s="46"/>
      <c r="C111" s="663"/>
      <c r="D111" s="46"/>
      <c r="E111" s="46"/>
      <c r="F111" s="46"/>
      <c r="G111" s="46"/>
      <c r="H111" s="46"/>
      <c r="I111" s="46"/>
      <c r="J111" s="46"/>
      <c r="K111" s="46"/>
      <c r="L111" s="46"/>
      <c r="M111" s="46"/>
      <c r="N111" s="46"/>
      <c r="O111" s="46"/>
      <c r="P111" s="46"/>
      <c r="Q111" s="46"/>
      <c r="R111" s="46"/>
      <c r="S111" s="46"/>
      <c r="T111" s="46"/>
      <c r="U111" s="46"/>
      <c r="V111" s="36"/>
      <c r="W111" s="36"/>
      <c r="X111" s="36"/>
      <c r="Y111" s="36"/>
    </row>
    <row r="112" spans="2:25" ht="15" customHeight="1" x14ac:dyDescent="0.2">
      <c r="B112" s="46"/>
      <c r="C112" s="663"/>
      <c r="D112" s="46"/>
      <c r="E112" s="46"/>
      <c r="F112" s="46"/>
      <c r="G112" s="46"/>
      <c r="H112" s="46"/>
      <c r="I112" s="46"/>
      <c r="J112" s="46"/>
      <c r="K112" s="46"/>
      <c r="L112" s="46"/>
      <c r="M112" s="46"/>
      <c r="N112" s="46"/>
      <c r="O112" s="46"/>
      <c r="P112" s="46"/>
      <c r="Q112" s="46"/>
      <c r="R112" s="46"/>
      <c r="S112" s="46"/>
      <c r="T112" s="46"/>
      <c r="U112" s="46"/>
      <c r="V112" s="36"/>
      <c r="W112" s="36"/>
      <c r="X112" s="36"/>
      <c r="Y112" s="36"/>
    </row>
    <row r="113" spans="2:25" ht="15" customHeight="1" x14ac:dyDescent="0.2">
      <c r="B113" s="46"/>
      <c r="C113" s="663"/>
      <c r="D113" s="46"/>
      <c r="E113" s="46"/>
      <c r="F113" s="46"/>
      <c r="G113" s="46"/>
      <c r="H113" s="46"/>
      <c r="I113" s="46"/>
      <c r="J113" s="46"/>
      <c r="K113" s="46"/>
      <c r="L113" s="46"/>
      <c r="M113" s="46"/>
      <c r="N113" s="46"/>
      <c r="O113" s="46"/>
      <c r="P113" s="46"/>
      <c r="Q113" s="46"/>
      <c r="R113" s="46"/>
      <c r="S113" s="46"/>
      <c r="T113" s="46"/>
      <c r="U113" s="46"/>
      <c r="V113" s="36"/>
      <c r="W113" s="36"/>
      <c r="X113" s="36"/>
      <c r="Y113" s="36"/>
    </row>
    <row r="114" spans="2:25" ht="15" customHeight="1" x14ac:dyDescent="0.2">
      <c r="B114" s="46"/>
      <c r="C114" s="663"/>
      <c r="D114" s="46"/>
      <c r="E114" s="46"/>
      <c r="F114" s="46"/>
      <c r="G114" s="46"/>
      <c r="H114" s="46"/>
      <c r="I114" s="46"/>
      <c r="J114" s="46"/>
      <c r="K114" s="46"/>
      <c r="L114" s="46"/>
      <c r="M114" s="46"/>
      <c r="N114" s="46"/>
      <c r="O114" s="46"/>
      <c r="P114" s="46"/>
      <c r="Q114" s="46"/>
      <c r="R114" s="46"/>
      <c r="S114" s="46"/>
      <c r="T114" s="46"/>
      <c r="U114" s="46"/>
      <c r="V114" s="36"/>
      <c r="W114" s="36"/>
      <c r="X114" s="36"/>
      <c r="Y114" s="36"/>
    </row>
    <row r="115" spans="2:25" ht="15" customHeight="1" x14ac:dyDescent="0.2">
      <c r="B115" s="46"/>
      <c r="C115" s="663"/>
      <c r="D115" s="46"/>
      <c r="E115" s="46"/>
      <c r="F115" s="46"/>
      <c r="G115" s="46"/>
      <c r="H115" s="46"/>
      <c r="I115" s="46"/>
      <c r="J115" s="46"/>
      <c r="K115" s="46"/>
      <c r="L115" s="46"/>
      <c r="M115" s="46"/>
      <c r="N115" s="46"/>
      <c r="O115" s="46"/>
      <c r="P115" s="46"/>
      <c r="Q115" s="46"/>
      <c r="R115" s="46"/>
      <c r="S115" s="46"/>
      <c r="T115" s="46"/>
      <c r="U115" s="46"/>
      <c r="V115" s="36"/>
      <c r="W115" s="36"/>
      <c r="X115" s="36"/>
      <c r="Y115" s="36"/>
    </row>
    <row r="116" spans="2:25" ht="15" customHeight="1" x14ac:dyDescent="0.2">
      <c r="B116" s="46"/>
      <c r="C116" s="663"/>
      <c r="D116" s="46"/>
      <c r="E116" s="46"/>
      <c r="F116" s="46"/>
      <c r="G116" s="46"/>
      <c r="H116" s="46"/>
      <c r="I116" s="46"/>
      <c r="J116" s="46"/>
      <c r="K116" s="46"/>
      <c r="L116" s="46"/>
      <c r="M116" s="46"/>
      <c r="N116" s="46"/>
      <c r="O116" s="46"/>
      <c r="P116" s="46"/>
      <c r="Q116" s="46"/>
      <c r="R116" s="46"/>
      <c r="S116" s="46"/>
      <c r="T116" s="46"/>
      <c r="U116" s="46"/>
      <c r="V116" s="36"/>
      <c r="W116" s="36"/>
      <c r="X116" s="36"/>
      <c r="Y116" s="36"/>
    </row>
    <row r="117" spans="2:25" ht="15" customHeight="1" x14ac:dyDescent="0.2">
      <c r="B117" s="46"/>
      <c r="C117" s="663"/>
      <c r="D117" s="46"/>
      <c r="E117" s="46"/>
      <c r="F117" s="46"/>
      <c r="G117" s="46"/>
      <c r="H117" s="46"/>
      <c r="I117" s="46"/>
      <c r="J117" s="46"/>
      <c r="K117" s="46"/>
      <c r="L117" s="46"/>
      <c r="M117" s="46"/>
      <c r="N117" s="46"/>
      <c r="O117" s="46"/>
      <c r="P117" s="46"/>
      <c r="Q117" s="46"/>
      <c r="R117" s="46"/>
      <c r="S117" s="46"/>
      <c r="T117" s="46"/>
      <c r="U117" s="46"/>
      <c r="V117" s="36"/>
      <c r="W117" s="36"/>
      <c r="X117" s="36"/>
      <c r="Y117" s="36"/>
    </row>
    <row r="118" spans="2:25" ht="15" customHeight="1" x14ac:dyDescent="0.2">
      <c r="B118" s="46"/>
      <c r="C118" s="663"/>
      <c r="D118" s="46"/>
      <c r="E118" s="46"/>
      <c r="F118" s="46"/>
      <c r="G118" s="46"/>
      <c r="H118" s="46"/>
      <c r="I118" s="46"/>
      <c r="J118" s="46"/>
      <c r="K118" s="46"/>
      <c r="L118" s="46"/>
      <c r="M118" s="46"/>
      <c r="N118" s="46"/>
      <c r="O118" s="46"/>
      <c r="P118" s="46"/>
      <c r="Q118" s="46"/>
      <c r="R118" s="46"/>
      <c r="S118" s="46"/>
      <c r="T118" s="46"/>
      <c r="U118" s="46"/>
      <c r="V118" s="36"/>
      <c r="W118" s="36"/>
      <c r="X118" s="36"/>
      <c r="Y118" s="36"/>
    </row>
    <row r="119" spans="2:25" ht="15" customHeight="1" x14ac:dyDescent="0.2">
      <c r="B119" s="46"/>
      <c r="C119" s="663"/>
      <c r="D119" s="46"/>
      <c r="E119" s="46"/>
      <c r="F119" s="46"/>
      <c r="G119" s="46"/>
      <c r="H119" s="46"/>
      <c r="I119" s="46"/>
      <c r="J119" s="46"/>
      <c r="K119" s="46"/>
      <c r="L119" s="46"/>
      <c r="M119" s="46"/>
      <c r="N119" s="46"/>
      <c r="O119" s="46"/>
      <c r="P119" s="46"/>
      <c r="Q119" s="46"/>
      <c r="R119" s="46"/>
      <c r="S119" s="46"/>
      <c r="T119" s="46"/>
      <c r="U119" s="46"/>
      <c r="V119" s="36"/>
      <c r="W119" s="36"/>
      <c r="X119" s="36"/>
      <c r="Y119" s="36"/>
    </row>
    <row r="120" spans="2:25" ht="15" customHeight="1" x14ac:dyDescent="0.2">
      <c r="B120" s="46"/>
      <c r="C120" s="663"/>
      <c r="D120" s="46"/>
      <c r="E120" s="46"/>
      <c r="F120" s="46"/>
      <c r="G120" s="46"/>
      <c r="H120" s="46"/>
      <c r="I120" s="46"/>
      <c r="J120" s="46"/>
      <c r="K120" s="46"/>
      <c r="L120" s="46"/>
      <c r="M120" s="46"/>
      <c r="N120" s="46"/>
      <c r="O120" s="46"/>
      <c r="P120" s="46"/>
      <c r="Q120" s="46"/>
      <c r="R120" s="46"/>
      <c r="S120" s="46"/>
      <c r="T120" s="46"/>
      <c r="U120" s="46"/>
      <c r="V120" s="36"/>
      <c r="W120" s="36"/>
      <c r="X120" s="36"/>
      <c r="Y120" s="36"/>
    </row>
    <row r="121" spans="2:25" ht="15" customHeight="1" x14ac:dyDescent="0.2">
      <c r="B121" s="46"/>
      <c r="C121" s="663"/>
      <c r="D121" s="46"/>
      <c r="E121" s="46"/>
      <c r="F121" s="46"/>
      <c r="G121" s="46"/>
      <c r="H121" s="46"/>
      <c r="I121" s="46"/>
      <c r="J121" s="46"/>
      <c r="K121" s="46"/>
      <c r="L121" s="46"/>
      <c r="M121" s="46"/>
      <c r="N121" s="46"/>
      <c r="O121" s="46"/>
      <c r="P121" s="46"/>
      <c r="Q121" s="46"/>
      <c r="R121" s="46"/>
      <c r="S121" s="46"/>
      <c r="T121" s="46"/>
      <c r="U121" s="46"/>
      <c r="V121" s="36"/>
      <c r="W121" s="36"/>
      <c r="X121" s="36"/>
      <c r="Y121" s="36"/>
    </row>
    <row r="122" spans="2:25" ht="15" customHeight="1" x14ac:dyDescent="0.2">
      <c r="B122" s="46"/>
      <c r="C122" s="663"/>
      <c r="D122" s="46"/>
      <c r="E122" s="46"/>
      <c r="F122" s="46"/>
      <c r="G122" s="46"/>
      <c r="H122" s="46"/>
      <c r="I122" s="46"/>
      <c r="J122" s="46"/>
      <c r="K122" s="46"/>
      <c r="L122" s="46"/>
      <c r="M122" s="46"/>
      <c r="N122" s="46"/>
      <c r="O122" s="46"/>
      <c r="P122" s="46"/>
      <c r="Q122" s="46"/>
      <c r="R122" s="46"/>
      <c r="S122" s="46"/>
      <c r="T122" s="46"/>
      <c r="U122" s="46"/>
      <c r="V122" s="36"/>
      <c r="W122" s="36"/>
      <c r="X122" s="36"/>
      <c r="Y122" s="36"/>
    </row>
    <row r="123" spans="2:25" ht="15" customHeight="1" x14ac:dyDescent="0.2">
      <c r="B123" s="46"/>
      <c r="C123" s="663"/>
      <c r="D123" s="46"/>
      <c r="E123" s="46"/>
      <c r="F123" s="46"/>
      <c r="G123" s="46"/>
      <c r="H123" s="46"/>
      <c r="I123" s="46"/>
      <c r="J123" s="46"/>
      <c r="K123" s="46"/>
      <c r="L123" s="46"/>
      <c r="M123" s="46"/>
      <c r="N123" s="46"/>
      <c r="O123" s="46"/>
      <c r="P123" s="46"/>
      <c r="Q123" s="46"/>
      <c r="R123" s="46"/>
      <c r="S123" s="46"/>
      <c r="T123" s="46"/>
      <c r="U123" s="46"/>
      <c r="V123" s="36"/>
      <c r="W123" s="36"/>
      <c r="X123" s="36"/>
      <c r="Y123" s="36"/>
    </row>
    <row r="124" spans="2:25" ht="15" customHeight="1" x14ac:dyDescent="0.2">
      <c r="B124" s="46"/>
      <c r="C124" s="663"/>
      <c r="D124" s="46"/>
      <c r="E124" s="46"/>
      <c r="F124" s="46"/>
      <c r="G124" s="46"/>
      <c r="H124" s="46"/>
      <c r="I124" s="46"/>
      <c r="J124" s="46"/>
      <c r="K124" s="46"/>
      <c r="L124" s="46"/>
      <c r="M124" s="46"/>
      <c r="N124" s="46"/>
      <c r="O124" s="46"/>
      <c r="P124" s="46"/>
      <c r="Q124" s="46"/>
      <c r="R124" s="46"/>
      <c r="S124" s="46"/>
      <c r="T124" s="46"/>
      <c r="U124" s="46"/>
      <c r="V124" s="36"/>
      <c r="W124" s="36"/>
      <c r="X124" s="36"/>
      <c r="Y124" s="36"/>
    </row>
    <row r="125" spans="2:25" ht="15" customHeight="1" x14ac:dyDescent="0.2">
      <c r="B125" s="46"/>
      <c r="C125" s="663"/>
      <c r="D125" s="46"/>
      <c r="E125" s="46"/>
      <c r="F125" s="46"/>
      <c r="G125" s="46"/>
      <c r="H125" s="46"/>
      <c r="I125" s="46"/>
      <c r="J125" s="46"/>
      <c r="K125" s="46"/>
      <c r="L125" s="46"/>
      <c r="M125" s="46"/>
      <c r="N125" s="46"/>
      <c r="O125" s="46"/>
      <c r="P125" s="46"/>
      <c r="Q125" s="46"/>
      <c r="R125" s="46"/>
      <c r="S125" s="46"/>
      <c r="T125" s="46"/>
      <c r="U125" s="46"/>
      <c r="V125" s="36"/>
      <c r="W125" s="36"/>
      <c r="X125" s="36"/>
      <c r="Y125" s="36"/>
    </row>
    <row r="126" spans="2:25" ht="15" customHeight="1" x14ac:dyDescent="0.2">
      <c r="B126" s="46"/>
      <c r="C126" s="663"/>
      <c r="D126" s="46"/>
      <c r="E126" s="46"/>
      <c r="F126" s="46"/>
      <c r="G126" s="46"/>
      <c r="H126" s="46"/>
      <c r="I126" s="46"/>
      <c r="J126" s="46"/>
      <c r="K126" s="46"/>
      <c r="L126" s="46"/>
      <c r="M126" s="46"/>
      <c r="N126" s="46"/>
      <c r="O126" s="46"/>
      <c r="P126" s="46"/>
      <c r="Q126" s="46"/>
      <c r="R126" s="46"/>
      <c r="S126" s="46"/>
      <c r="T126" s="46"/>
      <c r="U126" s="46"/>
      <c r="V126" s="36"/>
      <c r="W126" s="36"/>
      <c r="X126" s="36"/>
      <c r="Y126" s="36"/>
    </row>
    <row r="127" spans="2:25" ht="15" customHeight="1" x14ac:dyDescent="0.2">
      <c r="B127" s="46"/>
      <c r="C127" s="663"/>
      <c r="D127" s="46"/>
      <c r="E127" s="46"/>
      <c r="F127" s="46"/>
      <c r="G127" s="46"/>
      <c r="H127" s="46"/>
      <c r="I127" s="46"/>
      <c r="J127" s="46"/>
      <c r="K127" s="46"/>
      <c r="L127" s="46"/>
      <c r="M127" s="46"/>
      <c r="N127" s="46"/>
      <c r="O127" s="46"/>
      <c r="P127" s="46"/>
      <c r="Q127" s="46"/>
      <c r="R127" s="46"/>
      <c r="S127" s="46"/>
      <c r="T127" s="46"/>
      <c r="U127" s="46"/>
      <c r="V127" s="36"/>
      <c r="W127" s="36"/>
      <c r="X127" s="36"/>
      <c r="Y127" s="36"/>
    </row>
    <row r="128" spans="2:25" ht="15" customHeight="1" x14ac:dyDescent="0.2">
      <c r="B128" s="46"/>
      <c r="C128" s="663"/>
      <c r="D128" s="46"/>
      <c r="E128" s="46"/>
      <c r="F128" s="46"/>
      <c r="G128" s="46"/>
      <c r="H128" s="46"/>
      <c r="I128" s="46"/>
      <c r="J128" s="46"/>
      <c r="K128" s="46"/>
      <c r="L128" s="46"/>
      <c r="M128" s="46"/>
      <c r="N128" s="46"/>
      <c r="O128" s="46"/>
      <c r="P128" s="46"/>
      <c r="Q128" s="46"/>
      <c r="R128" s="46"/>
      <c r="S128" s="46"/>
      <c r="T128" s="46"/>
      <c r="U128" s="46"/>
      <c r="V128" s="36"/>
      <c r="W128" s="36"/>
      <c r="X128" s="36"/>
      <c r="Y128" s="36"/>
    </row>
    <row r="129" spans="2:25" ht="15" customHeight="1" x14ac:dyDescent="0.2">
      <c r="B129" s="46"/>
      <c r="C129" s="663"/>
      <c r="D129" s="46"/>
      <c r="E129" s="46"/>
      <c r="F129" s="46"/>
      <c r="G129" s="46"/>
      <c r="H129" s="46"/>
      <c r="I129" s="46"/>
      <c r="J129" s="46"/>
      <c r="K129" s="46"/>
      <c r="L129" s="46"/>
      <c r="M129" s="46"/>
      <c r="N129" s="46"/>
      <c r="O129" s="46"/>
      <c r="P129" s="46"/>
      <c r="Q129" s="46"/>
      <c r="R129" s="46"/>
      <c r="S129" s="46"/>
      <c r="T129" s="46"/>
      <c r="U129" s="46"/>
      <c r="V129" s="36"/>
      <c r="W129" s="36"/>
      <c r="X129" s="36"/>
      <c r="Y129" s="36"/>
    </row>
    <row r="130" spans="2:25" ht="15" customHeight="1" x14ac:dyDescent="0.2">
      <c r="B130" s="46"/>
      <c r="C130" s="663"/>
      <c r="D130" s="46"/>
      <c r="E130" s="46"/>
      <c r="F130" s="46"/>
      <c r="G130" s="46"/>
      <c r="H130" s="46"/>
      <c r="I130" s="46"/>
      <c r="J130" s="46"/>
      <c r="K130" s="46"/>
      <c r="L130" s="46"/>
      <c r="M130" s="46"/>
      <c r="N130" s="46"/>
      <c r="O130" s="46"/>
      <c r="P130" s="46"/>
      <c r="Q130" s="46"/>
      <c r="R130" s="46"/>
      <c r="S130" s="46"/>
      <c r="T130" s="46"/>
      <c r="U130" s="46"/>
      <c r="V130" s="36"/>
      <c r="W130" s="36"/>
      <c r="X130" s="36"/>
      <c r="Y130" s="36"/>
    </row>
    <row r="131" spans="2:25" ht="15" customHeight="1" x14ac:dyDescent="0.2">
      <c r="B131" s="46"/>
      <c r="C131" s="663"/>
      <c r="D131" s="46"/>
      <c r="E131" s="46"/>
      <c r="F131" s="46"/>
      <c r="G131" s="46"/>
      <c r="H131" s="46"/>
      <c r="I131" s="46"/>
      <c r="J131" s="46"/>
      <c r="K131" s="46"/>
      <c r="L131" s="46"/>
      <c r="M131" s="46"/>
      <c r="N131" s="46"/>
      <c r="O131" s="46"/>
      <c r="P131" s="46"/>
      <c r="Q131" s="46"/>
      <c r="R131" s="46"/>
      <c r="S131" s="46"/>
      <c r="T131" s="46"/>
      <c r="U131" s="46"/>
      <c r="V131" s="36"/>
      <c r="W131" s="36"/>
      <c r="X131" s="36"/>
      <c r="Y131" s="36"/>
    </row>
    <row r="132" spans="2:25" ht="15" customHeight="1" x14ac:dyDescent="0.2">
      <c r="B132" s="46"/>
      <c r="C132" s="663"/>
      <c r="D132" s="46"/>
      <c r="E132" s="46"/>
      <c r="F132" s="46"/>
      <c r="G132" s="46"/>
      <c r="H132" s="46"/>
      <c r="I132" s="46"/>
      <c r="J132" s="46"/>
      <c r="K132" s="46"/>
      <c r="L132" s="46"/>
      <c r="M132" s="46"/>
      <c r="N132" s="46"/>
      <c r="O132" s="46"/>
      <c r="P132" s="46"/>
      <c r="Q132" s="46"/>
      <c r="R132" s="46"/>
      <c r="S132" s="46"/>
      <c r="T132" s="46"/>
      <c r="U132" s="46"/>
      <c r="V132" s="36"/>
      <c r="W132" s="36"/>
      <c r="X132" s="36"/>
      <c r="Y132" s="36"/>
    </row>
    <row r="133" spans="2:25" ht="15" customHeight="1" x14ac:dyDescent="0.2">
      <c r="B133" s="46"/>
      <c r="C133" s="663"/>
      <c r="D133" s="46"/>
      <c r="E133" s="46"/>
      <c r="F133" s="46"/>
      <c r="G133" s="46"/>
      <c r="H133" s="46"/>
      <c r="I133" s="46"/>
      <c r="J133" s="46"/>
      <c r="K133" s="46"/>
      <c r="L133" s="46"/>
      <c r="M133" s="46"/>
      <c r="N133" s="46"/>
      <c r="O133" s="46"/>
      <c r="P133" s="46"/>
      <c r="Q133" s="46"/>
      <c r="R133" s="46"/>
      <c r="S133" s="46"/>
      <c r="T133" s="46"/>
      <c r="U133" s="46"/>
      <c r="V133" s="36"/>
      <c r="W133" s="36"/>
      <c r="X133" s="36"/>
      <c r="Y133" s="36"/>
    </row>
    <row r="134" spans="2:25" ht="15" customHeight="1" x14ac:dyDescent="0.2">
      <c r="B134" s="46"/>
      <c r="C134" s="663"/>
      <c r="D134" s="46"/>
      <c r="E134" s="46"/>
      <c r="F134" s="46"/>
      <c r="G134" s="46"/>
      <c r="H134" s="46"/>
      <c r="I134" s="46"/>
      <c r="J134" s="46"/>
      <c r="K134" s="46"/>
      <c r="L134" s="46"/>
      <c r="M134" s="46"/>
      <c r="N134" s="46"/>
      <c r="O134" s="46"/>
      <c r="P134" s="46"/>
      <c r="Q134" s="46"/>
      <c r="R134" s="46"/>
      <c r="S134" s="46"/>
      <c r="T134" s="46"/>
      <c r="U134" s="46"/>
      <c r="V134" s="36"/>
      <c r="W134" s="36"/>
      <c r="X134" s="36"/>
      <c r="Y134" s="36"/>
    </row>
    <row r="135" spans="2:25" ht="15" customHeight="1" x14ac:dyDescent="0.2">
      <c r="B135" s="46"/>
      <c r="C135" s="663"/>
      <c r="D135" s="46"/>
      <c r="E135" s="46"/>
      <c r="F135" s="46"/>
      <c r="G135" s="46"/>
      <c r="H135" s="46"/>
      <c r="I135" s="46"/>
      <c r="J135" s="46"/>
      <c r="K135" s="46"/>
      <c r="L135" s="46"/>
      <c r="M135" s="46"/>
      <c r="N135" s="46"/>
      <c r="O135" s="46"/>
      <c r="P135" s="46"/>
      <c r="Q135" s="46"/>
      <c r="R135" s="46"/>
      <c r="S135" s="46"/>
      <c r="T135" s="46"/>
      <c r="U135" s="46"/>
      <c r="V135" s="36"/>
      <c r="W135" s="36"/>
      <c r="X135" s="36"/>
      <c r="Y135" s="36"/>
    </row>
    <row r="136" spans="2:25" ht="15" customHeight="1" x14ac:dyDescent="0.2">
      <c r="B136" s="46"/>
      <c r="C136" s="663"/>
      <c r="D136" s="46"/>
      <c r="E136" s="46"/>
      <c r="F136" s="46"/>
      <c r="G136" s="46"/>
      <c r="H136" s="46"/>
      <c r="I136" s="46"/>
      <c r="J136" s="46"/>
      <c r="K136" s="46"/>
      <c r="L136" s="46"/>
      <c r="M136" s="46"/>
      <c r="N136" s="46"/>
      <c r="O136" s="46"/>
      <c r="P136" s="46"/>
      <c r="Q136" s="46"/>
      <c r="R136" s="46"/>
      <c r="S136" s="46"/>
      <c r="T136" s="46"/>
      <c r="U136" s="46"/>
      <c r="V136" s="36"/>
      <c r="W136" s="36"/>
      <c r="X136" s="36"/>
      <c r="Y136" s="36"/>
    </row>
    <row r="137" spans="2:25" ht="15" customHeight="1" x14ac:dyDescent="0.2">
      <c r="B137" s="46"/>
      <c r="C137" s="663"/>
      <c r="D137" s="46"/>
      <c r="E137" s="46"/>
      <c r="F137" s="46"/>
      <c r="G137" s="46"/>
      <c r="H137" s="46"/>
      <c r="I137" s="46"/>
      <c r="J137" s="46"/>
      <c r="K137" s="46"/>
      <c r="L137" s="46"/>
      <c r="M137" s="46"/>
      <c r="N137" s="46"/>
      <c r="O137" s="46"/>
      <c r="P137" s="46"/>
      <c r="Q137" s="46"/>
      <c r="R137" s="46"/>
      <c r="S137" s="46"/>
      <c r="T137" s="46"/>
      <c r="U137" s="46"/>
      <c r="V137" s="36"/>
      <c r="W137" s="36"/>
      <c r="X137" s="36"/>
      <c r="Y137" s="36"/>
    </row>
    <row r="138" spans="2:25" ht="15" customHeight="1" x14ac:dyDescent="0.2">
      <c r="B138" s="46"/>
      <c r="C138" s="663"/>
      <c r="D138" s="46"/>
      <c r="E138" s="46"/>
      <c r="F138" s="46"/>
      <c r="G138" s="46"/>
      <c r="H138" s="46"/>
      <c r="I138" s="46"/>
      <c r="J138" s="46"/>
      <c r="K138" s="46"/>
      <c r="L138" s="46"/>
      <c r="M138" s="46"/>
      <c r="N138" s="46"/>
      <c r="O138" s="46"/>
      <c r="P138" s="46"/>
      <c r="Q138" s="46"/>
      <c r="R138" s="46"/>
      <c r="S138" s="46"/>
      <c r="T138" s="46"/>
      <c r="U138" s="46"/>
      <c r="V138" s="36"/>
      <c r="W138" s="36"/>
      <c r="X138" s="36"/>
      <c r="Y138" s="36"/>
    </row>
    <row r="139" spans="2:25" ht="15" customHeight="1" x14ac:dyDescent="0.2">
      <c r="B139" s="46"/>
      <c r="C139" s="663"/>
      <c r="D139" s="46"/>
      <c r="E139" s="46"/>
      <c r="F139" s="46"/>
      <c r="G139" s="46"/>
      <c r="H139" s="46"/>
      <c r="I139" s="46"/>
      <c r="J139" s="46"/>
      <c r="K139" s="46"/>
      <c r="L139" s="46"/>
      <c r="M139" s="46"/>
      <c r="N139" s="46"/>
      <c r="O139" s="46"/>
      <c r="P139" s="46"/>
      <c r="Q139" s="46"/>
      <c r="R139" s="46"/>
      <c r="S139" s="46"/>
      <c r="T139" s="46"/>
      <c r="U139" s="46"/>
      <c r="V139" s="36"/>
      <c r="W139" s="36"/>
      <c r="X139" s="36"/>
      <c r="Y139" s="36"/>
    </row>
    <row r="140" spans="2:25" ht="15" customHeight="1" x14ac:dyDescent="0.2">
      <c r="B140" s="46"/>
      <c r="C140" s="663"/>
      <c r="D140" s="46"/>
      <c r="E140" s="46"/>
      <c r="F140" s="46"/>
      <c r="G140" s="46"/>
      <c r="H140" s="46"/>
      <c r="I140" s="46"/>
      <c r="J140" s="46"/>
      <c r="K140" s="46"/>
      <c r="L140" s="46"/>
      <c r="M140" s="46"/>
      <c r="N140" s="46"/>
      <c r="O140" s="46"/>
      <c r="P140" s="46"/>
      <c r="Q140" s="46"/>
      <c r="R140" s="46"/>
      <c r="S140" s="46"/>
      <c r="T140" s="46"/>
      <c r="U140" s="46"/>
      <c r="V140" s="36"/>
      <c r="W140" s="36"/>
      <c r="X140" s="36"/>
      <c r="Y140" s="36"/>
    </row>
    <row r="141" spans="2:25" ht="15" customHeight="1" x14ac:dyDescent="0.2">
      <c r="B141" s="46"/>
      <c r="C141" s="663"/>
      <c r="D141" s="46"/>
      <c r="E141" s="46"/>
      <c r="F141" s="46"/>
      <c r="G141" s="46"/>
      <c r="H141" s="46"/>
      <c r="I141" s="46"/>
      <c r="J141" s="46"/>
      <c r="K141" s="46"/>
      <c r="L141" s="46"/>
      <c r="M141" s="46"/>
      <c r="N141" s="46"/>
      <c r="O141" s="46"/>
      <c r="P141" s="46"/>
      <c r="Q141" s="46"/>
      <c r="R141" s="46"/>
      <c r="S141" s="46"/>
      <c r="T141" s="46"/>
      <c r="U141" s="46"/>
      <c r="V141" s="36"/>
      <c r="W141" s="36"/>
      <c r="X141" s="36"/>
      <c r="Y141" s="36"/>
    </row>
    <row r="142" spans="2:25" ht="15" customHeight="1" x14ac:dyDescent="0.2">
      <c r="B142" s="46"/>
      <c r="C142" s="663"/>
      <c r="D142" s="46"/>
      <c r="E142" s="46"/>
      <c r="F142" s="46"/>
      <c r="G142" s="46"/>
      <c r="H142" s="46"/>
      <c r="I142" s="46"/>
      <c r="J142" s="46"/>
      <c r="K142" s="46"/>
      <c r="L142" s="46"/>
      <c r="M142" s="46"/>
      <c r="N142" s="46"/>
      <c r="O142" s="46"/>
      <c r="P142" s="46"/>
      <c r="Q142" s="46"/>
      <c r="R142" s="46"/>
      <c r="S142" s="46"/>
      <c r="T142" s="46"/>
      <c r="U142" s="46"/>
      <c r="V142" s="36"/>
      <c r="W142" s="36"/>
      <c r="X142" s="36"/>
      <c r="Y142" s="36"/>
    </row>
    <row r="143" spans="2:25" ht="15" customHeight="1" x14ac:dyDescent="0.2">
      <c r="B143" s="46"/>
      <c r="C143" s="663"/>
      <c r="D143" s="46"/>
      <c r="E143" s="46"/>
      <c r="F143" s="46"/>
      <c r="G143" s="46"/>
      <c r="H143" s="46"/>
      <c r="I143" s="46"/>
      <c r="J143" s="46"/>
      <c r="K143" s="46"/>
      <c r="L143" s="46"/>
      <c r="M143" s="46"/>
      <c r="N143" s="46"/>
      <c r="O143" s="46"/>
      <c r="P143" s="46"/>
      <c r="Q143" s="46"/>
      <c r="R143" s="46"/>
      <c r="S143" s="46"/>
      <c r="T143" s="46"/>
      <c r="U143" s="46"/>
      <c r="V143" s="36"/>
      <c r="W143" s="36"/>
      <c r="X143" s="36"/>
      <c r="Y143" s="36"/>
    </row>
    <row r="144" spans="2:25" ht="15" customHeight="1" x14ac:dyDescent="0.2">
      <c r="B144" s="46"/>
      <c r="C144" s="663"/>
      <c r="D144" s="46"/>
      <c r="E144" s="46"/>
      <c r="F144" s="46"/>
      <c r="G144" s="46"/>
      <c r="H144" s="46"/>
      <c r="I144" s="46"/>
      <c r="J144" s="46"/>
      <c r="K144" s="46"/>
      <c r="L144" s="46"/>
      <c r="M144" s="46"/>
      <c r="N144" s="46"/>
      <c r="O144" s="46"/>
      <c r="P144" s="46"/>
      <c r="Q144" s="46"/>
      <c r="R144" s="46"/>
      <c r="S144" s="46"/>
      <c r="T144" s="46"/>
      <c r="U144" s="46"/>
      <c r="V144" s="36"/>
      <c r="W144" s="36"/>
      <c r="X144" s="36"/>
      <c r="Y144" s="36"/>
    </row>
    <row r="145" spans="2:25" ht="15" customHeight="1" x14ac:dyDescent="0.2">
      <c r="B145" s="46"/>
      <c r="C145" s="663"/>
      <c r="D145" s="46"/>
      <c r="E145" s="46"/>
      <c r="F145" s="46"/>
      <c r="G145" s="46"/>
      <c r="H145" s="46"/>
      <c r="I145" s="46"/>
      <c r="J145" s="46"/>
      <c r="K145" s="46"/>
      <c r="L145" s="46"/>
      <c r="M145" s="46"/>
      <c r="N145" s="46"/>
      <c r="O145" s="46"/>
      <c r="P145" s="46"/>
      <c r="Q145" s="46"/>
      <c r="R145" s="46"/>
      <c r="S145" s="46"/>
      <c r="T145" s="46"/>
      <c r="U145" s="46"/>
      <c r="V145" s="36"/>
      <c r="W145" s="36"/>
      <c r="X145" s="36"/>
      <c r="Y145" s="36"/>
    </row>
    <row r="146" spans="2:25" ht="15" customHeight="1" x14ac:dyDescent="0.2">
      <c r="B146" s="46"/>
      <c r="C146" s="663"/>
      <c r="D146" s="46"/>
      <c r="E146" s="46"/>
      <c r="F146" s="46"/>
      <c r="G146" s="46"/>
      <c r="H146" s="46"/>
      <c r="I146" s="46"/>
      <c r="J146" s="46"/>
      <c r="K146" s="46"/>
      <c r="L146" s="46"/>
      <c r="M146" s="46"/>
      <c r="N146" s="46"/>
      <c r="O146" s="46"/>
      <c r="P146" s="46"/>
      <c r="Q146" s="46"/>
      <c r="R146" s="46"/>
      <c r="S146" s="46"/>
      <c r="T146" s="46"/>
      <c r="U146" s="46"/>
      <c r="V146" s="36"/>
      <c r="W146" s="36"/>
      <c r="X146" s="36"/>
      <c r="Y146" s="36"/>
    </row>
    <row r="147" spans="2:25" ht="15" customHeight="1" x14ac:dyDescent="0.2">
      <c r="B147" s="46"/>
      <c r="C147" s="663"/>
      <c r="D147" s="46"/>
      <c r="E147" s="46"/>
      <c r="F147" s="46"/>
      <c r="G147" s="46"/>
      <c r="H147" s="46"/>
      <c r="I147" s="46"/>
      <c r="J147" s="46"/>
      <c r="K147" s="46"/>
      <c r="L147" s="46"/>
      <c r="M147" s="46"/>
      <c r="N147" s="46"/>
      <c r="O147" s="46"/>
      <c r="P147" s="46"/>
      <c r="Q147" s="46"/>
      <c r="R147" s="46"/>
      <c r="S147" s="46"/>
      <c r="T147" s="46"/>
      <c r="U147" s="46"/>
      <c r="V147" s="36"/>
      <c r="W147" s="36"/>
      <c r="X147" s="36"/>
      <c r="Y147" s="36"/>
    </row>
    <row r="148" spans="2:25" ht="15" customHeight="1" x14ac:dyDescent="0.2">
      <c r="B148" s="46"/>
      <c r="C148" s="663"/>
      <c r="D148" s="46"/>
      <c r="E148" s="46"/>
      <c r="F148" s="46"/>
      <c r="G148" s="46"/>
      <c r="H148" s="46"/>
      <c r="I148" s="46"/>
      <c r="J148" s="46"/>
      <c r="K148" s="46"/>
      <c r="L148" s="46"/>
      <c r="M148" s="46"/>
      <c r="N148" s="46"/>
      <c r="O148" s="46"/>
      <c r="P148" s="46"/>
      <c r="Q148" s="46"/>
      <c r="R148" s="46"/>
      <c r="S148" s="46"/>
      <c r="T148" s="46"/>
      <c r="U148" s="46"/>
      <c r="V148" s="36"/>
      <c r="W148" s="36"/>
      <c r="X148" s="36"/>
      <c r="Y148" s="36"/>
    </row>
    <row r="149" spans="2:25" ht="15" customHeight="1" x14ac:dyDescent="0.2">
      <c r="B149" s="46"/>
      <c r="C149" s="663"/>
      <c r="D149" s="46"/>
      <c r="E149" s="46"/>
      <c r="F149" s="46"/>
      <c r="G149" s="46"/>
      <c r="H149" s="46"/>
      <c r="I149" s="46"/>
      <c r="J149" s="46"/>
      <c r="K149" s="46"/>
      <c r="L149" s="46"/>
      <c r="M149" s="46"/>
      <c r="N149" s="46"/>
      <c r="O149" s="46"/>
      <c r="P149" s="46"/>
      <c r="Q149" s="46"/>
      <c r="R149" s="46"/>
      <c r="S149" s="46"/>
      <c r="T149" s="46"/>
      <c r="U149" s="46"/>
      <c r="V149" s="36"/>
      <c r="W149" s="36"/>
      <c r="X149" s="36"/>
      <c r="Y149" s="36"/>
    </row>
    <row r="150" spans="2:25" ht="15" customHeight="1" x14ac:dyDescent="0.2">
      <c r="B150" s="46"/>
      <c r="C150" s="663"/>
      <c r="D150" s="46"/>
      <c r="E150" s="46"/>
      <c r="F150" s="46"/>
      <c r="G150" s="46"/>
      <c r="H150" s="46"/>
      <c r="I150" s="46"/>
      <c r="J150" s="46"/>
      <c r="K150" s="46"/>
      <c r="L150" s="46"/>
      <c r="M150" s="46"/>
      <c r="N150" s="46"/>
      <c r="O150" s="46"/>
      <c r="P150" s="46"/>
      <c r="Q150" s="46"/>
      <c r="R150" s="46"/>
      <c r="S150" s="46"/>
      <c r="T150" s="46"/>
      <c r="U150" s="46"/>
      <c r="V150" s="36"/>
      <c r="W150" s="36"/>
      <c r="X150" s="36"/>
      <c r="Y150" s="36"/>
    </row>
    <row r="151" spans="2:25" ht="15" customHeight="1" x14ac:dyDescent="0.2">
      <c r="B151" s="46"/>
      <c r="C151" s="663"/>
      <c r="D151" s="46"/>
      <c r="E151" s="46"/>
      <c r="F151" s="46"/>
      <c r="G151" s="46"/>
      <c r="H151" s="46"/>
      <c r="I151" s="46"/>
      <c r="J151" s="46"/>
      <c r="K151" s="46"/>
      <c r="L151" s="46"/>
      <c r="M151" s="46"/>
      <c r="N151" s="46"/>
      <c r="O151" s="46"/>
      <c r="P151" s="46"/>
      <c r="Q151" s="46"/>
      <c r="R151" s="46"/>
      <c r="S151" s="46"/>
      <c r="T151" s="46"/>
      <c r="U151" s="46"/>
      <c r="V151" s="36"/>
      <c r="W151" s="36"/>
      <c r="X151" s="36"/>
      <c r="Y151" s="36"/>
    </row>
    <row r="152" spans="2:25" ht="15" customHeight="1" x14ac:dyDescent="0.2">
      <c r="B152" s="46"/>
      <c r="C152" s="663"/>
      <c r="D152" s="46"/>
      <c r="E152" s="46"/>
      <c r="F152" s="46"/>
      <c r="G152" s="46"/>
      <c r="H152" s="46"/>
      <c r="I152" s="46"/>
      <c r="J152" s="46"/>
      <c r="K152" s="46"/>
      <c r="L152" s="46"/>
      <c r="M152" s="46"/>
      <c r="N152" s="46"/>
      <c r="O152" s="46"/>
      <c r="P152" s="46"/>
      <c r="Q152" s="46"/>
      <c r="R152" s="46"/>
      <c r="S152" s="46"/>
      <c r="T152" s="46"/>
      <c r="U152" s="46"/>
      <c r="V152" s="36"/>
      <c r="W152" s="36"/>
      <c r="X152" s="36"/>
      <c r="Y152" s="36"/>
    </row>
    <row r="153" spans="2:25" ht="15" customHeight="1" x14ac:dyDescent="0.2">
      <c r="B153" s="46"/>
      <c r="C153" s="663"/>
      <c r="D153" s="46"/>
      <c r="E153" s="46"/>
      <c r="F153" s="46"/>
      <c r="G153" s="46"/>
      <c r="H153" s="46"/>
      <c r="I153" s="46"/>
      <c r="J153" s="46"/>
      <c r="K153" s="46"/>
      <c r="L153" s="46"/>
      <c r="M153" s="46"/>
      <c r="N153" s="46"/>
      <c r="O153" s="46"/>
      <c r="P153" s="46"/>
      <c r="Q153" s="46"/>
      <c r="R153" s="46"/>
      <c r="S153" s="46"/>
      <c r="T153" s="46"/>
      <c r="U153" s="46"/>
      <c r="V153" s="36"/>
      <c r="W153" s="36"/>
      <c r="X153" s="36"/>
      <c r="Y153" s="36"/>
    </row>
    <row r="154" spans="2:25" ht="15" customHeight="1" x14ac:dyDescent="0.2">
      <c r="B154" s="46"/>
      <c r="C154" s="663"/>
      <c r="D154" s="46"/>
      <c r="E154" s="46"/>
      <c r="F154" s="46"/>
      <c r="G154" s="46"/>
      <c r="H154" s="46"/>
      <c r="I154" s="46"/>
      <c r="J154" s="46"/>
      <c r="K154" s="46"/>
      <c r="L154" s="46"/>
      <c r="M154" s="46"/>
      <c r="N154" s="46"/>
      <c r="O154" s="46"/>
      <c r="P154" s="46"/>
      <c r="Q154" s="46"/>
      <c r="R154" s="46"/>
      <c r="S154" s="46"/>
      <c r="T154" s="46"/>
      <c r="U154" s="46"/>
      <c r="V154" s="36"/>
      <c r="W154" s="36"/>
      <c r="X154" s="36"/>
      <c r="Y154" s="36"/>
    </row>
    <row r="155" spans="2:25" ht="15" customHeight="1" x14ac:dyDescent="0.2">
      <c r="B155" s="46"/>
      <c r="C155" s="663"/>
      <c r="D155" s="46"/>
      <c r="E155" s="46"/>
      <c r="F155" s="46"/>
      <c r="G155" s="46"/>
      <c r="H155" s="46"/>
      <c r="I155" s="46"/>
      <c r="J155" s="46"/>
      <c r="K155" s="46"/>
      <c r="L155" s="46"/>
      <c r="M155" s="46"/>
      <c r="N155" s="46"/>
      <c r="O155" s="46"/>
      <c r="P155" s="46"/>
      <c r="Q155" s="46"/>
      <c r="R155" s="46"/>
      <c r="S155" s="46"/>
      <c r="T155" s="46"/>
      <c r="U155" s="46"/>
      <c r="V155" s="36"/>
      <c r="W155" s="36"/>
      <c r="X155" s="36"/>
      <c r="Y155" s="36"/>
    </row>
    <row r="156" spans="2:25" ht="15" customHeight="1" x14ac:dyDescent="0.2">
      <c r="B156" s="46"/>
      <c r="C156" s="663"/>
      <c r="D156" s="46"/>
      <c r="E156" s="46"/>
      <c r="F156" s="46"/>
      <c r="G156" s="46"/>
      <c r="H156" s="46"/>
      <c r="I156" s="46"/>
      <c r="J156" s="46"/>
      <c r="K156" s="46"/>
      <c r="L156" s="46"/>
      <c r="M156" s="46"/>
      <c r="N156" s="46"/>
      <c r="O156" s="46"/>
      <c r="P156" s="46"/>
      <c r="Q156" s="46"/>
      <c r="R156" s="46"/>
      <c r="S156" s="46"/>
      <c r="T156" s="46"/>
      <c r="U156" s="46"/>
      <c r="V156" s="36"/>
      <c r="W156" s="36"/>
      <c r="X156" s="36"/>
      <c r="Y156" s="36"/>
    </row>
    <row r="157" spans="2:25" ht="15" customHeight="1" x14ac:dyDescent="0.2">
      <c r="B157" s="46"/>
      <c r="C157" s="663"/>
      <c r="D157" s="46"/>
      <c r="E157" s="46"/>
      <c r="F157" s="46"/>
      <c r="G157" s="46"/>
      <c r="H157" s="46"/>
      <c r="I157" s="46"/>
      <c r="J157" s="46"/>
      <c r="K157" s="46"/>
      <c r="L157" s="46"/>
      <c r="M157" s="46"/>
      <c r="N157" s="46"/>
      <c r="O157" s="46"/>
      <c r="P157" s="46"/>
      <c r="Q157" s="46"/>
      <c r="R157" s="46"/>
      <c r="S157" s="46"/>
      <c r="T157" s="46"/>
      <c r="U157" s="46"/>
      <c r="V157" s="36"/>
      <c r="W157" s="36"/>
      <c r="X157" s="36"/>
      <c r="Y157" s="36"/>
    </row>
    <row r="158" spans="2:25" ht="15" customHeight="1" x14ac:dyDescent="0.2">
      <c r="B158" s="46"/>
      <c r="C158" s="663"/>
      <c r="D158" s="46"/>
      <c r="E158" s="46"/>
      <c r="F158" s="46"/>
      <c r="G158" s="46"/>
      <c r="H158" s="46"/>
      <c r="I158" s="46"/>
      <c r="J158" s="46"/>
      <c r="K158" s="46"/>
      <c r="L158" s="46"/>
      <c r="M158" s="46"/>
      <c r="N158" s="46"/>
      <c r="O158" s="46"/>
      <c r="P158" s="46"/>
      <c r="Q158" s="46"/>
      <c r="R158" s="46"/>
      <c r="S158" s="46"/>
      <c r="T158" s="46"/>
      <c r="U158" s="46"/>
      <c r="V158" s="36"/>
      <c r="W158" s="36"/>
      <c r="X158" s="36"/>
      <c r="Y158" s="36"/>
    </row>
    <row r="159" spans="2:25" ht="15" customHeight="1" x14ac:dyDescent="0.2">
      <c r="B159" s="46"/>
      <c r="C159" s="663"/>
      <c r="D159" s="46"/>
      <c r="E159" s="46"/>
      <c r="F159" s="46"/>
      <c r="G159" s="46"/>
      <c r="H159" s="46"/>
      <c r="I159" s="46"/>
      <c r="J159" s="46"/>
      <c r="K159" s="46"/>
      <c r="L159" s="46"/>
      <c r="M159" s="46"/>
      <c r="N159" s="46"/>
      <c r="O159" s="46"/>
      <c r="P159" s="46"/>
      <c r="Q159" s="46"/>
      <c r="R159" s="46"/>
      <c r="S159" s="46"/>
      <c r="T159" s="46"/>
      <c r="U159" s="46"/>
      <c r="V159" s="36"/>
      <c r="W159" s="36"/>
      <c r="X159" s="36"/>
      <c r="Y159" s="36"/>
    </row>
    <row r="160" spans="2:25" ht="15" customHeight="1" x14ac:dyDescent="0.2">
      <c r="B160" s="46"/>
      <c r="C160" s="663"/>
      <c r="D160" s="46"/>
      <c r="E160" s="46"/>
      <c r="F160" s="46"/>
      <c r="G160" s="46"/>
      <c r="H160" s="46"/>
      <c r="I160" s="46"/>
      <c r="J160" s="46"/>
      <c r="K160" s="46"/>
      <c r="L160" s="46"/>
      <c r="M160" s="46"/>
      <c r="N160" s="46"/>
      <c r="O160" s="46"/>
      <c r="P160" s="46"/>
      <c r="Q160" s="46"/>
      <c r="R160" s="46"/>
      <c r="S160" s="46"/>
      <c r="T160" s="46"/>
      <c r="U160" s="46"/>
      <c r="V160" s="36"/>
      <c r="W160" s="36"/>
      <c r="X160" s="36"/>
      <c r="Y160" s="36"/>
    </row>
    <row r="161" spans="2:25" ht="15" customHeight="1" x14ac:dyDescent="0.2">
      <c r="B161" s="46"/>
      <c r="C161" s="663"/>
      <c r="D161" s="46"/>
      <c r="E161" s="46"/>
      <c r="F161" s="46"/>
      <c r="G161" s="46"/>
      <c r="H161" s="46"/>
      <c r="I161" s="46"/>
      <c r="J161" s="46"/>
      <c r="K161" s="46"/>
      <c r="L161" s="46"/>
      <c r="M161" s="46"/>
      <c r="N161" s="46"/>
      <c r="O161" s="46"/>
      <c r="P161" s="46"/>
      <c r="Q161" s="46"/>
      <c r="R161" s="46"/>
      <c r="S161" s="46"/>
      <c r="T161" s="46"/>
      <c r="U161" s="46"/>
      <c r="V161" s="36"/>
      <c r="W161" s="36"/>
      <c r="X161" s="36"/>
      <c r="Y161" s="36"/>
    </row>
    <row r="162" spans="2:25" ht="15" customHeight="1" x14ac:dyDescent="0.2">
      <c r="B162" s="46"/>
      <c r="C162" s="663"/>
      <c r="D162" s="46"/>
      <c r="E162" s="46"/>
      <c r="F162" s="46"/>
      <c r="G162" s="46"/>
      <c r="H162" s="46"/>
      <c r="I162" s="46"/>
      <c r="J162" s="46"/>
      <c r="K162" s="46"/>
      <c r="L162" s="46"/>
      <c r="M162" s="46"/>
      <c r="N162" s="46"/>
      <c r="O162" s="46"/>
      <c r="P162" s="46"/>
      <c r="Q162" s="46"/>
      <c r="R162" s="46"/>
      <c r="S162" s="46"/>
      <c r="T162" s="46"/>
      <c r="U162" s="46"/>
      <c r="V162" s="36"/>
      <c r="W162" s="36"/>
      <c r="X162" s="36"/>
      <c r="Y162" s="36"/>
    </row>
    <row r="163" spans="2:25" ht="15" customHeight="1" x14ac:dyDescent="0.2">
      <c r="B163" s="46"/>
      <c r="C163" s="663"/>
      <c r="D163" s="46"/>
      <c r="E163" s="46"/>
      <c r="F163" s="46"/>
      <c r="G163" s="46"/>
      <c r="H163" s="46"/>
      <c r="I163" s="46"/>
      <c r="J163" s="46"/>
      <c r="K163" s="46"/>
      <c r="L163" s="46"/>
      <c r="M163" s="46"/>
      <c r="N163" s="46"/>
      <c r="O163" s="46"/>
      <c r="P163" s="46"/>
      <c r="Q163" s="46"/>
      <c r="R163" s="46"/>
      <c r="S163" s="46"/>
      <c r="T163" s="46"/>
      <c r="U163" s="46"/>
      <c r="V163" s="36"/>
      <c r="W163" s="36"/>
      <c r="X163" s="36"/>
      <c r="Y163" s="36"/>
    </row>
    <row r="164" spans="2:25" ht="15" customHeight="1" x14ac:dyDescent="0.2">
      <c r="B164" s="46"/>
      <c r="C164" s="663"/>
      <c r="D164" s="46"/>
      <c r="E164" s="46"/>
      <c r="F164" s="46"/>
      <c r="G164" s="46"/>
      <c r="H164" s="46"/>
      <c r="I164" s="46"/>
      <c r="J164" s="46"/>
      <c r="K164" s="46"/>
      <c r="L164" s="46"/>
      <c r="M164" s="46"/>
      <c r="N164" s="46"/>
      <c r="O164" s="46"/>
      <c r="P164" s="46"/>
      <c r="Q164" s="46"/>
      <c r="R164" s="46"/>
      <c r="S164" s="46"/>
      <c r="T164" s="46"/>
      <c r="U164" s="46"/>
      <c r="V164" s="36"/>
      <c r="W164" s="36"/>
      <c r="X164" s="36"/>
      <c r="Y164" s="36"/>
    </row>
    <row r="165" spans="2:25" ht="15" customHeight="1" x14ac:dyDescent="0.2">
      <c r="B165" s="46"/>
      <c r="C165" s="663"/>
      <c r="D165" s="46"/>
      <c r="E165" s="46"/>
      <c r="F165" s="46"/>
      <c r="G165" s="46"/>
      <c r="H165" s="46"/>
      <c r="I165" s="46"/>
      <c r="J165" s="46"/>
      <c r="K165" s="46"/>
      <c r="L165" s="46"/>
      <c r="M165" s="46"/>
      <c r="N165" s="46"/>
      <c r="O165" s="46"/>
      <c r="P165" s="46"/>
      <c r="Q165" s="46"/>
      <c r="R165" s="46"/>
      <c r="S165" s="46"/>
      <c r="T165" s="46"/>
      <c r="U165" s="46"/>
      <c r="V165" s="36"/>
      <c r="W165" s="36"/>
      <c r="X165" s="36"/>
      <c r="Y165" s="36"/>
    </row>
    <row r="166" spans="2:25" ht="15" customHeight="1" x14ac:dyDescent="0.2">
      <c r="B166" s="46"/>
      <c r="C166" s="663"/>
      <c r="D166" s="46"/>
      <c r="E166" s="46"/>
      <c r="F166" s="46"/>
      <c r="G166" s="46"/>
      <c r="H166" s="46"/>
      <c r="I166" s="46"/>
      <c r="J166" s="46"/>
      <c r="K166" s="46"/>
      <c r="L166" s="46"/>
      <c r="M166" s="46"/>
      <c r="N166" s="46"/>
      <c r="O166" s="46"/>
      <c r="P166" s="46"/>
      <c r="Q166" s="46"/>
      <c r="R166" s="46"/>
      <c r="S166" s="46"/>
      <c r="T166" s="46"/>
      <c r="U166" s="46"/>
      <c r="V166" s="36"/>
      <c r="W166" s="36"/>
      <c r="X166" s="36"/>
      <c r="Y166" s="36"/>
    </row>
    <row r="167" spans="2:25" ht="15" customHeight="1" x14ac:dyDescent="0.2">
      <c r="B167" s="46"/>
      <c r="C167" s="663"/>
      <c r="D167" s="46"/>
      <c r="E167" s="46"/>
      <c r="F167" s="46"/>
      <c r="G167" s="46"/>
      <c r="H167" s="46"/>
      <c r="I167" s="46"/>
      <c r="J167" s="46"/>
      <c r="K167" s="46"/>
      <c r="L167" s="46"/>
      <c r="M167" s="46"/>
      <c r="N167" s="46"/>
      <c r="O167" s="46"/>
      <c r="P167" s="46"/>
      <c r="Q167" s="46"/>
      <c r="R167" s="46"/>
      <c r="S167" s="46"/>
      <c r="T167" s="46"/>
      <c r="U167" s="46"/>
      <c r="V167" s="36"/>
      <c r="W167" s="36"/>
      <c r="X167" s="36"/>
      <c r="Y167" s="36"/>
    </row>
    <row r="168" spans="2:25" ht="15" customHeight="1" x14ac:dyDescent="0.2">
      <c r="B168" s="46"/>
      <c r="C168" s="663"/>
      <c r="D168" s="46"/>
      <c r="E168" s="46"/>
      <c r="F168" s="46"/>
      <c r="G168" s="46"/>
      <c r="H168" s="46"/>
      <c r="I168" s="46"/>
      <c r="J168" s="46"/>
      <c r="K168" s="46"/>
      <c r="L168" s="46"/>
      <c r="M168" s="46"/>
      <c r="N168" s="46"/>
      <c r="O168" s="46"/>
      <c r="P168" s="46"/>
      <c r="Q168" s="46"/>
      <c r="R168" s="46"/>
      <c r="S168" s="46"/>
      <c r="T168" s="46"/>
      <c r="U168" s="46"/>
      <c r="V168" s="36"/>
      <c r="W168" s="36"/>
      <c r="X168" s="36"/>
      <c r="Y168" s="36"/>
    </row>
    <row r="169" spans="2:25" ht="15" customHeight="1" x14ac:dyDescent="0.2">
      <c r="B169" s="46"/>
      <c r="C169" s="663"/>
      <c r="D169" s="46"/>
      <c r="E169" s="46"/>
      <c r="F169" s="46"/>
      <c r="G169" s="46"/>
      <c r="H169" s="46"/>
      <c r="I169" s="46"/>
      <c r="J169" s="46"/>
      <c r="K169" s="46"/>
      <c r="L169" s="46"/>
      <c r="M169" s="46"/>
      <c r="N169" s="46"/>
      <c r="O169" s="46"/>
      <c r="P169" s="46"/>
      <c r="Q169" s="46"/>
      <c r="R169" s="46"/>
      <c r="S169" s="46"/>
      <c r="T169" s="46"/>
      <c r="U169" s="46"/>
      <c r="V169" s="36"/>
      <c r="W169" s="36"/>
      <c r="X169" s="36"/>
      <c r="Y169" s="36"/>
    </row>
    <row r="170" spans="2:25" ht="15" customHeight="1" x14ac:dyDescent="0.2">
      <c r="B170" s="46"/>
      <c r="C170" s="663"/>
      <c r="D170" s="46"/>
      <c r="E170" s="46"/>
      <c r="F170" s="46"/>
      <c r="G170" s="46"/>
      <c r="H170" s="46"/>
      <c r="I170" s="46"/>
      <c r="J170" s="46"/>
      <c r="K170" s="46"/>
      <c r="L170" s="46"/>
      <c r="M170" s="46"/>
      <c r="N170" s="46"/>
      <c r="O170" s="46"/>
      <c r="P170" s="46"/>
      <c r="Q170" s="46"/>
      <c r="R170" s="46"/>
      <c r="S170" s="46"/>
      <c r="T170" s="46"/>
      <c r="U170" s="46"/>
      <c r="V170" s="36"/>
      <c r="W170" s="36"/>
      <c r="X170" s="36"/>
      <c r="Y170" s="36"/>
    </row>
    <row r="171" spans="2:25" ht="15" customHeight="1" x14ac:dyDescent="0.2">
      <c r="B171" s="46"/>
      <c r="C171" s="663"/>
      <c r="D171" s="46"/>
      <c r="E171" s="46"/>
      <c r="F171" s="46"/>
      <c r="G171" s="46"/>
      <c r="H171" s="46"/>
      <c r="I171" s="46"/>
      <c r="J171" s="46"/>
      <c r="K171" s="46"/>
      <c r="L171" s="46"/>
      <c r="M171" s="46"/>
      <c r="N171" s="46"/>
      <c r="O171" s="46"/>
      <c r="P171" s="46"/>
      <c r="Q171" s="46"/>
      <c r="R171" s="46"/>
      <c r="S171" s="46"/>
      <c r="T171" s="46"/>
      <c r="U171" s="46"/>
      <c r="V171" s="36"/>
      <c r="W171" s="36"/>
      <c r="X171" s="36"/>
      <c r="Y171" s="36"/>
    </row>
    <row r="172" spans="2:25" ht="15" customHeight="1" x14ac:dyDescent="0.2">
      <c r="B172" s="46"/>
      <c r="C172" s="663"/>
      <c r="D172" s="46"/>
      <c r="E172" s="46"/>
      <c r="F172" s="46"/>
      <c r="G172" s="46"/>
      <c r="H172" s="46"/>
      <c r="I172" s="46"/>
      <c r="J172" s="46"/>
      <c r="K172" s="46"/>
      <c r="L172" s="46"/>
      <c r="M172" s="46"/>
      <c r="N172" s="46"/>
      <c r="O172" s="46"/>
      <c r="P172" s="46"/>
      <c r="Q172" s="46"/>
      <c r="R172" s="46"/>
      <c r="S172" s="46"/>
      <c r="T172" s="46"/>
      <c r="U172" s="46"/>
      <c r="V172" s="36"/>
      <c r="W172" s="36"/>
      <c r="X172" s="36"/>
      <c r="Y172" s="36"/>
    </row>
    <row r="173" spans="2:25" ht="15" customHeight="1" x14ac:dyDescent="0.2">
      <c r="B173" s="46"/>
      <c r="C173" s="663"/>
      <c r="D173" s="46"/>
      <c r="E173" s="46"/>
      <c r="F173" s="46"/>
      <c r="G173" s="46"/>
      <c r="H173" s="46"/>
      <c r="I173" s="46"/>
      <c r="J173" s="46"/>
      <c r="K173" s="46"/>
      <c r="L173" s="46"/>
      <c r="M173" s="46"/>
      <c r="N173" s="46"/>
      <c r="O173" s="46"/>
      <c r="P173" s="46"/>
      <c r="Q173" s="46"/>
      <c r="R173" s="46"/>
      <c r="S173" s="46"/>
      <c r="T173" s="46"/>
      <c r="U173" s="46"/>
      <c r="V173" s="36"/>
      <c r="W173" s="36"/>
      <c r="X173" s="36"/>
      <c r="Y173" s="36"/>
    </row>
    <row r="174" spans="2:25" ht="15" customHeight="1" x14ac:dyDescent="0.2">
      <c r="B174" s="46"/>
      <c r="C174" s="663"/>
      <c r="D174" s="46"/>
      <c r="E174" s="46"/>
      <c r="F174" s="46"/>
      <c r="G174" s="46"/>
      <c r="H174" s="46"/>
      <c r="I174" s="46"/>
      <c r="J174" s="46"/>
      <c r="K174" s="46"/>
      <c r="L174" s="46"/>
      <c r="M174" s="46"/>
      <c r="N174" s="46"/>
      <c r="O174" s="46"/>
      <c r="P174" s="46"/>
      <c r="Q174" s="46"/>
      <c r="R174" s="46"/>
      <c r="S174" s="46"/>
      <c r="T174" s="46"/>
      <c r="U174" s="46"/>
      <c r="V174" s="36"/>
      <c r="W174" s="36"/>
      <c r="X174" s="36"/>
      <c r="Y174" s="36"/>
    </row>
    <row r="175" spans="2:25" ht="15" customHeight="1" x14ac:dyDescent="0.2">
      <c r="B175" s="46"/>
      <c r="C175" s="663"/>
      <c r="D175" s="46"/>
      <c r="E175" s="46"/>
      <c r="F175" s="46"/>
      <c r="G175" s="46"/>
      <c r="H175" s="46"/>
      <c r="I175" s="46"/>
      <c r="J175" s="46"/>
      <c r="K175" s="46"/>
      <c r="L175" s="46"/>
      <c r="M175" s="46"/>
      <c r="N175" s="46"/>
      <c r="O175" s="46"/>
      <c r="P175" s="46"/>
      <c r="Q175" s="46"/>
      <c r="R175" s="46"/>
      <c r="S175" s="46"/>
      <c r="T175" s="46"/>
      <c r="U175" s="46"/>
      <c r="V175" s="36"/>
      <c r="W175" s="36"/>
      <c r="X175" s="36"/>
      <c r="Y175" s="36"/>
    </row>
    <row r="176" spans="2:25" ht="15" customHeight="1" x14ac:dyDescent="0.2">
      <c r="B176" s="46"/>
      <c r="C176" s="663"/>
      <c r="D176" s="46"/>
      <c r="E176" s="46"/>
      <c r="F176" s="46"/>
      <c r="G176" s="46"/>
      <c r="H176" s="46"/>
      <c r="I176" s="46"/>
      <c r="J176" s="46"/>
      <c r="K176" s="46"/>
      <c r="L176" s="46"/>
      <c r="M176" s="46"/>
      <c r="N176" s="46"/>
      <c r="O176" s="46"/>
      <c r="P176" s="46"/>
      <c r="Q176" s="46"/>
      <c r="R176" s="46"/>
      <c r="S176" s="46"/>
      <c r="T176" s="46"/>
      <c r="U176" s="46"/>
      <c r="V176" s="36"/>
      <c r="W176" s="36"/>
      <c r="X176" s="36"/>
      <c r="Y176" s="36"/>
    </row>
    <row r="177" spans="2:25" ht="15" customHeight="1" x14ac:dyDescent="0.2">
      <c r="B177" s="46"/>
      <c r="C177" s="663"/>
      <c r="D177" s="46"/>
      <c r="E177" s="46"/>
      <c r="F177" s="46"/>
      <c r="G177" s="46"/>
      <c r="H177" s="46"/>
      <c r="I177" s="46"/>
      <c r="J177" s="46"/>
      <c r="K177" s="46"/>
      <c r="L177" s="46"/>
      <c r="M177" s="46"/>
      <c r="N177" s="46"/>
      <c r="O177" s="46"/>
      <c r="P177" s="46"/>
      <c r="Q177" s="46"/>
      <c r="R177" s="46"/>
      <c r="S177" s="46"/>
      <c r="T177" s="46"/>
      <c r="U177" s="46"/>
      <c r="V177" s="36"/>
      <c r="W177" s="36"/>
      <c r="X177" s="36"/>
      <c r="Y177" s="36"/>
    </row>
    <row r="178" spans="2:25" ht="15" customHeight="1" x14ac:dyDescent="0.2">
      <c r="B178" s="46"/>
      <c r="C178" s="663"/>
      <c r="D178" s="46"/>
      <c r="E178" s="46"/>
      <c r="F178" s="46"/>
      <c r="G178" s="46"/>
      <c r="H178" s="46"/>
      <c r="I178" s="46"/>
      <c r="J178" s="46"/>
      <c r="K178" s="46"/>
      <c r="L178" s="46"/>
      <c r="M178" s="46"/>
      <c r="N178" s="46"/>
      <c r="O178" s="46"/>
      <c r="P178" s="46"/>
      <c r="Q178" s="46"/>
      <c r="R178" s="46"/>
      <c r="S178" s="46"/>
      <c r="T178" s="46"/>
      <c r="U178" s="46"/>
      <c r="V178" s="36"/>
      <c r="W178" s="36"/>
      <c r="X178" s="36"/>
      <c r="Y178" s="36"/>
    </row>
    <row r="179" spans="2:25" ht="15" customHeight="1" x14ac:dyDescent="0.2">
      <c r="B179" s="46"/>
      <c r="C179" s="663"/>
      <c r="D179" s="46"/>
      <c r="E179" s="46"/>
      <c r="F179" s="46"/>
      <c r="G179" s="46"/>
      <c r="H179" s="46"/>
      <c r="I179" s="46"/>
      <c r="J179" s="46"/>
      <c r="K179" s="46"/>
      <c r="L179" s="46"/>
      <c r="M179" s="46"/>
      <c r="N179" s="46"/>
      <c r="O179" s="46"/>
      <c r="P179" s="46"/>
      <c r="Q179" s="46"/>
      <c r="R179" s="46"/>
      <c r="S179" s="46"/>
      <c r="T179" s="46"/>
      <c r="U179" s="46"/>
      <c r="V179" s="36"/>
      <c r="W179" s="36"/>
      <c r="X179" s="36"/>
      <c r="Y179" s="36"/>
    </row>
    <row r="180" spans="2:25" ht="15" customHeight="1" x14ac:dyDescent="0.2">
      <c r="B180" s="46"/>
      <c r="C180" s="663"/>
      <c r="D180" s="46"/>
      <c r="E180" s="46"/>
      <c r="F180" s="46"/>
      <c r="G180" s="46"/>
      <c r="H180" s="46"/>
      <c r="I180" s="46"/>
      <c r="J180" s="46"/>
      <c r="K180" s="46"/>
      <c r="L180" s="46"/>
      <c r="M180" s="46"/>
      <c r="N180" s="46"/>
      <c r="O180" s="46"/>
      <c r="P180" s="46"/>
      <c r="Q180" s="46"/>
      <c r="R180" s="46"/>
      <c r="S180" s="46"/>
      <c r="T180" s="46"/>
      <c r="U180" s="46"/>
      <c r="V180" s="36"/>
      <c r="W180" s="36"/>
      <c r="X180" s="36"/>
      <c r="Y180" s="36"/>
    </row>
    <row r="181" spans="2:25" ht="15" customHeight="1" x14ac:dyDescent="0.2">
      <c r="B181" s="46"/>
      <c r="C181" s="663"/>
      <c r="D181" s="46"/>
      <c r="E181" s="46"/>
      <c r="F181" s="46"/>
      <c r="G181" s="46"/>
      <c r="H181" s="46"/>
      <c r="I181" s="46"/>
      <c r="J181" s="46"/>
      <c r="K181" s="46"/>
      <c r="L181" s="46"/>
      <c r="M181" s="46"/>
      <c r="N181" s="46"/>
      <c r="O181" s="46"/>
      <c r="P181" s="46"/>
      <c r="Q181" s="46"/>
      <c r="R181" s="46"/>
      <c r="S181" s="46"/>
      <c r="T181" s="46"/>
      <c r="U181" s="46"/>
      <c r="V181" s="36"/>
      <c r="W181" s="36"/>
      <c r="X181" s="36"/>
      <c r="Y181" s="36"/>
    </row>
    <row r="182" spans="2:25" ht="15" customHeight="1" x14ac:dyDescent="0.2">
      <c r="B182" s="46"/>
      <c r="C182" s="663"/>
      <c r="D182" s="46"/>
      <c r="E182" s="46"/>
      <c r="F182" s="46"/>
      <c r="G182" s="46"/>
      <c r="H182" s="46"/>
      <c r="I182" s="46"/>
      <c r="J182" s="46"/>
      <c r="K182" s="46"/>
      <c r="L182" s="46"/>
      <c r="M182" s="46"/>
      <c r="N182" s="46"/>
      <c r="O182" s="46"/>
      <c r="P182" s="46"/>
      <c r="Q182" s="46"/>
      <c r="R182" s="46"/>
      <c r="S182" s="46"/>
      <c r="T182" s="46"/>
      <c r="U182" s="46"/>
      <c r="V182" s="36"/>
      <c r="W182" s="36"/>
      <c r="X182" s="36"/>
      <c r="Y182" s="36"/>
    </row>
    <row r="183" spans="2:25" ht="15" customHeight="1" x14ac:dyDescent="0.2">
      <c r="B183" s="46"/>
      <c r="C183" s="663"/>
      <c r="D183" s="46"/>
      <c r="E183" s="46"/>
      <c r="F183" s="46"/>
      <c r="G183" s="46"/>
      <c r="H183" s="46"/>
      <c r="I183" s="46"/>
      <c r="J183" s="46"/>
      <c r="K183" s="46"/>
      <c r="L183" s="46"/>
      <c r="M183" s="46"/>
      <c r="N183" s="46"/>
      <c r="O183" s="46"/>
      <c r="P183" s="46"/>
      <c r="Q183" s="46"/>
      <c r="R183" s="46"/>
      <c r="S183" s="46"/>
      <c r="T183" s="46"/>
      <c r="U183" s="46"/>
      <c r="V183" s="36"/>
      <c r="W183" s="36"/>
      <c r="X183" s="36"/>
      <c r="Y183" s="36"/>
    </row>
    <row r="184" spans="2:25" ht="15" customHeight="1" x14ac:dyDescent="0.2">
      <c r="B184" s="46"/>
      <c r="C184" s="663"/>
      <c r="D184" s="46"/>
      <c r="E184" s="46"/>
      <c r="F184" s="46"/>
      <c r="G184" s="46"/>
      <c r="H184" s="46"/>
      <c r="I184" s="46"/>
      <c r="J184" s="46"/>
      <c r="K184" s="46"/>
      <c r="L184" s="46"/>
      <c r="M184" s="46"/>
      <c r="N184" s="46"/>
      <c r="O184" s="46"/>
      <c r="P184" s="46"/>
      <c r="Q184" s="46"/>
      <c r="R184" s="46"/>
      <c r="S184" s="46"/>
      <c r="T184" s="46"/>
      <c r="U184" s="46"/>
      <c r="V184" s="36"/>
      <c r="W184" s="36"/>
      <c r="X184" s="36"/>
      <c r="Y184" s="36"/>
    </row>
    <row r="185" spans="2:25" ht="15" customHeight="1" x14ac:dyDescent="0.2">
      <c r="B185" s="46"/>
      <c r="C185" s="663"/>
      <c r="D185" s="46"/>
      <c r="E185" s="46"/>
      <c r="F185" s="46"/>
      <c r="G185" s="46"/>
      <c r="H185" s="46"/>
      <c r="I185" s="46"/>
      <c r="J185" s="46"/>
      <c r="K185" s="46"/>
      <c r="L185" s="46"/>
      <c r="M185" s="46"/>
      <c r="N185" s="46"/>
      <c r="O185" s="46"/>
      <c r="P185" s="46"/>
      <c r="Q185" s="46"/>
      <c r="R185" s="46"/>
      <c r="S185" s="46"/>
      <c r="T185" s="46"/>
      <c r="U185" s="46"/>
      <c r="V185" s="36"/>
      <c r="W185" s="36"/>
      <c r="X185" s="36"/>
      <c r="Y185" s="36"/>
    </row>
    <row r="186" spans="2:25" ht="15" customHeight="1" x14ac:dyDescent="0.2">
      <c r="B186" s="46"/>
      <c r="C186" s="663"/>
      <c r="D186" s="46"/>
      <c r="E186" s="46"/>
      <c r="F186" s="46"/>
      <c r="G186" s="46"/>
      <c r="H186" s="46"/>
      <c r="I186" s="46"/>
      <c r="J186" s="46"/>
      <c r="K186" s="46"/>
      <c r="L186" s="46"/>
      <c r="M186" s="46"/>
      <c r="N186" s="46"/>
      <c r="O186" s="46"/>
      <c r="P186" s="46"/>
      <c r="Q186" s="46"/>
      <c r="R186" s="46"/>
      <c r="S186" s="46"/>
      <c r="T186" s="46"/>
      <c r="U186" s="46"/>
      <c r="V186" s="36"/>
      <c r="W186" s="36"/>
      <c r="X186" s="36"/>
      <c r="Y186" s="36"/>
    </row>
    <row r="187" spans="2:25" ht="15" customHeight="1" x14ac:dyDescent="0.2">
      <c r="B187" s="46"/>
      <c r="C187" s="663"/>
      <c r="D187" s="46"/>
      <c r="E187" s="46"/>
      <c r="F187" s="46"/>
      <c r="G187" s="46"/>
      <c r="H187" s="46"/>
      <c r="I187" s="46"/>
      <c r="J187" s="46"/>
      <c r="K187" s="46"/>
      <c r="L187" s="46"/>
      <c r="M187" s="46"/>
      <c r="N187" s="46"/>
      <c r="O187" s="46"/>
      <c r="P187" s="46"/>
      <c r="Q187" s="46"/>
      <c r="R187" s="46"/>
      <c r="S187" s="46"/>
      <c r="T187" s="46"/>
      <c r="U187" s="46"/>
      <c r="V187" s="36"/>
      <c r="W187" s="36"/>
      <c r="X187" s="36"/>
      <c r="Y187" s="36"/>
    </row>
    <row r="188" spans="2:25" ht="15" customHeight="1" x14ac:dyDescent="0.2">
      <c r="B188" s="46"/>
      <c r="C188" s="663"/>
      <c r="D188" s="46"/>
      <c r="E188" s="46"/>
      <c r="F188" s="46"/>
      <c r="G188" s="46"/>
      <c r="H188" s="46"/>
      <c r="I188" s="46"/>
      <c r="J188" s="46"/>
      <c r="K188" s="46"/>
      <c r="L188" s="46"/>
      <c r="M188" s="46"/>
      <c r="N188" s="46"/>
      <c r="O188" s="46"/>
      <c r="P188" s="46"/>
      <c r="Q188" s="46"/>
      <c r="R188" s="46"/>
      <c r="S188" s="46"/>
      <c r="T188" s="46"/>
      <c r="U188" s="46"/>
      <c r="V188" s="36"/>
      <c r="W188" s="36"/>
      <c r="X188" s="36"/>
      <c r="Y188" s="36"/>
    </row>
    <row r="189" spans="2:25" ht="15" customHeight="1" x14ac:dyDescent="0.2">
      <c r="B189" s="46"/>
      <c r="C189" s="663"/>
      <c r="D189" s="46"/>
      <c r="E189" s="46"/>
      <c r="F189" s="46"/>
      <c r="G189" s="46"/>
      <c r="H189" s="46"/>
      <c r="I189" s="46"/>
      <c r="J189" s="46"/>
      <c r="K189" s="46"/>
      <c r="L189" s="46"/>
      <c r="M189" s="46"/>
      <c r="N189" s="46"/>
      <c r="O189" s="46"/>
      <c r="P189" s="46"/>
      <c r="Q189" s="46"/>
      <c r="R189" s="46"/>
      <c r="S189" s="46"/>
      <c r="T189" s="46"/>
      <c r="U189" s="46"/>
      <c r="V189" s="36"/>
      <c r="W189" s="36"/>
      <c r="X189" s="36"/>
      <c r="Y189" s="36"/>
    </row>
    <row r="190" spans="2:25" ht="15" customHeight="1" x14ac:dyDescent="0.2">
      <c r="B190" s="46"/>
      <c r="C190" s="663"/>
      <c r="D190" s="46"/>
      <c r="E190" s="46"/>
      <c r="F190" s="46"/>
      <c r="G190" s="46"/>
      <c r="H190" s="46"/>
      <c r="I190" s="46"/>
      <c r="J190" s="46"/>
      <c r="K190" s="46"/>
      <c r="L190" s="46"/>
      <c r="M190" s="46"/>
      <c r="N190" s="46"/>
      <c r="O190" s="46"/>
      <c r="P190" s="46"/>
      <c r="Q190" s="46"/>
      <c r="R190" s="46"/>
      <c r="S190" s="46"/>
      <c r="T190" s="46"/>
      <c r="U190" s="46"/>
      <c r="V190" s="36"/>
      <c r="W190" s="36"/>
      <c r="X190" s="36"/>
      <c r="Y190" s="36"/>
    </row>
    <row r="191" spans="2:25" ht="15" customHeight="1" x14ac:dyDescent="0.2">
      <c r="B191" s="46"/>
      <c r="C191" s="663"/>
      <c r="D191" s="46"/>
      <c r="E191" s="46"/>
      <c r="F191" s="46"/>
      <c r="G191" s="46"/>
      <c r="H191" s="46"/>
      <c r="I191" s="46"/>
      <c r="J191" s="46"/>
      <c r="K191" s="46"/>
      <c r="L191" s="46"/>
      <c r="M191" s="46"/>
      <c r="N191" s="46"/>
      <c r="O191" s="46"/>
      <c r="P191" s="46"/>
      <c r="Q191" s="46"/>
      <c r="R191" s="46"/>
      <c r="S191" s="46"/>
      <c r="T191" s="46"/>
      <c r="U191" s="46"/>
      <c r="V191" s="36"/>
      <c r="W191" s="36"/>
      <c r="X191" s="36"/>
      <c r="Y191" s="36"/>
    </row>
    <row r="192" spans="2:25" ht="15" customHeight="1" x14ac:dyDescent="0.2">
      <c r="B192" s="46"/>
      <c r="C192" s="663"/>
      <c r="D192" s="46"/>
      <c r="E192" s="46"/>
      <c r="F192" s="46"/>
      <c r="G192" s="46"/>
      <c r="H192" s="46"/>
      <c r="I192" s="46"/>
      <c r="J192" s="46"/>
      <c r="K192" s="46"/>
      <c r="L192" s="46"/>
      <c r="M192" s="46"/>
      <c r="N192" s="46"/>
      <c r="O192" s="46"/>
      <c r="P192" s="46"/>
      <c r="Q192" s="46"/>
      <c r="R192" s="46"/>
      <c r="S192" s="46"/>
      <c r="T192" s="46"/>
      <c r="U192" s="46"/>
      <c r="V192" s="36"/>
      <c r="W192" s="36"/>
      <c r="X192" s="36"/>
      <c r="Y192" s="36"/>
    </row>
    <row r="193" spans="2:25" ht="15" customHeight="1" x14ac:dyDescent="0.2">
      <c r="B193" s="46"/>
      <c r="C193" s="663"/>
      <c r="D193" s="46"/>
      <c r="E193" s="46"/>
      <c r="F193" s="46"/>
      <c r="G193" s="46"/>
      <c r="H193" s="46"/>
      <c r="I193" s="46"/>
      <c r="J193" s="46"/>
      <c r="K193" s="46"/>
      <c r="L193" s="46"/>
      <c r="M193" s="46"/>
      <c r="N193" s="46"/>
      <c r="O193" s="46"/>
      <c r="P193" s="46"/>
      <c r="Q193" s="46"/>
      <c r="R193" s="46"/>
      <c r="S193" s="46"/>
      <c r="T193" s="46"/>
      <c r="U193" s="46"/>
      <c r="V193" s="36"/>
      <c r="W193" s="36"/>
      <c r="X193" s="36"/>
      <c r="Y193" s="36"/>
    </row>
    <row r="194" spans="2:25" ht="15" customHeight="1" x14ac:dyDescent="0.2">
      <c r="B194" s="46"/>
      <c r="C194" s="663"/>
      <c r="D194" s="46"/>
      <c r="E194" s="46"/>
      <c r="F194" s="46"/>
      <c r="G194" s="46"/>
      <c r="H194" s="46"/>
      <c r="I194" s="46"/>
      <c r="J194" s="46"/>
      <c r="K194" s="46"/>
      <c r="L194" s="46"/>
      <c r="M194" s="46"/>
      <c r="N194" s="46"/>
      <c r="O194" s="46"/>
      <c r="P194" s="46"/>
      <c r="Q194" s="46"/>
      <c r="R194" s="46"/>
      <c r="S194" s="46"/>
      <c r="T194" s="46"/>
      <c r="U194" s="46"/>
      <c r="V194" s="36"/>
      <c r="W194" s="36"/>
      <c r="X194" s="36"/>
      <c r="Y194" s="36"/>
    </row>
    <row r="195" spans="2:25" ht="15" customHeight="1" x14ac:dyDescent="0.2">
      <c r="B195" s="46"/>
      <c r="C195" s="663"/>
      <c r="D195" s="46"/>
      <c r="E195" s="46"/>
      <c r="F195" s="46"/>
      <c r="G195" s="46"/>
      <c r="H195" s="46"/>
      <c r="I195" s="46"/>
      <c r="J195" s="46"/>
      <c r="K195" s="46"/>
      <c r="L195" s="46"/>
      <c r="M195" s="46"/>
      <c r="N195" s="46"/>
      <c r="O195" s="46"/>
      <c r="P195" s="46"/>
      <c r="Q195" s="46"/>
      <c r="R195" s="46"/>
      <c r="S195" s="46"/>
      <c r="T195" s="46"/>
      <c r="U195" s="46"/>
      <c r="V195" s="36"/>
      <c r="W195" s="36"/>
      <c r="X195" s="36"/>
      <c r="Y195" s="36"/>
    </row>
    <row r="196" spans="2:25" ht="15" customHeight="1" x14ac:dyDescent="0.2">
      <c r="B196" s="46"/>
      <c r="C196" s="663"/>
      <c r="D196" s="46"/>
      <c r="E196" s="46"/>
      <c r="F196" s="46"/>
      <c r="G196" s="46"/>
      <c r="H196" s="46"/>
      <c r="I196" s="46"/>
      <c r="J196" s="46"/>
      <c r="K196" s="46"/>
      <c r="L196" s="46"/>
      <c r="M196" s="46"/>
      <c r="N196" s="46"/>
      <c r="O196" s="46"/>
      <c r="P196" s="46"/>
      <c r="Q196" s="46"/>
      <c r="R196" s="46"/>
      <c r="S196" s="46"/>
      <c r="T196" s="46"/>
      <c r="U196" s="46"/>
      <c r="V196" s="36"/>
      <c r="W196" s="36"/>
      <c r="X196" s="36"/>
      <c r="Y196" s="36"/>
    </row>
    <row r="197" spans="2:25" ht="15" customHeight="1" x14ac:dyDescent="0.2">
      <c r="B197" s="46"/>
      <c r="C197" s="663"/>
      <c r="D197" s="46"/>
      <c r="E197" s="46"/>
      <c r="F197" s="46"/>
      <c r="G197" s="46"/>
      <c r="H197" s="46"/>
      <c r="I197" s="46"/>
      <c r="J197" s="46"/>
      <c r="K197" s="46"/>
      <c r="L197" s="46"/>
      <c r="M197" s="46"/>
      <c r="N197" s="46"/>
      <c r="O197" s="46"/>
      <c r="P197" s="46"/>
      <c r="Q197" s="46"/>
      <c r="R197" s="46"/>
      <c r="S197" s="46"/>
      <c r="T197" s="46"/>
      <c r="U197" s="46"/>
      <c r="V197" s="36"/>
      <c r="W197" s="36"/>
      <c r="X197" s="36"/>
      <c r="Y197" s="36"/>
    </row>
    <row r="198" spans="2:25" ht="15" customHeight="1" x14ac:dyDescent="0.2">
      <c r="B198" s="46"/>
      <c r="C198" s="663"/>
      <c r="D198" s="46"/>
      <c r="E198" s="46"/>
      <c r="F198" s="46"/>
      <c r="G198" s="46"/>
      <c r="H198" s="46"/>
      <c r="I198" s="46"/>
      <c r="J198" s="46"/>
      <c r="K198" s="46"/>
      <c r="L198" s="46"/>
      <c r="M198" s="46"/>
      <c r="N198" s="46"/>
      <c r="O198" s="46"/>
      <c r="P198" s="46"/>
      <c r="Q198" s="46"/>
      <c r="R198" s="46"/>
      <c r="S198" s="46"/>
      <c r="T198" s="46"/>
      <c r="U198" s="46"/>
      <c r="V198" s="36"/>
      <c r="W198" s="36"/>
      <c r="X198" s="36"/>
      <c r="Y198" s="36"/>
    </row>
    <row r="199" spans="2:25" ht="15" customHeight="1" x14ac:dyDescent="0.2">
      <c r="B199" s="46"/>
      <c r="C199" s="663"/>
      <c r="D199" s="46"/>
      <c r="E199" s="46"/>
      <c r="F199" s="46"/>
      <c r="G199" s="46"/>
      <c r="H199" s="46"/>
      <c r="I199" s="46"/>
      <c r="J199" s="46"/>
      <c r="K199" s="46"/>
      <c r="L199" s="46"/>
      <c r="M199" s="46"/>
      <c r="N199" s="46"/>
      <c r="O199" s="46"/>
      <c r="P199" s="46"/>
      <c r="Q199" s="46"/>
      <c r="R199" s="46"/>
      <c r="S199" s="46"/>
      <c r="T199" s="46"/>
      <c r="U199" s="46"/>
      <c r="V199" s="36"/>
      <c r="W199" s="36"/>
      <c r="X199" s="36"/>
      <c r="Y199" s="36"/>
    </row>
    <row r="200" spans="2:25" ht="15" customHeight="1" x14ac:dyDescent="0.2">
      <c r="B200" s="46"/>
      <c r="C200" s="663"/>
      <c r="D200" s="46"/>
      <c r="E200" s="46"/>
      <c r="F200" s="46"/>
      <c r="G200" s="46"/>
      <c r="H200" s="46"/>
      <c r="I200" s="46"/>
      <c r="J200" s="46"/>
      <c r="K200" s="46"/>
      <c r="L200" s="46"/>
      <c r="M200" s="46"/>
      <c r="N200" s="46"/>
      <c r="O200" s="46"/>
      <c r="P200" s="46"/>
      <c r="Q200" s="46"/>
      <c r="R200" s="46"/>
      <c r="S200" s="46"/>
      <c r="T200" s="46"/>
      <c r="U200" s="46"/>
      <c r="V200" s="36"/>
      <c r="W200" s="36"/>
      <c r="X200" s="36"/>
      <c r="Y200" s="36"/>
    </row>
    <row r="201" spans="2:25" ht="15" customHeight="1" x14ac:dyDescent="0.2">
      <c r="B201" s="46"/>
      <c r="C201" s="663"/>
      <c r="D201" s="46"/>
      <c r="E201" s="46"/>
      <c r="F201" s="46"/>
      <c r="G201" s="46"/>
      <c r="H201" s="46"/>
      <c r="I201" s="46"/>
      <c r="J201" s="46"/>
      <c r="K201" s="46"/>
      <c r="L201" s="46"/>
      <c r="M201" s="46"/>
      <c r="N201" s="46"/>
      <c r="O201" s="46"/>
      <c r="P201" s="46"/>
      <c r="Q201" s="46"/>
      <c r="R201" s="46"/>
      <c r="S201" s="46"/>
      <c r="T201" s="46"/>
      <c r="U201" s="46"/>
      <c r="V201" s="36"/>
      <c r="W201" s="36"/>
      <c r="X201" s="36"/>
      <c r="Y201" s="36"/>
    </row>
    <row r="202" spans="2:25" ht="15" customHeight="1" x14ac:dyDescent="0.2">
      <c r="B202" s="46"/>
      <c r="C202" s="663"/>
      <c r="D202" s="46"/>
      <c r="E202" s="46"/>
      <c r="F202" s="46"/>
      <c r="G202" s="46"/>
      <c r="H202" s="46"/>
      <c r="I202" s="46"/>
      <c r="J202" s="46"/>
      <c r="K202" s="46"/>
      <c r="L202" s="46"/>
      <c r="M202" s="46"/>
      <c r="N202" s="46"/>
      <c r="O202" s="46"/>
      <c r="P202" s="46"/>
      <c r="Q202" s="46"/>
      <c r="R202" s="46"/>
      <c r="S202" s="46"/>
      <c r="T202" s="46"/>
      <c r="U202" s="46"/>
      <c r="V202" s="36"/>
      <c r="W202" s="36"/>
      <c r="X202" s="36"/>
      <c r="Y202" s="36"/>
    </row>
    <row r="203" spans="2:25" ht="15" customHeight="1" x14ac:dyDescent="0.2">
      <c r="B203" s="46"/>
      <c r="C203" s="663"/>
      <c r="D203" s="46"/>
      <c r="E203" s="46"/>
      <c r="F203" s="46"/>
      <c r="G203" s="46"/>
      <c r="H203" s="46"/>
      <c r="I203" s="46"/>
      <c r="J203" s="46"/>
      <c r="K203" s="46"/>
      <c r="L203" s="46"/>
      <c r="M203" s="46"/>
      <c r="N203" s="46"/>
      <c r="O203" s="46"/>
      <c r="P203" s="46"/>
      <c r="Q203" s="46"/>
      <c r="R203" s="46"/>
      <c r="S203" s="46"/>
      <c r="T203" s="46"/>
      <c r="U203" s="46"/>
      <c r="V203" s="36"/>
      <c r="W203" s="36"/>
      <c r="X203" s="36"/>
      <c r="Y203" s="36"/>
    </row>
    <row r="204" spans="2:25" ht="15" customHeight="1" x14ac:dyDescent="0.2">
      <c r="B204" s="46"/>
      <c r="C204" s="663"/>
      <c r="D204" s="46"/>
      <c r="E204" s="46"/>
      <c r="F204" s="46"/>
      <c r="G204" s="46"/>
      <c r="H204" s="46"/>
      <c r="I204" s="46"/>
      <c r="J204" s="46"/>
      <c r="K204" s="46"/>
      <c r="L204" s="46"/>
      <c r="M204" s="46"/>
      <c r="N204" s="46"/>
      <c r="O204" s="46"/>
      <c r="P204" s="46"/>
      <c r="Q204" s="46"/>
      <c r="R204" s="46"/>
      <c r="S204" s="46"/>
      <c r="T204" s="46"/>
      <c r="U204" s="46"/>
      <c r="V204" s="36"/>
      <c r="W204" s="36"/>
      <c r="X204" s="36"/>
      <c r="Y204" s="36"/>
    </row>
    <row r="205" spans="2:25" ht="15" customHeight="1" x14ac:dyDescent="0.2">
      <c r="B205" s="46"/>
      <c r="C205" s="663"/>
      <c r="D205" s="46"/>
      <c r="E205" s="46"/>
      <c r="F205" s="46"/>
      <c r="G205" s="46"/>
      <c r="H205" s="46"/>
      <c r="I205" s="46"/>
      <c r="J205" s="46"/>
      <c r="K205" s="46"/>
      <c r="L205" s="46"/>
      <c r="M205" s="46"/>
      <c r="N205" s="46"/>
      <c r="O205" s="46"/>
      <c r="P205" s="46"/>
      <c r="Q205" s="46"/>
      <c r="R205" s="46"/>
      <c r="S205" s="46"/>
      <c r="T205" s="46"/>
      <c r="U205" s="46"/>
      <c r="V205" s="36"/>
      <c r="W205" s="36"/>
      <c r="X205" s="36"/>
      <c r="Y205" s="36"/>
    </row>
    <row r="206" spans="2:25" ht="15" customHeight="1" x14ac:dyDescent="0.2">
      <c r="B206" s="46"/>
      <c r="C206" s="663"/>
      <c r="D206" s="46"/>
      <c r="E206" s="46"/>
      <c r="F206" s="46"/>
      <c r="G206" s="46"/>
      <c r="H206" s="46"/>
      <c r="I206" s="46"/>
      <c r="J206" s="46"/>
      <c r="K206" s="46"/>
      <c r="L206" s="46"/>
      <c r="M206" s="46"/>
      <c r="N206" s="46"/>
      <c r="O206" s="46"/>
      <c r="P206" s="46"/>
      <c r="Q206" s="46"/>
      <c r="R206" s="46"/>
      <c r="S206" s="46"/>
      <c r="T206" s="46"/>
      <c r="U206" s="46"/>
      <c r="V206" s="36"/>
      <c r="W206" s="36"/>
      <c r="X206" s="36"/>
      <c r="Y206" s="36"/>
    </row>
    <row r="207" spans="2:25" ht="15" customHeight="1" x14ac:dyDescent="0.2">
      <c r="B207" s="46"/>
      <c r="C207" s="663"/>
      <c r="D207" s="46"/>
      <c r="E207" s="46"/>
      <c r="F207" s="46"/>
      <c r="G207" s="46"/>
      <c r="H207" s="46"/>
      <c r="I207" s="46"/>
      <c r="J207" s="46"/>
      <c r="K207" s="46"/>
      <c r="L207" s="46"/>
      <c r="M207" s="46"/>
      <c r="N207" s="46"/>
      <c r="O207" s="46"/>
      <c r="P207" s="46"/>
      <c r="Q207" s="46"/>
      <c r="R207" s="46"/>
      <c r="S207" s="46"/>
      <c r="T207" s="46"/>
      <c r="U207" s="46"/>
      <c r="V207" s="36"/>
      <c r="W207" s="36"/>
      <c r="X207" s="36"/>
      <c r="Y207" s="36"/>
    </row>
    <row r="208" spans="2:25" ht="15" customHeight="1" x14ac:dyDescent="0.2">
      <c r="B208" s="46"/>
      <c r="C208" s="663"/>
      <c r="D208" s="46"/>
      <c r="E208" s="46"/>
      <c r="F208" s="46"/>
      <c r="G208" s="46"/>
      <c r="H208" s="46"/>
      <c r="I208" s="46"/>
      <c r="J208" s="46"/>
      <c r="K208" s="46"/>
      <c r="L208" s="46"/>
      <c r="M208" s="46"/>
      <c r="N208" s="46"/>
      <c r="O208" s="46"/>
      <c r="P208" s="46"/>
      <c r="Q208" s="46"/>
      <c r="R208" s="46"/>
      <c r="S208" s="46"/>
      <c r="T208" s="46"/>
      <c r="U208" s="46"/>
      <c r="V208" s="36"/>
      <c r="W208" s="36"/>
      <c r="X208" s="36"/>
      <c r="Y208" s="36"/>
    </row>
    <row r="209" spans="2:25" ht="15" customHeight="1" x14ac:dyDescent="0.2">
      <c r="B209" s="46"/>
      <c r="C209" s="663"/>
      <c r="D209" s="46"/>
      <c r="E209" s="46"/>
      <c r="F209" s="46"/>
      <c r="G209" s="46"/>
      <c r="H209" s="46"/>
      <c r="I209" s="46"/>
      <c r="J209" s="46"/>
      <c r="K209" s="46"/>
      <c r="L209" s="46"/>
      <c r="M209" s="46"/>
      <c r="N209" s="46"/>
      <c r="O209" s="46"/>
      <c r="P209" s="46"/>
      <c r="Q209" s="46"/>
      <c r="R209" s="46"/>
      <c r="S209" s="46"/>
      <c r="T209" s="46"/>
      <c r="U209" s="46"/>
      <c r="V209" s="36"/>
      <c r="W209" s="36"/>
      <c r="X209" s="36"/>
      <c r="Y209" s="36"/>
    </row>
    <row r="210" spans="2:25" ht="15" customHeight="1" x14ac:dyDescent="0.2">
      <c r="B210" s="46"/>
      <c r="C210" s="663"/>
      <c r="D210" s="46"/>
      <c r="E210" s="46"/>
      <c r="F210" s="46"/>
      <c r="G210" s="46"/>
      <c r="H210" s="46"/>
      <c r="I210" s="46"/>
      <c r="J210" s="46"/>
      <c r="K210" s="46"/>
      <c r="L210" s="46"/>
      <c r="M210" s="46"/>
      <c r="N210" s="46"/>
      <c r="O210" s="46"/>
      <c r="P210" s="46"/>
      <c r="Q210" s="46"/>
      <c r="R210" s="46"/>
      <c r="S210" s="46"/>
      <c r="T210" s="46"/>
      <c r="U210" s="46"/>
      <c r="V210" s="36"/>
      <c r="W210" s="36"/>
      <c r="X210" s="36"/>
      <c r="Y210" s="36"/>
    </row>
    <row r="211" spans="2:25" ht="15" customHeight="1" x14ac:dyDescent="0.2">
      <c r="B211" s="46"/>
      <c r="C211" s="663"/>
      <c r="D211" s="46"/>
      <c r="E211" s="46"/>
      <c r="F211" s="46"/>
      <c r="G211" s="46"/>
      <c r="H211" s="46"/>
      <c r="I211" s="46"/>
      <c r="J211" s="46"/>
      <c r="K211" s="46"/>
      <c r="L211" s="46"/>
      <c r="M211" s="46"/>
      <c r="N211" s="46"/>
      <c r="O211" s="46"/>
      <c r="P211" s="46"/>
      <c r="Q211" s="46"/>
      <c r="R211" s="46"/>
      <c r="S211" s="46"/>
      <c r="T211" s="46"/>
      <c r="U211" s="46"/>
      <c r="V211" s="36"/>
      <c r="W211" s="36"/>
      <c r="X211" s="36"/>
      <c r="Y211" s="36"/>
    </row>
    <row r="212" spans="2:25" ht="15" customHeight="1" x14ac:dyDescent="0.2">
      <c r="B212" s="46"/>
      <c r="C212" s="663"/>
      <c r="D212" s="46"/>
      <c r="E212" s="46"/>
      <c r="F212" s="46"/>
      <c r="G212" s="46"/>
      <c r="H212" s="46"/>
      <c r="I212" s="46"/>
      <c r="J212" s="46"/>
      <c r="K212" s="46"/>
      <c r="L212" s="46"/>
      <c r="M212" s="46"/>
      <c r="N212" s="46"/>
      <c r="O212" s="46"/>
      <c r="P212" s="46"/>
      <c r="Q212" s="46"/>
      <c r="R212" s="46"/>
      <c r="S212" s="46"/>
      <c r="T212" s="46"/>
      <c r="U212" s="46"/>
      <c r="V212" s="36"/>
      <c r="W212" s="36"/>
      <c r="X212" s="36"/>
      <c r="Y212" s="36"/>
    </row>
    <row r="213" spans="2:25" ht="15" customHeight="1" x14ac:dyDescent="0.2">
      <c r="B213" s="46"/>
      <c r="C213" s="663"/>
      <c r="D213" s="46"/>
      <c r="E213" s="46"/>
      <c r="F213" s="46"/>
      <c r="G213" s="46"/>
      <c r="H213" s="46"/>
      <c r="I213" s="46"/>
      <c r="J213" s="46"/>
      <c r="K213" s="46"/>
      <c r="L213" s="46"/>
      <c r="M213" s="46"/>
      <c r="N213" s="46"/>
      <c r="O213" s="46"/>
      <c r="P213" s="46"/>
      <c r="Q213" s="46"/>
      <c r="R213" s="46"/>
      <c r="S213" s="46"/>
      <c r="T213" s="46"/>
      <c r="U213" s="46"/>
      <c r="V213" s="36"/>
      <c r="W213" s="36"/>
      <c r="X213" s="36"/>
      <c r="Y213" s="36"/>
    </row>
    <row r="214" spans="2:25" ht="15" customHeight="1" x14ac:dyDescent="0.2">
      <c r="B214" s="46"/>
      <c r="C214" s="663"/>
      <c r="D214" s="46"/>
      <c r="E214" s="46"/>
      <c r="F214" s="46"/>
      <c r="G214" s="46"/>
      <c r="H214" s="46"/>
      <c r="I214" s="46"/>
      <c r="J214" s="46"/>
      <c r="K214" s="46"/>
      <c r="L214" s="46"/>
      <c r="M214" s="46"/>
      <c r="N214" s="46"/>
      <c r="O214" s="46"/>
      <c r="P214" s="46"/>
      <c r="Q214" s="46"/>
      <c r="R214" s="46"/>
      <c r="S214" s="46"/>
      <c r="T214" s="46"/>
      <c r="U214" s="46"/>
      <c r="V214" s="36"/>
      <c r="W214" s="36"/>
      <c r="X214" s="36"/>
      <c r="Y214" s="36"/>
    </row>
    <row r="215" spans="2:25" ht="15" customHeight="1" x14ac:dyDescent="0.2">
      <c r="B215" s="46"/>
      <c r="C215" s="663"/>
      <c r="D215" s="46"/>
      <c r="E215" s="46"/>
      <c r="F215" s="46"/>
      <c r="G215" s="46"/>
      <c r="H215" s="46"/>
      <c r="I215" s="46"/>
      <c r="J215" s="46"/>
      <c r="K215" s="46"/>
      <c r="L215" s="46"/>
      <c r="M215" s="46"/>
      <c r="N215" s="46"/>
      <c r="O215" s="46"/>
      <c r="P215" s="46"/>
      <c r="Q215" s="46"/>
      <c r="R215" s="46"/>
      <c r="S215" s="46"/>
      <c r="T215" s="46"/>
      <c r="U215" s="46"/>
      <c r="V215" s="36"/>
      <c r="W215" s="36"/>
      <c r="X215" s="36"/>
      <c r="Y215" s="36"/>
    </row>
    <row r="216" spans="2:25" ht="15" customHeight="1" x14ac:dyDescent="0.2">
      <c r="B216" s="46"/>
      <c r="C216" s="663"/>
      <c r="D216" s="46"/>
      <c r="E216" s="46"/>
      <c r="F216" s="46"/>
      <c r="G216" s="46"/>
      <c r="H216" s="46"/>
      <c r="I216" s="46"/>
      <c r="J216" s="46"/>
      <c r="K216" s="46"/>
      <c r="L216" s="46"/>
      <c r="M216" s="46"/>
      <c r="N216" s="46"/>
      <c r="O216" s="46"/>
      <c r="P216" s="46"/>
      <c r="Q216" s="46"/>
      <c r="R216" s="46"/>
      <c r="S216" s="46"/>
      <c r="T216" s="46"/>
      <c r="U216" s="46"/>
      <c r="V216" s="36"/>
      <c r="W216" s="36"/>
      <c r="X216" s="36"/>
      <c r="Y216" s="36"/>
    </row>
    <row r="217" spans="2:25" ht="15" customHeight="1" x14ac:dyDescent="0.2">
      <c r="B217" s="46"/>
      <c r="C217" s="663"/>
      <c r="D217" s="46"/>
      <c r="E217" s="46"/>
      <c r="F217" s="46"/>
      <c r="G217" s="46"/>
      <c r="H217" s="46"/>
      <c r="I217" s="46"/>
      <c r="J217" s="46"/>
      <c r="K217" s="46"/>
      <c r="L217" s="46"/>
      <c r="M217" s="46"/>
      <c r="N217" s="46"/>
      <c r="O217" s="46"/>
      <c r="P217" s="46"/>
      <c r="Q217" s="46"/>
      <c r="R217" s="46"/>
      <c r="S217" s="46"/>
      <c r="T217" s="46"/>
      <c r="U217" s="46"/>
      <c r="V217" s="36"/>
      <c r="W217" s="36"/>
      <c r="X217" s="36"/>
      <c r="Y217" s="36"/>
    </row>
    <row r="218" spans="2:25" ht="15" customHeight="1" x14ac:dyDescent="0.2">
      <c r="B218" s="46"/>
      <c r="C218" s="663"/>
      <c r="D218" s="46"/>
      <c r="E218" s="46"/>
      <c r="F218" s="46"/>
      <c r="G218" s="46"/>
      <c r="H218" s="46"/>
      <c r="I218" s="46"/>
      <c r="J218" s="46"/>
      <c r="K218" s="46"/>
      <c r="L218" s="46"/>
      <c r="M218" s="46"/>
      <c r="N218" s="46"/>
      <c r="O218" s="46"/>
      <c r="P218" s="46"/>
      <c r="Q218" s="46"/>
      <c r="R218" s="46"/>
      <c r="S218" s="46"/>
      <c r="T218" s="46"/>
      <c r="U218" s="46"/>
      <c r="V218" s="36"/>
      <c r="W218" s="36"/>
      <c r="X218" s="36"/>
      <c r="Y218" s="36"/>
    </row>
    <row r="219" spans="2:25" ht="15" customHeight="1" x14ac:dyDescent="0.2">
      <c r="B219" s="46"/>
      <c r="C219" s="663"/>
      <c r="D219" s="46"/>
      <c r="E219" s="46"/>
      <c r="F219" s="46"/>
      <c r="G219" s="46"/>
      <c r="H219" s="46"/>
      <c r="I219" s="46"/>
      <c r="J219" s="46"/>
      <c r="K219" s="46"/>
      <c r="L219" s="46"/>
      <c r="M219" s="46"/>
      <c r="N219" s="46"/>
      <c r="O219" s="46"/>
      <c r="P219" s="46"/>
      <c r="Q219" s="46"/>
      <c r="R219" s="46"/>
      <c r="S219" s="46"/>
      <c r="T219" s="46"/>
      <c r="U219" s="46"/>
      <c r="V219" s="36"/>
      <c r="W219" s="36"/>
      <c r="X219" s="36"/>
      <c r="Y219" s="36"/>
    </row>
    <row r="220" spans="2:25" ht="15" customHeight="1" x14ac:dyDescent="0.2">
      <c r="B220" s="46"/>
      <c r="C220" s="663"/>
      <c r="D220" s="46"/>
      <c r="E220" s="46"/>
      <c r="F220" s="46"/>
      <c r="G220" s="46"/>
      <c r="H220" s="46"/>
      <c r="I220" s="46"/>
      <c r="J220" s="46"/>
      <c r="K220" s="46"/>
      <c r="L220" s="46"/>
      <c r="M220" s="46"/>
      <c r="N220" s="46"/>
      <c r="O220" s="46"/>
      <c r="P220" s="46"/>
      <c r="Q220" s="46"/>
      <c r="R220" s="46"/>
      <c r="S220" s="46"/>
      <c r="T220" s="46"/>
      <c r="U220" s="46"/>
      <c r="V220" s="36"/>
      <c r="W220" s="36"/>
      <c r="X220" s="36"/>
      <c r="Y220" s="36"/>
    </row>
    <row r="221" spans="2:25" ht="15" customHeight="1" x14ac:dyDescent="0.2">
      <c r="B221" s="46"/>
      <c r="C221" s="663"/>
      <c r="D221" s="46"/>
      <c r="E221" s="46"/>
      <c r="F221" s="46"/>
      <c r="G221" s="46"/>
      <c r="H221" s="46"/>
      <c r="I221" s="46"/>
      <c r="J221" s="46"/>
      <c r="K221" s="46"/>
      <c r="L221" s="46"/>
      <c r="M221" s="46"/>
      <c r="N221" s="46"/>
      <c r="O221" s="46"/>
      <c r="P221" s="46"/>
      <c r="Q221" s="46"/>
      <c r="R221" s="46"/>
      <c r="S221" s="46"/>
      <c r="T221" s="46"/>
      <c r="U221" s="46"/>
      <c r="V221" s="36"/>
      <c r="W221" s="36"/>
      <c r="X221" s="36"/>
      <c r="Y221" s="36"/>
    </row>
    <row r="222" spans="2:25" ht="15" customHeight="1" x14ac:dyDescent="0.2">
      <c r="B222" s="46"/>
      <c r="C222" s="663"/>
      <c r="D222" s="46"/>
      <c r="E222" s="46"/>
      <c r="F222" s="46"/>
      <c r="G222" s="46"/>
      <c r="H222" s="46"/>
      <c r="I222" s="46"/>
      <c r="J222" s="46"/>
      <c r="K222" s="46"/>
      <c r="L222" s="46"/>
      <c r="M222" s="46"/>
      <c r="N222" s="46"/>
      <c r="O222" s="46"/>
      <c r="P222" s="46"/>
      <c r="Q222" s="46"/>
      <c r="R222" s="46"/>
      <c r="S222" s="46"/>
      <c r="T222" s="46"/>
      <c r="U222" s="46"/>
      <c r="V222" s="36"/>
      <c r="W222" s="36"/>
      <c r="X222" s="36"/>
      <c r="Y222" s="36"/>
    </row>
    <row r="223" spans="2:25" ht="15" customHeight="1" x14ac:dyDescent="0.2">
      <c r="B223" s="46"/>
      <c r="C223" s="663"/>
      <c r="D223" s="46"/>
      <c r="E223" s="46"/>
      <c r="F223" s="46"/>
      <c r="G223" s="46"/>
      <c r="H223" s="46"/>
      <c r="I223" s="46"/>
      <c r="J223" s="46"/>
      <c r="K223" s="46"/>
      <c r="L223" s="46"/>
      <c r="M223" s="46"/>
      <c r="N223" s="46"/>
      <c r="O223" s="46"/>
      <c r="P223" s="46"/>
      <c r="Q223" s="46"/>
      <c r="R223" s="46"/>
      <c r="S223" s="46"/>
      <c r="T223" s="46"/>
      <c r="U223" s="46"/>
      <c r="V223" s="36"/>
      <c r="W223" s="36"/>
      <c r="X223" s="36"/>
      <c r="Y223" s="36"/>
    </row>
    <row r="224" spans="2:25" ht="15" customHeight="1" x14ac:dyDescent="0.2">
      <c r="B224" s="46"/>
      <c r="C224" s="663"/>
      <c r="D224" s="46"/>
      <c r="E224" s="46"/>
      <c r="F224" s="46"/>
      <c r="G224" s="46"/>
      <c r="H224" s="46"/>
      <c r="I224" s="46"/>
      <c r="J224" s="46"/>
      <c r="K224" s="46"/>
      <c r="L224" s="46"/>
      <c r="M224" s="46"/>
      <c r="N224" s="46"/>
      <c r="O224" s="46"/>
      <c r="P224" s="46"/>
      <c r="Q224" s="46"/>
      <c r="R224" s="46"/>
      <c r="S224" s="46"/>
      <c r="T224" s="46"/>
      <c r="U224" s="46"/>
      <c r="V224" s="36"/>
      <c r="W224" s="36"/>
      <c r="X224" s="36"/>
      <c r="Y224" s="36"/>
    </row>
    <row r="225" spans="2:25" ht="15" customHeight="1" x14ac:dyDescent="0.2">
      <c r="B225" s="46"/>
      <c r="C225" s="663"/>
      <c r="D225" s="46"/>
      <c r="E225" s="46"/>
      <c r="F225" s="46"/>
      <c r="G225" s="46"/>
      <c r="H225" s="46"/>
      <c r="I225" s="46"/>
      <c r="J225" s="46"/>
      <c r="K225" s="46"/>
      <c r="L225" s="46"/>
      <c r="M225" s="46"/>
      <c r="N225" s="46"/>
      <c r="O225" s="46"/>
      <c r="P225" s="46"/>
      <c r="Q225" s="46"/>
      <c r="R225" s="46"/>
      <c r="S225" s="46"/>
      <c r="T225" s="46"/>
      <c r="U225" s="46"/>
      <c r="V225" s="36"/>
      <c r="W225" s="36"/>
      <c r="X225" s="36"/>
      <c r="Y225" s="36"/>
    </row>
    <row r="226" spans="2:25" ht="15" customHeight="1" x14ac:dyDescent="0.2">
      <c r="B226" s="46"/>
      <c r="C226" s="663"/>
      <c r="D226" s="46"/>
      <c r="E226" s="46"/>
      <c r="F226" s="46"/>
      <c r="G226" s="46"/>
      <c r="H226" s="46"/>
      <c r="I226" s="46"/>
      <c r="J226" s="46"/>
      <c r="K226" s="46"/>
      <c r="L226" s="46"/>
      <c r="M226" s="46"/>
      <c r="N226" s="46"/>
      <c r="O226" s="46"/>
      <c r="P226" s="46"/>
      <c r="Q226" s="46"/>
      <c r="R226" s="46"/>
      <c r="S226" s="46"/>
      <c r="T226" s="46"/>
      <c r="U226" s="46"/>
      <c r="V226" s="36"/>
      <c r="W226" s="36"/>
      <c r="X226" s="36"/>
      <c r="Y226" s="36"/>
    </row>
    <row r="227" spans="2:25" ht="15" customHeight="1" x14ac:dyDescent="0.2">
      <c r="B227" s="46"/>
      <c r="C227" s="663"/>
      <c r="D227" s="46"/>
      <c r="E227" s="46"/>
      <c r="F227" s="46"/>
      <c r="G227" s="46"/>
      <c r="H227" s="46"/>
      <c r="I227" s="46"/>
      <c r="J227" s="46"/>
      <c r="K227" s="46"/>
      <c r="L227" s="46"/>
      <c r="M227" s="46"/>
      <c r="N227" s="46"/>
      <c r="O227" s="46"/>
      <c r="P227" s="46"/>
      <c r="Q227" s="46"/>
      <c r="R227" s="46"/>
      <c r="S227" s="46"/>
      <c r="T227" s="46"/>
      <c r="U227" s="46"/>
      <c r="V227" s="36"/>
      <c r="W227" s="36"/>
      <c r="X227" s="36"/>
      <c r="Y227" s="36"/>
    </row>
    <row r="228" spans="2:25" ht="15" customHeight="1" x14ac:dyDescent="0.2">
      <c r="B228" s="46"/>
      <c r="C228" s="663"/>
      <c r="D228" s="46"/>
      <c r="E228" s="46"/>
      <c r="F228" s="46"/>
      <c r="G228" s="46"/>
      <c r="H228" s="46"/>
      <c r="I228" s="46"/>
      <c r="J228" s="46"/>
      <c r="K228" s="46"/>
      <c r="L228" s="46"/>
      <c r="M228" s="46"/>
      <c r="N228" s="46"/>
      <c r="O228" s="46"/>
      <c r="P228" s="46"/>
      <c r="Q228" s="46"/>
      <c r="R228" s="46"/>
      <c r="S228" s="46"/>
      <c r="T228" s="46"/>
      <c r="U228" s="46"/>
      <c r="V228" s="36"/>
      <c r="W228" s="36"/>
      <c r="X228" s="36"/>
      <c r="Y228" s="36"/>
    </row>
    <row r="229" spans="2:25" ht="15" customHeight="1" x14ac:dyDescent="0.2">
      <c r="B229" s="46"/>
      <c r="C229" s="663"/>
      <c r="D229" s="46"/>
      <c r="E229" s="46"/>
      <c r="F229" s="46"/>
      <c r="G229" s="46"/>
      <c r="H229" s="46"/>
      <c r="I229" s="46"/>
      <c r="J229" s="46"/>
      <c r="K229" s="46"/>
      <c r="L229" s="46"/>
      <c r="M229" s="46"/>
      <c r="N229" s="46"/>
      <c r="O229" s="46"/>
      <c r="P229" s="46"/>
      <c r="Q229" s="46"/>
      <c r="R229" s="46"/>
      <c r="S229" s="46"/>
      <c r="T229" s="46"/>
      <c r="U229" s="46"/>
      <c r="V229" s="36"/>
      <c r="W229" s="36"/>
      <c r="X229" s="36"/>
      <c r="Y229" s="36"/>
    </row>
    <row r="230" spans="2:25" ht="15" customHeight="1" x14ac:dyDescent="0.2">
      <c r="B230" s="46"/>
      <c r="C230" s="663"/>
      <c r="D230" s="46"/>
      <c r="E230" s="46"/>
      <c r="F230" s="46"/>
      <c r="G230" s="46"/>
      <c r="H230" s="46"/>
      <c r="I230" s="46"/>
      <c r="J230" s="46"/>
      <c r="K230" s="46"/>
      <c r="L230" s="46"/>
      <c r="M230" s="46"/>
      <c r="N230" s="46"/>
      <c r="O230" s="46"/>
      <c r="P230" s="46"/>
      <c r="Q230" s="46"/>
      <c r="R230" s="46"/>
      <c r="S230" s="46"/>
      <c r="T230" s="46"/>
      <c r="U230" s="46"/>
      <c r="V230" s="36"/>
      <c r="W230" s="36"/>
      <c r="X230" s="36"/>
      <c r="Y230" s="36"/>
    </row>
    <row r="231" spans="2:25" ht="15" customHeight="1" x14ac:dyDescent="0.2">
      <c r="B231" s="46"/>
      <c r="C231" s="663"/>
      <c r="D231" s="46"/>
      <c r="E231" s="46"/>
      <c r="F231" s="46"/>
      <c r="G231" s="46"/>
      <c r="H231" s="46"/>
      <c r="I231" s="46"/>
      <c r="J231" s="46"/>
      <c r="K231" s="46"/>
      <c r="L231" s="46"/>
      <c r="M231" s="46"/>
      <c r="N231" s="46"/>
      <c r="O231" s="46"/>
      <c r="P231" s="46"/>
      <c r="Q231" s="46"/>
      <c r="R231" s="46"/>
      <c r="S231" s="46"/>
      <c r="T231" s="46"/>
      <c r="U231" s="46"/>
      <c r="V231" s="36"/>
      <c r="W231" s="36"/>
      <c r="X231" s="36"/>
      <c r="Y231" s="36"/>
    </row>
    <row r="232" spans="2:25" ht="15" customHeight="1" x14ac:dyDescent="0.2">
      <c r="B232" s="46"/>
      <c r="C232" s="663"/>
      <c r="D232" s="46"/>
      <c r="E232" s="46"/>
      <c r="F232" s="46"/>
      <c r="G232" s="46"/>
      <c r="H232" s="46"/>
      <c r="I232" s="46"/>
      <c r="J232" s="46"/>
      <c r="K232" s="46"/>
      <c r="L232" s="46"/>
      <c r="M232" s="46"/>
      <c r="N232" s="46"/>
      <c r="O232" s="46"/>
      <c r="P232" s="46"/>
      <c r="Q232" s="46"/>
      <c r="R232" s="46"/>
      <c r="S232" s="46"/>
      <c r="T232" s="46"/>
      <c r="U232" s="46"/>
      <c r="V232" s="36"/>
      <c r="W232" s="36"/>
      <c r="X232" s="36"/>
      <c r="Y232" s="36"/>
    </row>
    <row r="233" spans="2:25" ht="15" customHeight="1" x14ac:dyDescent="0.2">
      <c r="B233" s="46"/>
      <c r="C233" s="663"/>
      <c r="D233" s="46"/>
      <c r="E233" s="46"/>
      <c r="F233" s="46"/>
      <c r="G233" s="46"/>
      <c r="H233" s="46"/>
      <c r="I233" s="46"/>
      <c r="J233" s="46"/>
      <c r="K233" s="46"/>
      <c r="L233" s="46"/>
      <c r="M233" s="46"/>
      <c r="N233" s="46"/>
      <c r="O233" s="46"/>
      <c r="P233" s="46"/>
      <c r="Q233" s="46"/>
      <c r="R233" s="46"/>
      <c r="S233" s="46"/>
      <c r="T233" s="46"/>
      <c r="U233" s="46"/>
      <c r="V233" s="36"/>
      <c r="W233" s="36"/>
      <c r="X233" s="36"/>
      <c r="Y233" s="36"/>
    </row>
    <row r="234" spans="2:25" ht="15" customHeight="1" x14ac:dyDescent="0.2">
      <c r="B234" s="46"/>
      <c r="C234" s="663"/>
      <c r="D234" s="46"/>
      <c r="E234" s="46"/>
      <c r="F234" s="46"/>
      <c r="G234" s="46"/>
      <c r="H234" s="46"/>
      <c r="I234" s="46"/>
      <c r="J234" s="46"/>
      <c r="K234" s="46"/>
      <c r="L234" s="46"/>
      <c r="M234" s="46"/>
      <c r="N234" s="46"/>
      <c r="O234" s="46"/>
      <c r="P234" s="46"/>
      <c r="Q234" s="46"/>
      <c r="R234" s="46"/>
      <c r="S234" s="46"/>
      <c r="T234" s="46"/>
      <c r="U234" s="46"/>
      <c r="V234" s="36"/>
      <c r="W234" s="36"/>
      <c r="X234" s="36"/>
      <c r="Y234" s="36"/>
    </row>
    <row r="235" spans="2:25" ht="15" customHeight="1" x14ac:dyDescent="0.2">
      <c r="B235" s="46"/>
      <c r="C235" s="663"/>
      <c r="D235" s="46"/>
      <c r="E235" s="46"/>
      <c r="F235" s="46"/>
      <c r="G235" s="46"/>
      <c r="H235" s="46"/>
      <c r="I235" s="46"/>
      <c r="J235" s="46"/>
      <c r="K235" s="46"/>
      <c r="L235" s="46"/>
      <c r="M235" s="46"/>
      <c r="N235" s="46"/>
      <c r="O235" s="46"/>
      <c r="P235" s="46"/>
      <c r="Q235" s="46"/>
      <c r="R235" s="46"/>
      <c r="S235" s="46"/>
      <c r="T235" s="46"/>
      <c r="U235" s="46"/>
      <c r="V235" s="36"/>
      <c r="W235" s="36"/>
      <c r="X235" s="36"/>
      <c r="Y235" s="36"/>
    </row>
    <row r="236" spans="2:25" ht="15" customHeight="1" x14ac:dyDescent="0.2">
      <c r="B236" s="46"/>
      <c r="C236" s="663"/>
      <c r="D236" s="46"/>
      <c r="E236" s="46"/>
      <c r="F236" s="46"/>
      <c r="G236" s="46"/>
      <c r="H236" s="46"/>
      <c r="I236" s="46"/>
      <c r="J236" s="46"/>
      <c r="K236" s="46"/>
      <c r="L236" s="46"/>
      <c r="M236" s="46"/>
      <c r="N236" s="46"/>
      <c r="O236" s="46"/>
      <c r="P236" s="46"/>
      <c r="Q236" s="46"/>
      <c r="R236" s="46"/>
      <c r="S236" s="46"/>
      <c r="T236" s="46"/>
      <c r="U236" s="46"/>
      <c r="V236" s="36"/>
      <c r="W236" s="36"/>
      <c r="X236" s="36"/>
      <c r="Y236" s="36"/>
    </row>
    <row r="237" spans="2:25" ht="15" customHeight="1" x14ac:dyDescent="0.2">
      <c r="B237" s="46"/>
      <c r="C237" s="663"/>
      <c r="D237" s="46"/>
      <c r="E237" s="46"/>
      <c r="F237" s="46"/>
      <c r="G237" s="46"/>
      <c r="H237" s="46"/>
      <c r="I237" s="46"/>
      <c r="J237" s="46"/>
      <c r="K237" s="46"/>
      <c r="L237" s="46"/>
      <c r="M237" s="46"/>
      <c r="N237" s="46"/>
      <c r="O237" s="46"/>
      <c r="P237" s="46"/>
      <c r="Q237" s="46"/>
      <c r="R237" s="46"/>
      <c r="S237" s="46"/>
      <c r="T237" s="46"/>
      <c r="U237" s="46"/>
      <c r="V237" s="36"/>
      <c r="W237" s="36"/>
      <c r="X237" s="36"/>
      <c r="Y237" s="36"/>
    </row>
    <row r="238" spans="2:25" ht="15" customHeight="1" x14ac:dyDescent="0.2">
      <c r="B238" s="46"/>
      <c r="C238" s="663"/>
      <c r="D238" s="46"/>
      <c r="E238" s="46"/>
      <c r="F238" s="46"/>
      <c r="G238" s="46"/>
      <c r="H238" s="46"/>
      <c r="I238" s="46"/>
      <c r="J238" s="46"/>
      <c r="K238" s="46"/>
      <c r="L238" s="46"/>
      <c r="M238" s="46"/>
      <c r="N238" s="46"/>
      <c r="O238" s="46"/>
      <c r="P238" s="46"/>
      <c r="Q238" s="46"/>
      <c r="R238" s="46"/>
      <c r="S238" s="46"/>
      <c r="T238" s="46"/>
      <c r="U238" s="46"/>
      <c r="V238" s="36"/>
      <c r="W238" s="36"/>
      <c r="X238" s="36"/>
      <c r="Y238" s="36"/>
    </row>
    <row r="239" spans="2:25" ht="15" customHeight="1" x14ac:dyDescent="0.2">
      <c r="B239" s="46"/>
      <c r="C239" s="663"/>
      <c r="D239" s="46"/>
      <c r="E239" s="46"/>
      <c r="F239" s="46"/>
      <c r="G239" s="46"/>
      <c r="H239" s="46"/>
      <c r="I239" s="46"/>
      <c r="J239" s="46"/>
      <c r="K239" s="46"/>
      <c r="L239" s="46"/>
      <c r="M239" s="46"/>
      <c r="N239" s="46"/>
      <c r="O239" s="46"/>
      <c r="P239" s="46"/>
      <c r="Q239" s="46"/>
      <c r="R239" s="46"/>
      <c r="S239" s="46"/>
      <c r="T239" s="46"/>
      <c r="U239" s="46"/>
      <c r="V239" s="36"/>
      <c r="W239" s="36"/>
      <c r="X239" s="36"/>
      <c r="Y239" s="36"/>
    </row>
    <row r="240" spans="2:25" ht="15" customHeight="1" x14ac:dyDescent="0.2">
      <c r="B240" s="46"/>
      <c r="C240" s="663"/>
      <c r="D240" s="46"/>
      <c r="E240" s="46"/>
      <c r="F240" s="46"/>
      <c r="G240" s="46"/>
      <c r="H240" s="46"/>
      <c r="I240" s="46"/>
      <c r="J240" s="46"/>
      <c r="K240" s="46"/>
      <c r="L240" s="46"/>
      <c r="M240" s="46"/>
      <c r="N240" s="46"/>
      <c r="O240" s="46"/>
      <c r="P240" s="46"/>
      <c r="Q240" s="46"/>
      <c r="R240" s="46"/>
      <c r="S240" s="46"/>
      <c r="T240" s="46"/>
      <c r="U240" s="46"/>
      <c r="V240" s="36"/>
      <c r="W240" s="36"/>
      <c r="X240" s="36"/>
      <c r="Y240" s="36"/>
    </row>
    <row r="241" spans="2:25" ht="15" customHeight="1" x14ac:dyDescent="0.2">
      <c r="B241" s="46"/>
      <c r="C241" s="663"/>
      <c r="D241" s="46"/>
      <c r="E241" s="46"/>
      <c r="F241" s="46"/>
      <c r="G241" s="46"/>
      <c r="H241" s="46"/>
      <c r="I241" s="46"/>
      <c r="J241" s="46"/>
      <c r="K241" s="46"/>
      <c r="L241" s="46"/>
      <c r="M241" s="46"/>
      <c r="N241" s="46"/>
      <c r="O241" s="46"/>
      <c r="P241" s="46"/>
      <c r="Q241" s="46"/>
      <c r="R241" s="46"/>
      <c r="S241" s="46"/>
      <c r="T241" s="46"/>
      <c r="U241" s="46"/>
      <c r="V241" s="36"/>
      <c r="W241" s="36"/>
      <c r="X241" s="36"/>
      <c r="Y241" s="36"/>
    </row>
    <row r="242" spans="2:25" ht="15" customHeight="1" x14ac:dyDescent="0.2">
      <c r="B242" s="46"/>
      <c r="C242" s="663"/>
      <c r="D242" s="46"/>
      <c r="E242" s="46"/>
      <c r="F242" s="46"/>
      <c r="G242" s="46"/>
      <c r="H242" s="46"/>
      <c r="I242" s="46"/>
      <c r="J242" s="46"/>
      <c r="K242" s="46"/>
      <c r="L242" s="46"/>
      <c r="M242" s="46"/>
      <c r="N242" s="46"/>
      <c r="O242" s="46"/>
      <c r="P242" s="46"/>
      <c r="Q242" s="46"/>
      <c r="R242" s="46"/>
      <c r="S242" s="46"/>
      <c r="T242" s="46"/>
      <c r="U242" s="46"/>
      <c r="V242" s="36"/>
      <c r="W242" s="36"/>
      <c r="X242" s="36"/>
      <c r="Y242" s="36"/>
    </row>
    <row r="243" spans="2:25" ht="15" customHeight="1" x14ac:dyDescent="0.2">
      <c r="B243" s="46"/>
      <c r="C243" s="663"/>
      <c r="D243" s="46"/>
      <c r="E243" s="46"/>
      <c r="F243" s="46"/>
      <c r="G243" s="46"/>
      <c r="H243" s="46"/>
      <c r="I243" s="46"/>
      <c r="J243" s="46"/>
      <c r="K243" s="46"/>
      <c r="L243" s="46"/>
      <c r="M243" s="46"/>
      <c r="N243" s="46"/>
      <c r="O243" s="46"/>
      <c r="P243" s="46"/>
      <c r="Q243" s="46"/>
      <c r="R243" s="46"/>
      <c r="S243" s="46"/>
      <c r="T243" s="46"/>
      <c r="U243" s="46"/>
      <c r="V243" s="36"/>
      <c r="W243" s="36"/>
      <c r="X243" s="36"/>
      <c r="Y243" s="36"/>
    </row>
    <row r="244" spans="2:25" ht="15" customHeight="1" x14ac:dyDescent="0.2">
      <c r="B244" s="46"/>
      <c r="C244" s="663"/>
      <c r="D244" s="46"/>
      <c r="E244" s="46"/>
      <c r="F244" s="46"/>
      <c r="G244" s="46"/>
      <c r="H244" s="46"/>
      <c r="I244" s="46"/>
      <c r="J244" s="46"/>
      <c r="K244" s="46"/>
      <c r="L244" s="46"/>
      <c r="M244" s="46"/>
      <c r="N244" s="46"/>
      <c r="O244" s="46"/>
      <c r="P244" s="46"/>
      <c r="Q244" s="46"/>
      <c r="R244" s="46"/>
      <c r="S244" s="46"/>
      <c r="T244" s="46"/>
      <c r="U244" s="46"/>
      <c r="V244" s="36"/>
      <c r="W244" s="36"/>
      <c r="X244" s="36"/>
      <c r="Y244" s="36"/>
    </row>
    <row r="245" spans="2:25" ht="15" customHeight="1" x14ac:dyDescent="0.2">
      <c r="B245" s="46"/>
      <c r="C245" s="663"/>
      <c r="D245" s="46"/>
      <c r="E245" s="46"/>
      <c r="F245" s="46"/>
      <c r="G245" s="46"/>
      <c r="H245" s="46"/>
      <c r="I245" s="46"/>
      <c r="J245" s="46"/>
      <c r="K245" s="46"/>
      <c r="L245" s="46"/>
      <c r="M245" s="46"/>
      <c r="N245" s="46"/>
      <c r="O245" s="46"/>
      <c r="P245" s="46"/>
      <c r="Q245" s="46"/>
      <c r="R245" s="46"/>
      <c r="S245" s="46"/>
      <c r="T245" s="46"/>
      <c r="U245" s="46"/>
      <c r="V245" s="36"/>
      <c r="W245" s="36"/>
      <c r="X245" s="36"/>
      <c r="Y245" s="36"/>
    </row>
    <row r="246" spans="2:25" ht="15" customHeight="1" x14ac:dyDescent="0.2">
      <c r="B246" s="46"/>
      <c r="C246" s="663"/>
      <c r="D246" s="46"/>
      <c r="E246" s="46"/>
      <c r="F246" s="46"/>
      <c r="G246" s="46"/>
      <c r="H246" s="46"/>
      <c r="I246" s="46"/>
      <c r="J246" s="46"/>
      <c r="K246" s="46"/>
      <c r="L246" s="46"/>
      <c r="M246" s="46"/>
      <c r="N246" s="46"/>
      <c r="O246" s="46"/>
      <c r="P246" s="46"/>
      <c r="Q246" s="46"/>
      <c r="R246" s="46"/>
      <c r="S246" s="46"/>
      <c r="T246" s="46"/>
      <c r="U246" s="46"/>
      <c r="V246" s="36"/>
      <c r="W246" s="36"/>
      <c r="X246" s="36"/>
      <c r="Y246" s="36"/>
    </row>
    <row r="247" spans="2:25" ht="15" customHeight="1" x14ac:dyDescent="0.2">
      <c r="B247" s="46"/>
      <c r="C247" s="663"/>
      <c r="D247" s="46"/>
      <c r="E247" s="46"/>
      <c r="F247" s="46"/>
      <c r="G247" s="46"/>
      <c r="H247" s="46"/>
      <c r="I247" s="46"/>
      <c r="J247" s="46"/>
      <c r="K247" s="46"/>
      <c r="L247" s="46"/>
      <c r="M247" s="46"/>
      <c r="N247" s="46"/>
      <c r="O247" s="46"/>
      <c r="P247" s="46"/>
      <c r="Q247" s="46"/>
      <c r="R247" s="46"/>
      <c r="S247" s="46"/>
      <c r="T247" s="46"/>
      <c r="U247" s="46"/>
      <c r="V247" s="36"/>
      <c r="W247" s="36"/>
      <c r="X247" s="36"/>
      <c r="Y247" s="36"/>
    </row>
    <row r="248" spans="2:25" ht="15" customHeight="1" x14ac:dyDescent="0.2">
      <c r="B248" s="46"/>
      <c r="C248" s="663"/>
      <c r="D248" s="46"/>
      <c r="E248" s="46"/>
      <c r="F248" s="46"/>
      <c r="G248" s="46"/>
      <c r="H248" s="46"/>
      <c r="I248" s="46"/>
      <c r="J248" s="46"/>
      <c r="K248" s="46"/>
      <c r="L248" s="46"/>
      <c r="M248" s="46"/>
      <c r="N248" s="46"/>
      <c r="O248" s="46"/>
      <c r="P248" s="46"/>
      <c r="Q248" s="46"/>
      <c r="R248" s="46"/>
      <c r="S248" s="46"/>
      <c r="T248" s="46"/>
      <c r="U248" s="46"/>
      <c r="V248" s="36"/>
      <c r="W248" s="36"/>
      <c r="X248" s="36"/>
      <c r="Y248" s="36"/>
    </row>
    <row r="249" spans="2:25" ht="15" customHeight="1" x14ac:dyDescent="0.2">
      <c r="B249" s="46"/>
      <c r="C249" s="663"/>
      <c r="D249" s="46"/>
      <c r="E249" s="46"/>
      <c r="F249" s="46"/>
      <c r="G249" s="46"/>
      <c r="H249" s="46"/>
      <c r="I249" s="46"/>
      <c r="J249" s="46"/>
      <c r="K249" s="46"/>
      <c r="L249" s="46"/>
      <c r="M249" s="46"/>
      <c r="N249" s="46"/>
      <c r="O249" s="46"/>
      <c r="P249" s="46"/>
      <c r="Q249" s="46"/>
      <c r="R249" s="46"/>
      <c r="S249" s="46"/>
      <c r="T249" s="46"/>
      <c r="U249" s="46"/>
      <c r="V249" s="36"/>
      <c r="W249" s="36"/>
      <c r="X249" s="36"/>
      <c r="Y249" s="36"/>
    </row>
    <row r="250" spans="2:25" ht="15" customHeight="1" x14ac:dyDescent="0.2">
      <c r="B250" s="46"/>
      <c r="C250" s="663"/>
      <c r="D250" s="46"/>
      <c r="E250" s="46"/>
      <c r="F250" s="46"/>
      <c r="G250" s="46"/>
      <c r="H250" s="46"/>
      <c r="I250" s="46"/>
      <c r="J250" s="46"/>
      <c r="K250" s="46"/>
      <c r="L250" s="46"/>
      <c r="M250" s="46"/>
      <c r="N250" s="46"/>
      <c r="O250" s="46"/>
      <c r="P250" s="46"/>
      <c r="Q250" s="46"/>
      <c r="R250" s="46"/>
      <c r="S250" s="46"/>
      <c r="T250" s="46"/>
      <c r="U250" s="46"/>
      <c r="V250" s="36"/>
      <c r="W250" s="36"/>
      <c r="X250" s="36"/>
      <c r="Y250" s="36"/>
    </row>
    <row r="251" spans="2:25" ht="15" customHeight="1" x14ac:dyDescent="0.2">
      <c r="B251" s="46"/>
      <c r="C251" s="663"/>
      <c r="D251" s="46"/>
      <c r="E251" s="46"/>
      <c r="F251" s="46"/>
      <c r="G251" s="46"/>
      <c r="H251" s="46"/>
      <c r="I251" s="46"/>
      <c r="J251" s="46"/>
      <c r="K251" s="46"/>
      <c r="L251" s="46"/>
      <c r="M251" s="46"/>
      <c r="N251" s="46"/>
      <c r="O251" s="46"/>
      <c r="P251" s="46"/>
      <c r="Q251" s="46"/>
      <c r="R251" s="46"/>
      <c r="S251" s="46"/>
      <c r="T251" s="46"/>
      <c r="U251" s="46"/>
      <c r="V251" s="36"/>
      <c r="W251" s="36"/>
      <c r="X251" s="36"/>
      <c r="Y251" s="36"/>
    </row>
    <row r="252" spans="2:25" ht="15" customHeight="1" x14ac:dyDescent="0.2">
      <c r="B252" s="46"/>
      <c r="C252" s="663"/>
      <c r="D252" s="46"/>
      <c r="E252" s="46"/>
      <c r="F252" s="46"/>
      <c r="G252" s="46"/>
      <c r="H252" s="46"/>
      <c r="I252" s="46"/>
      <c r="J252" s="46"/>
      <c r="K252" s="46"/>
      <c r="L252" s="46"/>
      <c r="M252" s="46"/>
      <c r="N252" s="46"/>
      <c r="O252" s="46"/>
      <c r="P252" s="46"/>
      <c r="Q252" s="46"/>
      <c r="R252" s="46"/>
      <c r="S252" s="46"/>
      <c r="T252" s="46"/>
      <c r="U252" s="46"/>
      <c r="V252" s="36"/>
      <c r="W252" s="36"/>
      <c r="X252" s="36"/>
      <c r="Y252" s="36"/>
    </row>
    <row r="253" spans="2:25" ht="15" customHeight="1" x14ac:dyDescent="0.2">
      <c r="B253" s="46"/>
      <c r="C253" s="663"/>
      <c r="D253" s="46"/>
      <c r="E253" s="46"/>
      <c r="F253" s="46"/>
      <c r="G253" s="46"/>
      <c r="H253" s="46"/>
      <c r="I253" s="46"/>
      <c r="J253" s="46"/>
      <c r="K253" s="46"/>
      <c r="L253" s="46"/>
      <c r="M253" s="46"/>
      <c r="N253" s="46"/>
      <c r="O253" s="46"/>
      <c r="P253" s="46"/>
      <c r="Q253" s="46"/>
      <c r="R253" s="46"/>
      <c r="S253" s="46"/>
      <c r="T253" s="46"/>
      <c r="U253" s="46"/>
      <c r="V253" s="36"/>
      <c r="W253" s="36"/>
      <c r="X253" s="36"/>
      <c r="Y253" s="36"/>
    </row>
    <row r="254" spans="2:25" ht="15" customHeight="1" x14ac:dyDescent="0.2">
      <c r="B254" s="46"/>
      <c r="C254" s="663"/>
      <c r="D254" s="46"/>
      <c r="E254" s="46"/>
      <c r="F254" s="46"/>
      <c r="G254" s="46"/>
      <c r="H254" s="46"/>
      <c r="I254" s="46"/>
      <c r="J254" s="46"/>
      <c r="K254" s="46"/>
      <c r="L254" s="46"/>
      <c r="M254" s="46"/>
      <c r="N254" s="46"/>
      <c r="O254" s="46"/>
      <c r="P254" s="46"/>
      <c r="Q254" s="46"/>
      <c r="R254" s="46"/>
      <c r="S254" s="46"/>
      <c r="T254" s="46"/>
      <c r="U254" s="46"/>
      <c r="V254" s="36"/>
      <c r="W254" s="36"/>
      <c r="X254" s="36"/>
      <c r="Y254" s="36"/>
    </row>
    <row r="255" spans="2:25" ht="15" customHeight="1" x14ac:dyDescent="0.2">
      <c r="B255" s="46"/>
      <c r="C255" s="663"/>
      <c r="D255" s="46"/>
      <c r="E255" s="46"/>
      <c r="F255" s="46"/>
      <c r="G255" s="46"/>
      <c r="H255" s="46"/>
      <c r="I255" s="46"/>
      <c r="J255" s="46"/>
      <c r="K255" s="46"/>
      <c r="L255" s="46"/>
      <c r="M255" s="46"/>
      <c r="N255" s="46"/>
      <c r="O255" s="46"/>
      <c r="P255" s="46"/>
      <c r="Q255" s="46"/>
      <c r="R255" s="46"/>
      <c r="S255" s="46"/>
      <c r="T255" s="46"/>
      <c r="U255" s="46"/>
      <c r="V255" s="36"/>
      <c r="W255" s="36"/>
      <c r="X255" s="36"/>
      <c r="Y255" s="36"/>
    </row>
    <row r="256" spans="2:25" ht="15" customHeight="1" x14ac:dyDescent="0.2">
      <c r="B256" s="46"/>
      <c r="C256" s="663"/>
      <c r="D256" s="46"/>
      <c r="E256" s="46"/>
      <c r="F256" s="46"/>
      <c r="G256" s="46"/>
      <c r="H256" s="46"/>
      <c r="I256" s="46"/>
      <c r="J256" s="46"/>
      <c r="K256" s="46"/>
      <c r="L256" s="46"/>
      <c r="M256" s="46"/>
      <c r="N256" s="46"/>
      <c r="O256" s="46"/>
      <c r="P256" s="46"/>
      <c r="Q256" s="46"/>
      <c r="R256" s="46"/>
      <c r="S256" s="46"/>
      <c r="T256" s="46"/>
      <c r="U256" s="46"/>
      <c r="V256" s="36"/>
      <c r="W256" s="36"/>
      <c r="X256" s="36"/>
      <c r="Y256" s="36"/>
    </row>
    <row r="257" spans="2:25" ht="15" customHeight="1" x14ac:dyDescent="0.2">
      <c r="B257" s="46"/>
      <c r="C257" s="663"/>
      <c r="D257" s="46"/>
      <c r="E257" s="46"/>
      <c r="F257" s="46"/>
      <c r="G257" s="46"/>
      <c r="H257" s="46"/>
      <c r="I257" s="46"/>
      <c r="J257" s="46"/>
      <c r="K257" s="46"/>
      <c r="L257" s="46"/>
      <c r="M257" s="46"/>
      <c r="N257" s="46"/>
      <c r="O257" s="46"/>
      <c r="P257" s="46"/>
      <c r="Q257" s="46"/>
      <c r="R257" s="46"/>
      <c r="S257" s="46"/>
      <c r="T257" s="46"/>
      <c r="U257" s="46"/>
      <c r="V257" s="36"/>
      <c r="W257" s="36"/>
      <c r="X257" s="36"/>
      <c r="Y257" s="36"/>
    </row>
    <row r="258" spans="2:25" ht="15" customHeight="1" x14ac:dyDescent="0.2">
      <c r="B258" s="46"/>
      <c r="C258" s="663"/>
      <c r="D258" s="46"/>
      <c r="E258" s="46"/>
      <c r="F258" s="46"/>
      <c r="G258" s="46"/>
      <c r="H258" s="46"/>
      <c r="I258" s="46"/>
      <c r="J258" s="46"/>
      <c r="K258" s="46"/>
      <c r="L258" s="46"/>
      <c r="M258" s="46"/>
      <c r="N258" s="46"/>
      <c r="O258" s="46"/>
      <c r="P258" s="46"/>
      <c r="Q258" s="46"/>
      <c r="R258" s="46"/>
      <c r="S258" s="46"/>
      <c r="T258" s="46"/>
      <c r="U258" s="46"/>
      <c r="V258" s="36"/>
      <c r="W258" s="36"/>
      <c r="X258" s="36"/>
      <c r="Y258" s="36"/>
    </row>
    <row r="259" spans="2:25" ht="15" customHeight="1" x14ac:dyDescent="0.2">
      <c r="B259" s="46"/>
      <c r="C259" s="663"/>
      <c r="D259" s="46"/>
      <c r="E259" s="46"/>
      <c r="F259" s="46"/>
      <c r="G259" s="46"/>
      <c r="H259" s="46"/>
      <c r="I259" s="46"/>
      <c r="J259" s="46"/>
      <c r="K259" s="46"/>
      <c r="L259" s="46"/>
      <c r="M259" s="46"/>
      <c r="N259" s="46"/>
      <c r="O259" s="46"/>
      <c r="P259" s="46"/>
      <c r="Q259" s="46"/>
      <c r="R259" s="46"/>
      <c r="S259" s="46"/>
      <c r="T259" s="46"/>
      <c r="U259" s="46"/>
      <c r="V259" s="36"/>
      <c r="W259" s="36"/>
      <c r="X259" s="36"/>
      <c r="Y259" s="36"/>
    </row>
    <row r="260" spans="2:25" ht="15" customHeight="1" x14ac:dyDescent="0.2">
      <c r="B260" s="46"/>
      <c r="C260" s="663"/>
      <c r="D260" s="46"/>
      <c r="E260" s="46"/>
      <c r="F260" s="46"/>
      <c r="G260" s="46"/>
      <c r="H260" s="46"/>
      <c r="I260" s="46"/>
      <c r="J260" s="46"/>
      <c r="K260" s="46"/>
      <c r="L260" s="46"/>
      <c r="M260" s="46"/>
      <c r="N260" s="46"/>
      <c r="O260" s="46"/>
      <c r="P260" s="46"/>
      <c r="Q260" s="46"/>
      <c r="R260" s="46"/>
      <c r="S260" s="46"/>
      <c r="T260" s="46"/>
      <c r="U260" s="46"/>
      <c r="V260" s="36"/>
      <c r="W260" s="36"/>
      <c r="X260" s="36"/>
      <c r="Y260" s="36"/>
    </row>
    <row r="261" spans="2:25" ht="15" customHeight="1" x14ac:dyDescent="0.2">
      <c r="B261" s="46"/>
      <c r="C261" s="663"/>
      <c r="D261" s="46"/>
      <c r="E261" s="46"/>
      <c r="F261" s="46"/>
      <c r="G261" s="46"/>
      <c r="H261" s="46"/>
      <c r="I261" s="46"/>
      <c r="J261" s="46"/>
      <c r="K261" s="46"/>
      <c r="L261" s="46"/>
      <c r="M261" s="46"/>
      <c r="N261" s="46"/>
      <c r="O261" s="46"/>
      <c r="P261" s="46"/>
      <c r="Q261" s="46"/>
      <c r="R261" s="46"/>
      <c r="S261" s="46"/>
      <c r="T261" s="46"/>
      <c r="U261" s="46"/>
      <c r="V261" s="36"/>
      <c r="W261" s="36"/>
      <c r="X261" s="36"/>
      <c r="Y261" s="36"/>
    </row>
    <row r="262" spans="2:25" ht="15" customHeight="1" x14ac:dyDescent="0.2">
      <c r="B262" s="46"/>
      <c r="C262" s="663"/>
      <c r="D262" s="46"/>
      <c r="E262" s="46"/>
      <c r="F262" s="46"/>
      <c r="G262" s="46"/>
      <c r="H262" s="46"/>
      <c r="I262" s="46"/>
      <c r="J262" s="46"/>
      <c r="K262" s="46"/>
      <c r="L262" s="46"/>
      <c r="M262" s="46"/>
      <c r="N262" s="46"/>
      <c r="O262" s="46"/>
      <c r="P262" s="46"/>
      <c r="Q262" s="46"/>
      <c r="R262" s="46"/>
      <c r="S262" s="46"/>
      <c r="T262" s="46"/>
      <c r="U262" s="46"/>
      <c r="V262" s="36"/>
      <c r="W262" s="36"/>
      <c r="X262" s="36"/>
      <c r="Y262" s="36"/>
    </row>
    <row r="263" spans="2:25" ht="15" customHeight="1" x14ac:dyDescent="0.2">
      <c r="B263" s="46"/>
      <c r="C263" s="663"/>
      <c r="D263" s="46"/>
      <c r="E263" s="46"/>
      <c r="F263" s="46"/>
      <c r="G263" s="46"/>
      <c r="H263" s="46"/>
      <c r="I263" s="46"/>
      <c r="J263" s="46"/>
      <c r="K263" s="46"/>
      <c r="L263" s="46"/>
      <c r="M263" s="46"/>
      <c r="N263" s="46"/>
      <c r="O263" s="46"/>
      <c r="P263" s="46"/>
      <c r="Q263" s="46"/>
      <c r="R263" s="46"/>
      <c r="S263" s="46"/>
      <c r="T263" s="46"/>
      <c r="U263" s="46"/>
      <c r="V263" s="36"/>
      <c r="W263" s="36"/>
      <c r="X263" s="36"/>
      <c r="Y263" s="36"/>
    </row>
    <row r="264" spans="2:25" ht="15" customHeight="1" x14ac:dyDescent="0.2">
      <c r="B264" s="46"/>
      <c r="C264" s="663"/>
      <c r="D264" s="46"/>
      <c r="E264" s="46"/>
      <c r="F264" s="46"/>
      <c r="G264" s="46"/>
      <c r="H264" s="46"/>
      <c r="I264" s="46"/>
      <c r="J264" s="46"/>
      <c r="K264" s="46"/>
      <c r="L264" s="46"/>
      <c r="M264" s="46"/>
      <c r="N264" s="46"/>
      <c r="O264" s="46"/>
      <c r="P264" s="46"/>
      <c r="Q264" s="46"/>
      <c r="R264" s="46"/>
      <c r="S264" s="46"/>
      <c r="T264" s="46"/>
      <c r="U264" s="46"/>
      <c r="V264" s="36"/>
      <c r="W264" s="36"/>
      <c r="X264" s="36"/>
      <c r="Y264" s="36"/>
    </row>
    <row r="265" spans="2:25" ht="15" customHeight="1" x14ac:dyDescent="0.2">
      <c r="B265" s="46"/>
      <c r="C265" s="663"/>
      <c r="D265" s="46"/>
      <c r="E265" s="46"/>
      <c r="F265" s="46"/>
      <c r="G265" s="46"/>
      <c r="H265" s="46"/>
      <c r="I265" s="46"/>
      <c r="J265" s="46"/>
      <c r="K265" s="46"/>
      <c r="L265" s="46"/>
      <c r="M265" s="46"/>
      <c r="N265" s="46"/>
      <c r="O265" s="46"/>
      <c r="P265" s="46"/>
      <c r="Q265" s="46"/>
      <c r="R265" s="46"/>
      <c r="S265" s="46"/>
      <c r="T265" s="46"/>
      <c r="U265" s="46"/>
      <c r="V265" s="36"/>
      <c r="W265" s="36"/>
      <c r="X265" s="36"/>
      <c r="Y265" s="36"/>
    </row>
    <row r="266" spans="2:25" ht="15" customHeight="1" x14ac:dyDescent="0.2">
      <c r="B266" s="46"/>
      <c r="C266" s="663"/>
      <c r="D266" s="46"/>
      <c r="E266" s="46"/>
      <c r="F266" s="46"/>
      <c r="G266" s="46"/>
      <c r="H266" s="46"/>
      <c r="I266" s="46"/>
      <c r="J266" s="46"/>
      <c r="K266" s="46"/>
      <c r="L266" s="46"/>
      <c r="M266" s="46"/>
      <c r="N266" s="46"/>
      <c r="O266" s="46"/>
      <c r="P266" s="46"/>
      <c r="Q266" s="46"/>
      <c r="R266" s="46"/>
      <c r="S266" s="46"/>
      <c r="T266" s="46"/>
      <c r="U266" s="46"/>
      <c r="V266" s="36"/>
      <c r="W266" s="36"/>
      <c r="X266" s="36"/>
      <c r="Y266" s="36"/>
    </row>
    <row r="267" spans="2:25" ht="15" customHeight="1" x14ac:dyDescent="0.2">
      <c r="B267" s="46"/>
      <c r="C267" s="663"/>
      <c r="D267" s="46"/>
      <c r="E267" s="46"/>
      <c r="F267" s="46"/>
      <c r="G267" s="46"/>
      <c r="H267" s="46"/>
      <c r="I267" s="46"/>
      <c r="J267" s="46"/>
      <c r="K267" s="46"/>
      <c r="L267" s="46"/>
      <c r="M267" s="46"/>
      <c r="N267" s="46"/>
      <c r="O267" s="46"/>
      <c r="P267" s="46"/>
      <c r="Q267" s="46"/>
      <c r="R267" s="46"/>
      <c r="S267" s="46"/>
      <c r="T267" s="46"/>
      <c r="U267" s="46"/>
      <c r="V267" s="36"/>
      <c r="W267" s="36"/>
      <c r="X267" s="36"/>
      <c r="Y267" s="36"/>
    </row>
    <row r="268" spans="2:25" ht="15" customHeight="1" x14ac:dyDescent="0.2">
      <c r="B268" s="46"/>
      <c r="C268" s="663"/>
      <c r="D268" s="46"/>
      <c r="E268" s="46"/>
      <c r="F268" s="46"/>
      <c r="G268" s="46"/>
      <c r="H268" s="46"/>
      <c r="I268" s="46"/>
      <c r="J268" s="46"/>
      <c r="K268" s="46"/>
      <c r="L268" s="46"/>
      <c r="M268" s="46"/>
      <c r="N268" s="46"/>
      <c r="O268" s="46"/>
      <c r="P268" s="46"/>
      <c r="Q268" s="46"/>
      <c r="R268" s="46"/>
      <c r="S268" s="46"/>
      <c r="T268" s="46"/>
      <c r="U268" s="46"/>
      <c r="V268" s="36"/>
      <c r="W268" s="36"/>
      <c r="X268" s="36"/>
      <c r="Y268" s="36"/>
    </row>
    <row r="269" spans="2:25" ht="15" customHeight="1" x14ac:dyDescent="0.2">
      <c r="B269" s="46"/>
      <c r="C269" s="663"/>
      <c r="D269" s="46"/>
      <c r="E269" s="46"/>
      <c r="F269" s="46"/>
      <c r="G269" s="46"/>
      <c r="H269" s="46"/>
      <c r="I269" s="46"/>
      <c r="J269" s="46"/>
      <c r="K269" s="46"/>
      <c r="L269" s="46"/>
      <c r="M269" s="46"/>
      <c r="N269" s="46"/>
      <c r="O269" s="46"/>
      <c r="P269" s="46"/>
      <c r="Q269" s="46"/>
      <c r="R269" s="46"/>
      <c r="S269" s="46"/>
      <c r="T269" s="46"/>
      <c r="U269" s="46"/>
      <c r="V269" s="36"/>
      <c r="W269" s="36"/>
      <c r="X269" s="36"/>
      <c r="Y269" s="36"/>
    </row>
    <row r="270" spans="2:25" ht="15" customHeight="1" x14ac:dyDescent="0.2">
      <c r="B270" s="46"/>
      <c r="C270" s="663"/>
      <c r="D270" s="46"/>
      <c r="E270" s="46"/>
      <c r="F270" s="46"/>
      <c r="G270" s="46"/>
      <c r="H270" s="46"/>
      <c r="I270" s="46"/>
      <c r="J270" s="46"/>
      <c r="K270" s="46"/>
      <c r="L270" s="46"/>
      <c r="M270" s="46"/>
      <c r="N270" s="46"/>
      <c r="O270" s="46"/>
      <c r="P270" s="46"/>
      <c r="Q270" s="46"/>
      <c r="R270" s="46"/>
      <c r="S270" s="46"/>
      <c r="T270" s="46"/>
      <c r="U270" s="46"/>
      <c r="V270" s="36"/>
      <c r="W270" s="36"/>
      <c r="X270" s="36"/>
      <c r="Y270" s="36"/>
    </row>
    <row r="271" spans="2:25" ht="15" customHeight="1" x14ac:dyDescent="0.2">
      <c r="B271" s="46"/>
      <c r="C271" s="663"/>
      <c r="D271" s="46"/>
      <c r="E271" s="46"/>
      <c r="F271" s="46"/>
      <c r="G271" s="46"/>
      <c r="H271" s="46"/>
      <c r="I271" s="46"/>
      <c r="J271" s="46"/>
      <c r="K271" s="46"/>
      <c r="L271" s="46"/>
      <c r="M271" s="46"/>
      <c r="N271" s="46"/>
      <c r="O271" s="46"/>
      <c r="P271" s="46"/>
      <c r="Q271" s="46"/>
      <c r="R271" s="46"/>
      <c r="S271" s="46"/>
      <c r="T271" s="46"/>
      <c r="U271" s="46"/>
      <c r="V271" s="36"/>
      <c r="W271" s="36"/>
      <c r="X271" s="36"/>
      <c r="Y271" s="36"/>
    </row>
    <row r="272" spans="2:25" ht="15" customHeight="1" x14ac:dyDescent="0.2">
      <c r="B272" s="46"/>
      <c r="C272" s="663"/>
      <c r="D272" s="46"/>
      <c r="E272" s="46"/>
      <c r="F272" s="46"/>
      <c r="G272" s="46"/>
      <c r="H272" s="46"/>
      <c r="I272" s="46"/>
      <c r="J272" s="46"/>
      <c r="K272" s="46"/>
      <c r="L272" s="46"/>
      <c r="M272" s="46"/>
      <c r="N272" s="46"/>
      <c r="O272" s="46"/>
      <c r="P272" s="46"/>
      <c r="Q272" s="46"/>
      <c r="R272" s="46"/>
      <c r="S272" s="46"/>
      <c r="T272" s="46"/>
      <c r="U272" s="46"/>
      <c r="V272" s="36"/>
      <c r="W272" s="36"/>
      <c r="X272" s="36"/>
      <c r="Y272" s="36"/>
    </row>
    <row r="273" spans="2:25" ht="15" customHeight="1" x14ac:dyDescent="0.2">
      <c r="B273" s="46"/>
      <c r="C273" s="663"/>
      <c r="D273" s="46"/>
      <c r="E273" s="46"/>
      <c r="F273" s="46"/>
      <c r="G273" s="46"/>
      <c r="H273" s="46"/>
      <c r="I273" s="46"/>
      <c r="J273" s="46"/>
      <c r="K273" s="46"/>
      <c r="L273" s="46"/>
      <c r="M273" s="46"/>
      <c r="N273" s="46"/>
      <c r="O273" s="46"/>
      <c r="P273" s="46"/>
      <c r="Q273" s="46"/>
      <c r="R273" s="46"/>
      <c r="S273" s="46"/>
      <c r="T273" s="46"/>
      <c r="U273" s="46"/>
      <c r="V273" s="36"/>
      <c r="W273" s="36"/>
      <c r="X273" s="36"/>
      <c r="Y273" s="36"/>
    </row>
    <row r="274" spans="2:25" ht="15" customHeight="1" x14ac:dyDescent="0.2">
      <c r="B274" s="46"/>
      <c r="C274" s="663"/>
      <c r="D274" s="46"/>
      <c r="E274" s="46"/>
      <c r="F274" s="46"/>
      <c r="G274" s="46"/>
      <c r="H274" s="46"/>
      <c r="I274" s="46"/>
      <c r="J274" s="46"/>
      <c r="K274" s="46"/>
      <c r="L274" s="46"/>
      <c r="M274" s="46"/>
      <c r="N274" s="46"/>
      <c r="O274" s="46"/>
      <c r="P274" s="46"/>
      <c r="Q274" s="46"/>
      <c r="R274" s="46"/>
      <c r="S274" s="46"/>
      <c r="T274" s="46"/>
      <c r="U274" s="46"/>
      <c r="V274" s="36"/>
      <c r="W274" s="36"/>
      <c r="X274" s="36"/>
      <c r="Y274" s="36"/>
    </row>
    <row r="275" spans="2:25" ht="15" customHeight="1" x14ac:dyDescent="0.2">
      <c r="B275" s="46"/>
      <c r="C275" s="663"/>
      <c r="D275" s="46"/>
      <c r="E275" s="46"/>
      <c r="F275" s="46"/>
      <c r="G275" s="46"/>
      <c r="H275" s="46"/>
      <c r="I275" s="46"/>
      <c r="J275" s="46"/>
      <c r="K275" s="46"/>
      <c r="L275" s="46"/>
      <c r="M275" s="46"/>
      <c r="N275" s="46"/>
      <c r="O275" s="46"/>
      <c r="P275" s="46"/>
      <c r="Q275" s="46"/>
      <c r="R275" s="46"/>
      <c r="S275" s="46"/>
      <c r="T275" s="46"/>
      <c r="U275" s="46"/>
      <c r="V275" s="36"/>
      <c r="W275" s="36"/>
      <c r="X275" s="36"/>
      <c r="Y275" s="36"/>
    </row>
    <row r="276" spans="2:25" ht="15" customHeight="1" x14ac:dyDescent="0.2">
      <c r="B276" s="46"/>
      <c r="C276" s="663"/>
      <c r="D276" s="46"/>
      <c r="E276" s="46"/>
      <c r="F276" s="46"/>
      <c r="G276" s="46"/>
      <c r="H276" s="46"/>
      <c r="I276" s="46"/>
      <c r="J276" s="46"/>
      <c r="K276" s="46"/>
      <c r="L276" s="46"/>
      <c r="M276" s="46"/>
      <c r="N276" s="46"/>
      <c r="O276" s="46"/>
      <c r="P276" s="46"/>
      <c r="Q276" s="46"/>
      <c r="R276" s="46"/>
      <c r="S276" s="46"/>
      <c r="T276" s="46"/>
      <c r="U276" s="46"/>
      <c r="V276" s="36"/>
      <c r="W276" s="36"/>
      <c r="X276" s="36"/>
      <c r="Y276" s="36"/>
    </row>
    <row r="277" spans="2:25" ht="15" customHeight="1" x14ac:dyDescent="0.2">
      <c r="B277" s="46"/>
      <c r="C277" s="663"/>
      <c r="D277" s="46"/>
      <c r="E277" s="46"/>
      <c r="F277" s="46"/>
      <c r="G277" s="46"/>
      <c r="H277" s="46"/>
      <c r="I277" s="46"/>
      <c r="J277" s="46"/>
      <c r="K277" s="46"/>
      <c r="L277" s="46"/>
      <c r="M277" s="46"/>
      <c r="N277" s="46"/>
      <c r="O277" s="46"/>
      <c r="P277" s="46"/>
      <c r="Q277" s="46"/>
      <c r="R277" s="46"/>
      <c r="S277" s="46"/>
      <c r="T277" s="46"/>
      <c r="U277" s="46"/>
      <c r="V277" s="36"/>
      <c r="W277" s="36"/>
      <c r="X277" s="36"/>
      <c r="Y277" s="36"/>
    </row>
    <row r="278" spans="2:25" ht="15" customHeight="1" x14ac:dyDescent="0.2">
      <c r="B278" s="46"/>
      <c r="C278" s="663"/>
      <c r="D278" s="46"/>
      <c r="E278" s="46"/>
      <c r="F278" s="46"/>
      <c r="G278" s="46"/>
      <c r="H278" s="46"/>
      <c r="I278" s="46"/>
      <c r="J278" s="46"/>
      <c r="K278" s="46"/>
      <c r="L278" s="46"/>
      <c r="M278" s="46"/>
      <c r="N278" s="46"/>
      <c r="O278" s="46"/>
      <c r="P278" s="46"/>
      <c r="Q278" s="46"/>
      <c r="R278" s="46"/>
      <c r="S278" s="46"/>
      <c r="T278" s="46"/>
      <c r="U278" s="46"/>
      <c r="V278" s="36"/>
      <c r="W278" s="36"/>
      <c r="X278" s="36"/>
      <c r="Y278" s="36"/>
    </row>
    <row r="279" spans="2:25" ht="15" customHeight="1" x14ac:dyDescent="0.2">
      <c r="B279" s="46"/>
      <c r="C279" s="663"/>
      <c r="D279" s="46"/>
      <c r="E279" s="46"/>
      <c r="F279" s="46"/>
      <c r="G279" s="46"/>
      <c r="H279" s="46"/>
      <c r="I279" s="46"/>
      <c r="J279" s="46"/>
      <c r="K279" s="46"/>
      <c r="L279" s="46"/>
      <c r="M279" s="46"/>
      <c r="N279" s="46"/>
      <c r="O279" s="46"/>
      <c r="P279" s="46"/>
      <c r="Q279" s="46"/>
      <c r="R279" s="46"/>
      <c r="S279" s="46"/>
      <c r="T279" s="46"/>
      <c r="U279" s="46"/>
      <c r="V279" s="36"/>
      <c r="W279" s="36"/>
      <c r="X279" s="36"/>
      <c r="Y279" s="36"/>
    </row>
    <row r="280" spans="2:25" ht="15" customHeight="1" x14ac:dyDescent="0.2">
      <c r="B280" s="46"/>
      <c r="C280" s="663"/>
      <c r="D280" s="46"/>
      <c r="E280" s="46"/>
      <c r="F280" s="46"/>
      <c r="G280" s="46"/>
      <c r="H280" s="46"/>
      <c r="I280" s="46"/>
      <c r="J280" s="46"/>
      <c r="K280" s="46"/>
      <c r="L280" s="46"/>
      <c r="M280" s="46"/>
      <c r="N280" s="46"/>
      <c r="O280" s="46"/>
      <c r="P280" s="46"/>
      <c r="Q280" s="46"/>
      <c r="R280" s="46"/>
      <c r="S280" s="46"/>
      <c r="T280" s="46"/>
      <c r="U280" s="46"/>
      <c r="V280" s="36"/>
      <c r="W280" s="36"/>
      <c r="X280" s="36"/>
      <c r="Y280" s="36"/>
    </row>
    <row r="281" spans="2:25" ht="15" customHeight="1" x14ac:dyDescent="0.2">
      <c r="B281" s="46"/>
      <c r="C281" s="663"/>
      <c r="D281" s="46"/>
      <c r="E281" s="46"/>
      <c r="F281" s="46"/>
      <c r="G281" s="46"/>
      <c r="H281" s="46"/>
      <c r="I281" s="46"/>
      <c r="J281" s="46"/>
      <c r="K281" s="46"/>
      <c r="L281" s="46"/>
      <c r="M281" s="46"/>
      <c r="N281" s="46"/>
      <c r="O281" s="46"/>
      <c r="P281" s="46"/>
      <c r="Q281" s="46"/>
      <c r="R281" s="46"/>
      <c r="S281" s="46"/>
      <c r="T281" s="46"/>
      <c r="U281" s="46"/>
      <c r="V281" s="36"/>
      <c r="W281" s="36"/>
      <c r="X281" s="36"/>
      <c r="Y281" s="36"/>
    </row>
    <row r="282" spans="2:25" ht="15" customHeight="1" x14ac:dyDescent="0.2">
      <c r="B282" s="46"/>
      <c r="C282" s="663"/>
      <c r="D282" s="46"/>
      <c r="E282" s="46"/>
      <c r="F282" s="46"/>
      <c r="G282" s="46"/>
      <c r="H282" s="46"/>
      <c r="I282" s="46"/>
      <c r="J282" s="46"/>
      <c r="K282" s="46"/>
      <c r="L282" s="46"/>
      <c r="M282" s="46"/>
      <c r="N282" s="46"/>
      <c r="O282" s="46"/>
      <c r="P282" s="46"/>
      <c r="Q282" s="46"/>
      <c r="R282" s="46"/>
      <c r="S282" s="46"/>
      <c r="T282" s="46"/>
      <c r="U282" s="46"/>
      <c r="V282" s="36"/>
      <c r="W282" s="36"/>
      <c r="X282" s="36"/>
      <c r="Y282" s="36"/>
    </row>
    <row r="283" spans="2:25" ht="15" customHeight="1" x14ac:dyDescent="0.2">
      <c r="B283" s="46"/>
      <c r="C283" s="663"/>
      <c r="D283" s="46"/>
      <c r="E283" s="46"/>
      <c r="F283" s="46"/>
      <c r="G283" s="46"/>
      <c r="H283" s="46"/>
      <c r="I283" s="46"/>
      <c r="J283" s="46"/>
      <c r="K283" s="46"/>
      <c r="L283" s="46"/>
      <c r="M283" s="46"/>
      <c r="N283" s="46"/>
      <c r="O283" s="46"/>
      <c r="P283" s="46"/>
      <c r="Q283" s="46"/>
      <c r="R283" s="46"/>
      <c r="S283" s="46"/>
      <c r="T283" s="46"/>
      <c r="U283" s="46"/>
      <c r="V283" s="36"/>
      <c r="W283" s="36"/>
      <c r="X283" s="36"/>
      <c r="Y283" s="36"/>
    </row>
    <row r="284" spans="2:25" ht="15" customHeight="1" x14ac:dyDescent="0.2">
      <c r="B284" s="46"/>
      <c r="C284" s="663"/>
      <c r="D284" s="46"/>
      <c r="E284" s="46"/>
      <c r="F284" s="46"/>
      <c r="G284" s="46"/>
      <c r="H284" s="46"/>
      <c r="I284" s="46"/>
      <c r="J284" s="46"/>
      <c r="K284" s="46"/>
      <c r="L284" s="46"/>
      <c r="M284" s="46"/>
      <c r="N284" s="46"/>
      <c r="O284" s="46"/>
      <c r="P284" s="46"/>
      <c r="Q284" s="46"/>
      <c r="R284" s="46"/>
      <c r="S284" s="46"/>
      <c r="T284" s="46"/>
      <c r="U284" s="46"/>
      <c r="V284" s="36"/>
      <c r="W284" s="36"/>
      <c r="X284" s="36"/>
      <c r="Y284" s="36"/>
    </row>
    <row r="285" spans="2:25" ht="15" customHeight="1" x14ac:dyDescent="0.2">
      <c r="B285" s="46"/>
      <c r="C285" s="663"/>
      <c r="D285" s="46"/>
      <c r="E285" s="46"/>
      <c r="F285" s="46"/>
      <c r="G285" s="46"/>
      <c r="H285" s="46"/>
      <c r="I285" s="46"/>
      <c r="J285" s="46"/>
      <c r="K285" s="46"/>
      <c r="L285" s="46"/>
      <c r="M285" s="46"/>
      <c r="N285" s="46"/>
      <c r="O285" s="46"/>
      <c r="P285" s="46"/>
      <c r="Q285" s="46"/>
      <c r="R285" s="46"/>
      <c r="S285" s="46"/>
      <c r="T285" s="46"/>
      <c r="U285" s="46"/>
      <c r="V285" s="36"/>
      <c r="W285" s="36"/>
      <c r="X285" s="36"/>
      <c r="Y285" s="36"/>
    </row>
    <row r="286" spans="2:25" ht="15" customHeight="1" x14ac:dyDescent="0.2">
      <c r="B286" s="46"/>
      <c r="C286" s="663"/>
      <c r="D286" s="46"/>
      <c r="E286" s="46"/>
      <c r="F286" s="46"/>
      <c r="G286" s="46"/>
      <c r="H286" s="46"/>
      <c r="I286" s="46"/>
      <c r="J286" s="46"/>
      <c r="K286" s="46"/>
      <c r="L286" s="46"/>
      <c r="M286" s="46"/>
      <c r="N286" s="46"/>
      <c r="O286" s="46"/>
      <c r="P286" s="46"/>
      <c r="Q286" s="46"/>
      <c r="R286" s="46"/>
      <c r="S286" s="46"/>
      <c r="T286" s="46"/>
      <c r="U286" s="46"/>
      <c r="V286" s="36"/>
      <c r="W286" s="36"/>
      <c r="X286" s="36"/>
      <c r="Y286" s="36"/>
    </row>
    <row r="287" spans="2:25" ht="15" customHeight="1" x14ac:dyDescent="0.2">
      <c r="B287" s="46"/>
      <c r="C287" s="663"/>
      <c r="D287" s="46"/>
      <c r="E287" s="46"/>
      <c r="F287" s="46"/>
      <c r="G287" s="46"/>
      <c r="H287" s="46"/>
      <c r="I287" s="46"/>
      <c r="J287" s="46"/>
      <c r="K287" s="46"/>
      <c r="L287" s="46"/>
      <c r="M287" s="46"/>
      <c r="N287" s="46"/>
      <c r="O287" s="46"/>
      <c r="P287" s="46"/>
      <c r="Q287" s="46"/>
      <c r="R287" s="46"/>
      <c r="S287" s="46"/>
      <c r="T287" s="46"/>
      <c r="U287" s="46"/>
      <c r="V287" s="36"/>
      <c r="W287" s="36"/>
      <c r="X287" s="36"/>
      <c r="Y287" s="36"/>
    </row>
    <row r="288" spans="2:25" ht="15" customHeight="1" x14ac:dyDescent="0.2">
      <c r="B288" s="46"/>
      <c r="C288" s="663"/>
      <c r="D288" s="46"/>
      <c r="E288" s="46"/>
      <c r="F288" s="46"/>
      <c r="G288" s="46"/>
      <c r="H288" s="46"/>
      <c r="I288" s="46"/>
      <c r="J288" s="46"/>
      <c r="K288" s="46"/>
      <c r="L288" s="46"/>
      <c r="M288" s="46"/>
      <c r="N288" s="46"/>
      <c r="O288" s="46"/>
      <c r="P288" s="46"/>
      <c r="Q288" s="46"/>
      <c r="R288" s="46"/>
      <c r="S288" s="46"/>
      <c r="T288" s="46"/>
      <c r="U288" s="46"/>
      <c r="V288" s="36"/>
      <c r="W288" s="36"/>
      <c r="X288" s="36"/>
      <c r="Y288" s="36"/>
    </row>
    <row r="289" spans="2:25" ht="15" customHeight="1" x14ac:dyDescent="0.2">
      <c r="B289" s="46"/>
      <c r="C289" s="663"/>
      <c r="D289" s="46"/>
      <c r="E289" s="46"/>
      <c r="F289" s="46"/>
      <c r="G289" s="46"/>
      <c r="H289" s="46"/>
      <c r="I289" s="46"/>
      <c r="J289" s="46"/>
      <c r="K289" s="46"/>
      <c r="L289" s="46"/>
      <c r="M289" s="46"/>
      <c r="N289" s="46"/>
      <c r="O289" s="46"/>
      <c r="P289" s="46"/>
      <c r="Q289" s="46"/>
      <c r="R289" s="46"/>
      <c r="S289" s="46"/>
      <c r="T289" s="46"/>
      <c r="U289" s="46"/>
      <c r="V289" s="36"/>
      <c r="W289" s="36"/>
      <c r="X289" s="36"/>
      <c r="Y289" s="36"/>
    </row>
    <row r="290" spans="2:25" ht="15" customHeight="1" x14ac:dyDescent="0.2">
      <c r="B290" s="46"/>
      <c r="C290" s="663"/>
      <c r="D290" s="46"/>
      <c r="E290" s="46"/>
      <c r="F290" s="46"/>
      <c r="G290" s="46"/>
      <c r="H290" s="46"/>
      <c r="I290" s="46"/>
      <c r="J290" s="46"/>
      <c r="K290" s="46"/>
      <c r="L290" s="46"/>
      <c r="M290" s="46"/>
      <c r="N290" s="46"/>
      <c r="O290" s="46"/>
      <c r="P290" s="46"/>
      <c r="Q290" s="46"/>
      <c r="R290" s="46"/>
      <c r="S290" s="46"/>
      <c r="T290" s="46"/>
      <c r="U290" s="46"/>
      <c r="V290" s="36"/>
      <c r="W290" s="36"/>
      <c r="X290" s="36"/>
      <c r="Y290" s="36"/>
    </row>
    <row r="291" spans="2:25" ht="15" customHeight="1" x14ac:dyDescent="0.2">
      <c r="B291" s="46"/>
      <c r="C291" s="663"/>
      <c r="D291" s="46"/>
      <c r="E291" s="46"/>
      <c r="F291" s="46"/>
      <c r="G291" s="46"/>
      <c r="H291" s="46"/>
      <c r="I291" s="46"/>
      <c r="J291" s="46"/>
      <c r="K291" s="46"/>
      <c r="L291" s="46"/>
      <c r="M291" s="46"/>
      <c r="N291" s="46"/>
      <c r="O291" s="46"/>
      <c r="P291" s="46"/>
      <c r="Q291" s="46"/>
      <c r="R291" s="46"/>
      <c r="S291" s="46"/>
      <c r="T291" s="46"/>
      <c r="U291" s="46"/>
      <c r="V291" s="36"/>
      <c r="W291" s="36"/>
      <c r="X291" s="36"/>
      <c r="Y291" s="36"/>
    </row>
    <row r="292" spans="2:25" ht="15" customHeight="1" x14ac:dyDescent="0.2">
      <c r="B292" s="46"/>
      <c r="C292" s="663"/>
      <c r="D292" s="46"/>
      <c r="E292" s="46"/>
      <c r="F292" s="46"/>
      <c r="G292" s="46"/>
      <c r="H292" s="46"/>
      <c r="I292" s="46"/>
      <c r="J292" s="46"/>
      <c r="K292" s="46"/>
      <c r="L292" s="46"/>
      <c r="M292" s="46"/>
      <c r="N292" s="46"/>
      <c r="O292" s="46"/>
      <c r="P292" s="46"/>
      <c r="Q292" s="46"/>
      <c r="R292" s="46"/>
      <c r="S292" s="46"/>
      <c r="T292" s="46"/>
      <c r="U292" s="46"/>
      <c r="V292" s="36"/>
      <c r="W292" s="36"/>
      <c r="X292" s="36"/>
      <c r="Y292" s="36"/>
    </row>
    <row r="293" spans="2:25" ht="15" customHeight="1" x14ac:dyDescent="0.2">
      <c r="B293" s="46"/>
      <c r="C293" s="663"/>
      <c r="D293" s="46"/>
      <c r="E293" s="46"/>
      <c r="F293" s="46"/>
      <c r="G293" s="46"/>
      <c r="H293" s="46"/>
      <c r="I293" s="46"/>
      <c r="J293" s="46"/>
      <c r="K293" s="46"/>
      <c r="L293" s="46"/>
      <c r="M293" s="46"/>
      <c r="N293" s="46"/>
      <c r="O293" s="46"/>
      <c r="P293" s="46"/>
      <c r="Q293" s="46"/>
      <c r="R293" s="46"/>
      <c r="S293" s="46"/>
      <c r="T293" s="46"/>
      <c r="U293" s="46"/>
      <c r="V293" s="36"/>
      <c r="W293" s="36"/>
      <c r="X293" s="36"/>
      <c r="Y293" s="36"/>
    </row>
    <row r="294" spans="2:25" ht="15" customHeight="1" x14ac:dyDescent="0.2">
      <c r="B294" s="46"/>
      <c r="C294" s="663"/>
      <c r="D294" s="46"/>
      <c r="E294" s="46"/>
      <c r="F294" s="46"/>
      <c r="G294" s="46"/>
      <c r="H294" s="46"/>
      <c r="I294" s="46"/>
      <c r="J294" s="46"/>
      <c r="K294" s="46"/>
      <c r="L294" s="46"/>
      <c r="M294" s="46"/>
      <c r="N294" s="46"/>
      <c r="O294" s="46"/>
      <c r="P294" s="46"/>
      <c r="Q294" s="46"/>
      <c r="R294" s="46"/>
      <c r="S294" s="46"/>
      <c r="T294" s="46"/>
      <c r="U294" s="46"/>
      <c r="V294" s="36"/>
      <c r="W294" s="36"/>
      <c r="X294" s="36"/>
      <c r="Y294" s="36"/>
    </row>
    <row r="295" spans="2:25" ht="15" customHeight="1" x14ac:dyDescent="0.2">
      <c r="B295" s="46"/>
      <c r="C295" s="663"/>
      <c r="D295" s="46"/>
      <c r="E295" s="46"/>
      <c r="F295" s="46"/>
      <c r="G295" s="46"/>
      <c r="H295" s="46"/>
      <c r="I295" s="46"/>
      <c r="J295" s="46"/>
      <c r="K295" s="46"/>
      <c r="L295" s="46"/>
      <c r="M295" s="46"/>
      <c r="N295" s="46"/>
      <c r="O295" s="46"/>
      <c r="P295" s="46"/>
      <c r="Q295" s="46"/>
      <c r="R295" s="46"/>
      <c r="S295" s="46"/>
      <c r="T295" s="46"/>
      <c r="U295" s="46"/>
      <c r="V295" s="36"/>
      <c r="W295" s="36"/>
      <c r="X295" s="36"/>
      <c r="Y295" s="36"/>
    </row>
    <row r="296" spans="2:25" ht="15" customHeight="1" x14ac:dyDescent="0.2">
      <c r="B296" s="46"/>
      <c r="C296" s="663"/>
      <c r="D296" s="46"/>
      <c r="E296" s="46"/>
      <c r="F296" s="46"/>
      <c r="G296" s="46"/>
      <c r="H296" s="46"/>
      <c r="I296" s="46"/>
      <c r="J296" s="46"/>
      <c r="K296" s="46"/>
      <c r="L296" s="46"/>
      <c r="M296" s="46"/>
      <c r="N296" s="46"/>
      <c r="O296" s="46"/>
      <c r="P296" s="46"/>
      <c r="Q296" s="46"/>
      <c r="R296" s="46"/>
      <c r="S296" s="46"/>
      <c r="T296" s="46"/>
      <c r="U296" s="46"/>
      <c r="V296" s="36"/>
      <c r="W296" s="36"/>
      <c r="X296" s="36"/>
      <c r="Y296" s="36"/>
    </row>
    <row r="297" spans="2:25" ht="15" customHeight="1" x14ac:dyDescent="0.2">
      <c r="B297" s="46"/>
      <c r="C297" s="663"/>
      <c r="D297" s="46"/>
      <c r="E297" s="46"/>
      <c r="F297" s="46"/>
      <c r="G297" s="46"/>
      <c r="H297" s="46"/>
      <c r="I297" s="46"/>
      <c r="J297" s="46"/>
      <c r="K297" s="46"/>
      <c r="L297" s="46"/>
      <c r="M297" s="46"/>
      <c r="N297" s="46"/>
      <c r="O297" s="46"/>
      <c r="P297" s="46"/>
      <c r="Q297" s="46"/>
      <c r="R297" s="46"/>
      <c r="S297" s="46"/>
      <c r="T297" s="46"/>
      <c r="U297" s="46"/>
      <c r="V297" s="36"/>
      <c r="W297" s="36"/>
      <c r="X297" s="36"/>
      <c r="Y297" s="36"/>
    </row>
    <row r="298" spans="2:25" ht="15" customHeight="1" x14ac:dyDescent="0.2">
      <c r="B298" s="46"/>
      <c r="C298" s="663"/>
      <c r="D298" s="46"/>
      <c r="E298" s="46"/>
      <c r="F298" s="46"/>
      <c r="G298" s="46"/>
      <c r="H298" s="46"/>
      <c r="I298" s="46"/>
      <c r="J298" s="46"/>
      <c r="K298" s="46"/>
      <c r="L298" s="46"/>
      <c r="M298" s="46"/>
      <c r="N298" s="46"/>
      <c r="O298" s="46"/>
      <c r="P298" s="46"/>
      <c r="Q298" s="46"/>
      <c r="R298" s="46"/>
      <c r="S298" s="46"/>
      <c r="T298" s="46"/>
      <c r="U298" s="46"/>
      <c r="V298" s="36"/>
      <c r="W298" s="36"/>
      <c r="X298" s="36"/>
      <c r="Y298" s="36"/>
    </row>
    <row r="299" spans="2:25" ht="15" customHeight="1" x14ac:dyDescent="0.2">
      <c r="B299" s="46"/>
      <c r="C299" s="663"/>
      <c r="D299" s="46"/>
      <c r="E299" s="46"/>
      <c r="F299" s="46"/>
      <c r="G299" s="46"/>
      <c r="H299" s="46"/>
      <c r="I299" s="46"/>
      <c r="J299" s="46"/>
      <c r="K299" s="46"/>
      <c r="L299" s="46"/>
      <c r="M299" s="46"/>
      <c r="N299" s="46"/>
      <c r="O299" s="46"/>
      <c r="P299" s="46"/>
      <c r="Q299" s="46"/>
      <c r="R299" s="46"/>
      <c r="S299" s="46"/>
      <c r="T299" s="46"/>
      <c r="U299" s="46"/>
      <c r="V299" s="36"/>
      <c r="W299" s="36"/>
      <c r="X299" s="36"/>
      <c r="Y299" s="36"/>
    </row>
    <row r="300" spans="2:25" ht="15" customHeight="1" x14ac:dyDescent="0.2">
      <c r="B300" s="46"/>
      <c r="C300" s="663"/>
      <c r="D300" s="46"/>
      <c r="E300" s="46"/>
      <c r="F300" s="46"/>
      <c r="G300" s="46"/>
      <c r="H300" s="46"/>
      <c r="I300" s="46"/>
      <c r="J300" s="46"/>
      <c r="K300" s="46"/>
      <c r="L300" s="46"/>
      <c r="M300" s="46"/>
      <c r="N300" s="46"/>
      <c r="O300" s="46"/>
      <c r="P300" s="46"/>
      <c r="Q300" s="46"/>
      <c r="R300" s="46"/>
      <c r="S300" s="46"/>
      <c r="T300" s="46"/>
      <c r="U300" s="46"/>
      <c r="V300" s="36"/>
      <c r="W300" s="36"/>
      <c r="X300" s="36"/>
      <c r="Y300" s="36"/>
    </row>
    <row r="301" spans="2:25" ht="15" customHeight="1" x14ac:dyDescent="0.2">
      <c r="B301" s="46"/>
      <c r="C301" s="663"/>
      <c r="D301" s="46"/>
      <c r="E301" s="46"/>
      <c r="F301" s="46"/>
      <c r="G301" s="46"/>
      <c r="H301" s="46"/>
      <c r="I301" s="46"/>
      <c r="J301" s="46"/>
      <c r="K301" s="46"/>
      <c r="L301" s="46"/>
      <c r="M301" s="46"/>
      <c r="N301" s="46"/>
      <c r="O301" s="46"/>
      <c r="P301" s="46"/>
      <c r="Q301" s="46"/>
      <c r="R301" s="46"/>
      <c r="S301" s="46"/>
      <c r="T301" s="46"/>
      <c r="U301" s="46"/>
      <c r="V301" s="36"/>
      <c r="W301" s="36"/>
      <c r="X301" s="36"/>
      <c r="Y301" s="36"/>
    </row>
    <row r="302" spans="2:25" ht="15" customHeight="1" x14ac:dyDescent="0.2">
      <c r="B302" s="46"/>
      <c r="C302" s="663"/>
      <c r="D302" s="46"/>
      <c r="E302" s="46"/>
      <c r="F302" s="46"/>
      <c r="G302" s="46"/>
      <c r="H302" s="46"/>
      <c r="I302" s="46"/>
      <c r="J302" s="46"/>
      <c r="K302" s="46"/>
      <c r="L302" s="46"/>
      <c r="M302" s="46"/>
      <c r="N302" s="46"/>
      <c r="O302" s="46"/>
      <c r="P302" s="46"/>
      <c r="Q302" s="46"/>
      <c r="R302" s="46"/>
      <c r="S302" s="46"/>
      <c r="T302" s="46"/>
      <c r="U302" s="46"/>
      <c r="V302" s="36"/>
      <c r="W302" s="36"/>
      <c r="X302" s="36"/>
      <c r="Y302" s="36"/>
    </row>
    <row r="303" spans="2:25" ht="15" customHeight="1" x14ac:dyDescent="0.2">
      <c r="B303" s="46"/>
      <c r="C303" s="663"/>
      <c r="D303" s="46"/>
      <c r="E303" s="46"/>
      <c r="F303" s="46"/>
      <c r="G303" s="46"/>
      <c r="H303" s="46"/>
      <c r="I303" s="46"/>
      <c r="J303" s="46"/>
      <c r="K303" s="46"/>
      <c r="L303" s="46"/>
      <c r="M303" s="46"/>
      <c r="N303" s="46"/>
      <c r="O303" s="46"/>
      <c r="P303" s="46"/>
      <c r="Q303" s="46"/>
      <c r="R303" s="46"/>
      <c r="S303" s="46"/>
      <c r="T303" s="46"/>
      <c r="U303" s="46"/>
      <c r="V303" s="36"/>
      <c r="W303" s="36"/>
      <c r="X303" s="36"/>
      <c r="Y303" s="36"/>
    </row>
    <row r="304" spans="2:25" ht="15" customHeight="1" x14ac:dyDescent="0.2">
      <c r="B304" s="46"/>
      <c r="C304" s="663"/>
      <c r="D304" s="46"/>
      <c r="E304" s="46"/>
      <c r="F304" s="46"/>
      <c r="G304" s="46"/>
      <c r="H304" s="46"/>
      <c r="I304" s="46"/>
      <c r="J304" s="46"/>
      <c r="K304" s="46"/>
      <c r="L304" s="46"/>
      <c r="M304" s="46"/>
      <c r="N304" s="46"/>
      <c r="O304" s="46"/>
      <c r="P304" s="46"/>
      <c r="Q304" s="46"/>
      <c r="R304" s="46"/>
      <c r="S304" s="46"/>
      <c r="T304" s="46"/>
      <c r="U304" s="46"/>
      <c r="V304" s="36"/>
      <c r="W304" s="36"/>
      <c r="X304" s="36"/>
      <c r="Y304" s="36"/>
    </row>
    <row r="305" spans="2:25" ht="15" customHeight="1" x14ac:dyDescent="0.2">
      <c r="B305" s="46"/>
      <c r="C305" s="663"/>
      <c r="D305" s="46"/>
      <c r="E305" s="46"/>
      <c r="F305" s="46"/>
      <c r="G305" s="46"/>
      <c r="H305" s="46"/>
      <c r="I305" s="46"/>
      <c r="J305" s="46"/>
      <c r="K305" s="46"/>
      <c r="L305" s="46"/>
      <c r="M305" s="46"/>
      <c r="N305" s="46"/>
      <c r="O305" s="46"/>
      <c r="P305" s="46"/>
      <c r="Q305" s="46"/>
      <c r="R305" s="46"/>
      <c r="S305" s="46"/>
      <c r="T305" s="46"/>
      <c r="U305" s="46"/>
      <c r="V305" s="36"/>
      <c r="W305" s="36"/>
      <c r="X305" s="36"/>
      <c r="Y305" s="36"/>
    </row>
    <row r="306" spans="2:25" ht="15" customHeight="1" x14ac:dyDescent="0.2">
      <c r="B306" s="46"/>
      <c r="C306" s="663"/>
      <c r="D306" s="46"/>
      <c r="E306" s="46"/>
      <c r="F306" s="46"/>
      <c r="G306" s="46"/>
      <c r="H306" s="46"/>
      <c r="I306" s="46"/>
      <c r="J306" s="46"/>
      <c r="K306" s="46"/>
      <c r="L306" s="46"/>
      <c r="M306" s="46"/>
      <c r="N306" s="46"/>
      <c r="O306" s="46"/>
      <c r="P306" s="46"/>
      <c r="Q306" s="46"/>
      <c r="R306" s="46"/>
      <c r="S306" s="46"/>
      <c r="T306" s="46"/>
      <c r="U306" s="46"/>
      <c r="V306" s="36"/>
      <c r="W306" s="36"/>
      <c r="X306" s="36"/>
      <c r="Y306" s="36"/>
    </row>
    <row r="307" spans="2:25" ht="15" customHeight="1" x14ac:dyDescent="0.2">
      <c r="B307" s="46"/>
      <c r="C307" s="663"/>
      <c r="D307" s="46"/>
      <c r="E307" s="46"/>
      <c r="F307" s="46"/>
      <c r="G307" s="46"/>
      <c r="H307" s="46"/>
      <c r="I307" s="46"/>
      <c r="J307" s="46"/>
      <c r="K307" s="46"/>
      <c r="L307" s="46"/>
      <c r="M307" s="46"/>
      <c r="N307" s="46"/>
      <c r="O307" s="46"/>
      <c r="P307" s="46"/>
      <c r="Q307" s="46"/>
      <c r="R307" s="46"/>
      <c r="S307" s="46"/>
      <c r="T307" s="46"/>
      <c r="U307" s="46"/>
      <c r="V307" s="36"/>
      <c r="W307" s="36"/>
      <c r="X307" s="36"/>
      <c r="Y307" s="36"/>
    </row>
    <row r="308" spans="2:25" ht="15" customHeight="1" x14ac:dyDescent="0.2">
      <c r="B308" s="46"/>
      <c r="C308" s="663"/>
      <c r="D308" s="46"/>
      <c r="E308" s="46"/>
      <c r="F308" s="46"/>
      <c r="G308" s="46"/>
      <c r="H308" s="46"/>
      <c r="I308" s="46"/>
      <c r="J308" s="46"/>
      <c r="K308" s="46"/>
      <c r="L308" s="46"/>
      <c r="M308" s="46"/>
      <c r="N308" s="46"/>
      <c r="O308" s="46"/>
      <c r="P308" s="46"/>
      <c r="Q308" s="46"/>
      <c r="R308" s="46"/>
      <c r="S308" s="46"/>
      <c r="T308" s="46"/>
      <c r="U308" s="46"/>
      <c r="V308" s="36"/>
      <c r="W308" s="36"/>
      <c r="X308" s="36"/>
      <c r="Y308" s="36"/>
    </row>
    <row r="309" spans="2:25" ht="15" customHeight="1" x14ac:dyDescent="0.2">
      <c r="B309" s="46"/>
      <c r="C309" s="663"/>
      <c r="D309" s="46"/>
      <c r="E309" s="46"/>
      <c r="F309" s="46"/>
      <c r="G309" s="46"/>
      <c r="H309" s="46"/>
      <c r="I309" s="46"/>
      <c r="J309" s="46"/>
      <c r="K309" s="46"/>
      <c r="L309" s="46"/>
      <c r="M309" s="46"/>
      <c r="N309" s="46"/>
      <c r="O309" s="46"/>
      <c r="P309" s="46"/>
      <c r="Q309" s="46"/>
      <c r="R309" s="46"/>
      <c r="S309" s="46"/>
      <c r="T309" s="46"/>
      <c r="U309" s="46"/>
      <c r="V309" s="36"/>
      <c r="W309" s="36"/>
      <c r="X309" s="36"/>
      <c r="Y309" s="36"/>
    </row>
    <row r="310" spans="2:25" ht="15" customHeight="1" x14ac:dyDescent="0.2">
      <c r="B310" s="46"/>
      <c r="C310" s="663"/>
      <c r="D310" s="46"/>
      <c r="E310" s="46"/>
      <c r="F310" s="46"/>
      <c r="G310" s="46"/>
      <c r="H310" s="46"/>
      <c r="I310" s="46"/>
      <c r="J310" s="46"/>
      <c r="K310" s="46"/>
      <c r="L310" s="46"/>
      <c r="M310" s="46"/>
      <c r="N310" s="46"/>
      <c r="O310" s="46"/>
      <c r="P310" s="46"/>
      <c r="Q310" s="46"/>
      <c r="R310" s="46"/>
      <c r="S310" s="46"/>
      <c r="T310" s="46"/>
      <c r="U310" s="46"/>
      <c r="V310" s="36"/>
      <c r="W310" s="36"/>
      <c r="X310" s="36"/>
      <c r="Y310" s="36"/>
    </row>
    <row r="311" spans="2:25" ht="15" customHeight="1" x14ac:dyDescent="0.2">
      <c r="B311" s="46"/>
      <c r="C311" s="663"/>
      <c r="D311" s="46"/>
      <c r="E311" s="46"/>
      <c r="F311" s="46"/>
      <c r="G311" s="46"/>
      <c r="H311" s="46"/>
      <c r="I311" s="46"/>
      <c r="J311" s="46"/>
      <c r="K311" s="46"/>
      <c r="L311" s="46"/>
      <c r="M311" s="46"/>
      <c r="N311" s="46"/>
      <c r="O311" s="46"/>
      <c r="P311" s="46"/>
      <c r="Q311" s="46"/>
      <c r="R311" s="46"/>
      <c r="S311" s="46"/>
      <c r="T311" s="46"/>
      <c r="U311" s="46"/>
      <c r="V311" s="36"/>
      <c r="W311" s="36"/>
      <c r="X311" s="36"/>
      <c r="Y311" s="36"/>
    </row>
    <row r="312" spans="2:25" ht="15" customHeight="1" x14ac:dyDescent="0.2">
      <c r="B312" s="46"/>
      <c r="C312" s="663"/>
      <c r="D312" s="46"/>
      <c r="E312" s="46"/>
      <c r="F312" s="46"/>
      <c r="G312" s="46"/>
      <c r="H312" s="46"/>
      <c r="I312" s="46"/>
      <c r="J312" s="46"/>
      <c r="K312" s="46"/>
      <c r="L312" s="46"/>
      <c r="M312" s="46"/>
      <c r="N312" s="46"/>
      <c r="O312" s="46"/>
      <c r="P312" s="46"/>
      <c r="Q312" s="46"/>
      <c r="R312" s="46"/>
      <c r="S312" s="46"/>
      <c r="T312" s="46"/>
      <c r="U312" s="46"/>
      <c r="V312" s="36"/>
      <c r="W312" s="36"/>
      <c r="X312" s="36"/>
      <c r="Y312" s="36"/>
    </row>
    <row r="313" spans="2:25" ht="15" customHeight="1" x14ac:dyDescent="0.2">
      <c r="B313" s="46"/>
      <c r="C313" s="663"/>
      <c r="D313" s="46"/>
      <c r="E313" s="46"/>
      <c r="F313" s="46"/>
      <c r="G313" s="46"/>
      <c r="H313" s="46"/>
      <c r="I313" s="46"/>
      <c r="J313" s="46"/>
      <c r="K313" s="46"/>
      <c r="L313" s="46"/>
      <c r="M313" s="46"/>
      <c r="N313" s="46"/>
      <c r="O313" s="46"/>
      <c r="P313" s="46"/>
      <c r="Q313" s="46"/>
      <c r="R313" s="46"/>
      <c r="S313" s="46"/>
      <c r="T313" s="46"/>
      <c r="U313" s="46"/>
      <c r="V313" s="36"/>
      <c r="W313" s="36"/>
      <c r="X313" s="36"/>
      <c r="Y313" s="36"/>
    </row>
    <row r="314" spans="2:25" ht="15" customHeight="1" x14ac:dyDescent="0.2">
      <c r="B314" s="46"/>
      <c r="C314" s="663"/>
      <c r="D314" s="46"/>
      <c r="E314" s="46"/>
      <c r="F314" s="46"/>
      <c r="G314" s="46"/>
      <c r="H314" s="46"/>
      <c r="I314" s="46"/>
      <c r="J314" s="46"/>
      <c r="K314" s="46"/>
      <c r="L314" s="46"/>
      <c r="M314" s="46"/>
      <c r="N314" s="46"/>
      <c r="O314" s="46"/>
      <c r="P314" s="46"/>
      <c r="Q314" s="46"/>
      <c r="R314" s="46"/>
      <c r="S314" s="46"/>
      <c r="T314" s="46"/>
      <c r="U314" s="46"/>
      <c r="V314" s="36"/>
      <c r="W314" s="36"/>
      <c r="X314" s="36"/>
      <c r="Y314" s="36"/>
    </row>
    <row r="315" spans="2:25" ht="15" customHeight="1" x14ac:dyDescent="0.2">
      <c r="B315" s="46"/>
      <c r="C315" s="663"/>
      <c r="D315" s="46"/>
      <c r="E315" s="46"/>
      <c r="F315" s="46"/>
      <c r="G315" s="46"/>
      <c r="H315" s="46"/>
      <c r="I315" s="46"/>
      <c r="J315" s="46"/>
      <c r="K315" s="46"/>
      <c r="L315" s="46"/>
      <c r="M315" s="46"/>
      <c r="N315" s="46"/>
      <c r="O315" s="46"/>
      <c r="P315" s="46"/>
      <c r="Q315" s="46"/>
      <c r="R315" s="46"/>
      <c r="S315" s="46"/>
      <c r="T315" s="46"/>
      <c r="U315" s="46"/>
      <c r="V315" s="36"/>
      <c r="W315" s="36"/>
      <c r="X315" s="36"/>
      <c r="Y315" s="36"/>
    </row>
    <row r="316" spans="2:25" ht="15" customHeight="1" x14ac:dyDescent="0.2">
      <c r="B316" s="46"/>
      <c r="C316" s="663"/>
      <c r="D316" s="46"/>
      <c r="E316" s="46"/>
      <c r="F316" s="46"/>
      <c r="G316" s="46"/>
      <c r="H316" s="46"/>
      <c r="I316" s="46"/>
      <c r="J316" s="46"/>
      <c r="K316" s="46"/>
      <c r="L316" s="46"/>
      <c r="M316" s="46"/>
      <c r="N316" s="46"/>
      <c r="O316" s="46"/>
      <c r="P316" s="46"/>
      <c r="Q316" s="46"/>
      <c r="R316" s="46"/>
      <c r="S316" s="46"/>
      <c r="T316" s="46"/>
      <c r="U316" s="46"/>
      <c r="V316" s="36"/>
      <c r="W316" s="36"/>
      <c r="X316" s="36"/>
      <c r="Y316" s="36"/>
    </row>
    <row r="317" spans="2:25" ht="15" customHeight="1" x14ac:dyDescent="0.2">
      <c r="B317" s="46"/>
      <c r="C317" s="663"/>
      <c r="D317" s="46"/>
      <c r="E317" s="46"/>
      <c r="F317" s="46"/>
      <c r="G317" s="46"/>
      <c r="H317" s="46"/>
      <c r="I317" s="46"/>
      <c r="J317" s="46"/>
      <c r="K317" s="46"/>
      <c r="L317" s="46"/>
      <c r="M317" s="46"/>
      <c r="N317" s="46"/>
      <c r="O317" s="46"/>
      <c r="P317" s="46"/>
      <c r="Q317" s="46"/>
      <c r="R317" s="46"/>
      <c r="S317" s="46"/>
      <c r="T317" s="46"/>
      <c r="U317" s="46"/>
      <c r="V317" s="36"/>
      <c r="W317" s="36"/>
      <c r="X317" s="36"/>
      <c r="Y317" s="36"/>
    </row>
    <row r="318" spans="2:25" ht="15" customHeight="1" x14ac:dyDescent="0.2">
      <c r="B318" s="46"/>
      <c r="C318" s="663"/>
      <c r="D318" s="46"/>
      <c r="E318" s="46"/>
      <c r="F318" s="46"/>
      <c r="G318" s="46"/>
      <c r="H318" s="46"/>
      <c r="I318" s="46"/>
      <c r="J318" s="46"/>
      <c r="K318" s="46"/>
      <c r="L318" s="46"/>
      <c r="M318" s="46"/>
      <c r="N318" s="46"/>
      <c r="O318" s="46"/>
      <c r="P318" s="46"/>
      <c r="Q318" s="46"/>
      <c r="R318" s="46"/>
      <c r="S318" s="46"/>
      <c r="T318" s="46"/>
      <c r="U318" s="46"/>
      <c r="V318" s="36"/>
      <c r="W318" s="36"/>
      <c r="X318" s="36"/>
      <c r="Y318" s="36"/>
    </row>
    <row r="319" spans="2:25" ht="15" customHeight="1" x14ac:dyDescent="0.2">
      <c r="B319" s="46"/>
      <c r="C319" s="663"/>
      <c r="D319" s="46"/>
      <c r="E319" s="46"/>
      <c r="F319" s="46"/>
      <c r="G319" s="46"/>
      <c r="H319" s="46"/>
      <c r="I319" s="46"/>
      <c r="J319" s="46"/>
      <c r="K319" s="46"/>
      <c r="L319" s="46"/>
      <c r="M319" s="46"/>
      <c r="N319" s="46"/>
      <c r="O319" s="46"/>
      <c r="P319" s="46"/>
      <c r="Q319" s="46"/>
      <c r="R319" s="46"/>
      <c r="S319" s="46"/>
      <c r="T319" s="46"/>
      <c r="U319" s="46"/>
      <c r="V319" s="36"/>
      <c r="W319" s="36"/>
      <c r="X319" s="36"/>
      <c r="Y319" s="36"/>
    </row>
    <row r="320" spans="2:25" ht="15" customHeight="1" x14ac:dyDescent="0.2">
      <c r="B320" s="46"/>
      <c r="C320" s="663"/>
      <c r="D320" s="46"/>
      <c r="E320" s="46"/>
      <c r="F320" s="46"/>
      <c r="G320" s="46"/>
      <c r="H320" s="46"/>
      <c r="I320" s="46"/>
      <c r="J320" s="46"/>
      <c r="K320" s="46"/>
      <c r="L320" s="46"/>
      <c r="M320" s="46"/>
      <c r="N320" s="46"/>
      <c r="O320" s="46"/>
      <c r="P320" s="46"/>
      <c r="Q320" s="46"/>
      <c r="R320" s="46"/>
      <c r="S320" s="46"/>
      <c r="T320" s="46"/>
      <c r="U320" s="46"/>
      <c r="V320" s="36"/>
      <c r="W320" s="36"/>
      <c r="X320" s="36"/>
      <c r="Y320" s="36"/>
    </row>
    <row r="321" spans="2:25" ht="15" customHeight="1" x14ac:dyDescent="0.2">
      <c r="B321" s="46"/>
      <c r="C321" s="663"/>
      <c r="D321" s="46"/>
      <c r="E321" s="46"/>
      <c r="F321" s="46"/>
      <c r="G321" s="46"/>
      <c r="H321" s="46"/>
      <c r="I321" s="46"/>
      <c r="J321" s="46"/>
      <c r="K321" s="46"/>
      <c r="L321" s="46"/>
      <c r="M321" s="46"/>
      <c r="N321" s="46"/>
      <c r="O321" s="46"/>
      <c r="P321" s="46"/>
      <c r="Q321" s="46"/>
      <c r="R321" s="46"/>
      <c r="S321" s="46"/>
      <c r="T321" s="46"/>
      <c r="U321" s="46"/>
      <c r="V321" s="36"/>
      <c r="W321" s="36"/>
      <c r="X321" s="36"/>
      <c r="Y321" s="36"/>
    </row>
    <row r="322" spans="2:25" ht="15" customHeight="1" x14ac:dyDescent="0.2">
      <c r="B322" s="46"/>
      <c r="C322" s="663"/>
      <c r="D322" s="46"/>
      <c r="E322" s="46"/>
      <c r="F322" s="46"/>
      <c r="G322" s="46"/>
      <c r="H322" s="46"/>
      <c r="I322" s="46"/>
      <c r="J322" s="46"/>
      <c r="K322" s="46"/>
      <c r="L322" s="46"/>
      <c r="M322" s="46"/>
      <c r="N322" s="46"/>
      <c r="O322" s="46"/>
      <c r="P322" s="46"/>
      <c r="Q322" s="46"/>
      <c r="R322" s="46"/>
      <c r="S322" s="46"/>
      <c r="T322" s="46"/>
      <c r="U322" s="46"/>
      <c r="V322" s="36"/>
      <c r="W322" s="36"/>
      <c r="X322" s="36"/>
      <c r="Y322" s="36"/>
    </row>
    <row r="323" spans="2:25" ht="15" customHeight="1" x14ac:dyDescent="0.2">
      <c r="B323" s="46"/>
      <c r="C323" s="663"/>
      <c r="D323" s="46"/>
      <c r="E323" s="46"/>
      <c r="F323" s="46"/>
      <c r="G323" s="46"/>
      <c r="H323" s="46"/>
      <c r="I323" s="46"/>
      <c r="J323" s="46"/>
      <c r="K323" s="46"/>
      <c r="L323" s="46"/>
      <c r="M323" s="46"/>
      <c r="N323" s="46"/>
      <c r="O323" s="46"/>
      <c r="P323" s="46"/>
      <c r="Q323" s="46"/>
      <c r="R323" s="46"/>
      <c r="S323" s="46"/>
      <c r="T323" s="46"/>
      <c r="U323" s="46"/>
      <c r="V323" s="36"/>
      <c r="W323" s="36"/>
      <c r="X323" s="36"/>
      <c r="Y323" s="36"/>
    </row>
    <row r="324" spans="2:25" ht="15" customHeight="1" x14ac:dyDescent="0.2">
      <c r="B324" s="46"/>
      <c r="C324" s="663"/>
      <c r="D324" s="46"/>
      <c r="E324" s="46"/>
      <c r="F324" s="46"/>
      <c r="G324" s="46"/>
      <c r="H324" s="46"/>
      <c r="I324" s="46"/>
      <c r="J324" s="46"/>
      <c r="K324" s="46"/>
      <c r="L324" s="46"/>
      <c r="M324" s="46"/>
      <c r="N324" s="46"/>
      <c r="O324" s="46"/>
      <c r="P324" s="46"/>
      <c r="Q324" s="46"/>
      <c r="R324" s="46"/>
      <c r="S324" s="46"/>
      <c r="T324" s="46"/>
      <c r="U324" s="46"/>
      <c r="V324" s="36"/>
      <c r="W324" s="36"/>
      <c r="X324" s="36"/>
      <c r="Y324" s="36"/>
    </row>
    <row r="325" spans="2:25" ht="15" customHeight="1" x14ac:dyDescent="0.2">
      <c r="B325" s="46"/>
      <c r="C325" s="663"/>
      <c r="D325" s="46"/>
      <c r="E325" s="46"/>
      <c r="F325" s="46"/>
      <c r="G325" s="46"/>
      <c r="H325" s="46"/>
      <c r="I325" s="46"/>
      <c r="J325" s="46"/>
      <c r="K325" s="46"/>
      <c r="L325" s="46"/>
      <c r="M325" s="46"/>
      <c r="N325" s="46"/>
      <c r="O325" s="46"/>
      <c r="P325" s="46"/>
      <c r="Q325" s="46"/>
      <c r="R325" s="46"/>
      <c r="S325" s="46"/>
      <c r="T325" s="46"/>
      <c r="U325" s="46"/>
      <c r="V325" s="36"/>
      <c r="W325" s="36"/>
      <c r="X325" s="36"/>
      <c r="Y325" s="36"/>
    </row>
    <row r="326" spans="2:25" ht="15" customHeight="1" x14ac:dyDescent="0.2">
      <c r="B326" s="46"/>
      <c r="C326" s="663"/>
      <c r="D326" s="46"/>
      <c r="E326" s="46"/>
      <c r="F326" s="46"/>
      <c r="G326" s="46"/>
      <c r="H326" s="46"/>
      <c r="I326" s="46"/>
      <c r="J326" s="46"/>
      <c r="K326" s="46"/>
      <c r="L326" s="46"/>
      <c r="M326" s="46"/>
      <c r="N326" s="46"/>
      <c r="O326" s="46"/>
      <c r="P326" s="46"/>
      <c r="Q326" s="46"/>
      <c r="R326" s="46"/>
      <c r="S326" s="46"/>
      <c r="T326" s="46"/>
      <c r="U326" s="46"/>
      <c r="V326" s="36"/>
      <c r="W326" s="36"/>
      <c r="X326" s="36"/>
      <c r="Y326" s="36"/>
    </row>
    <row r="327" spans="2:25" ht="15" customHeight="1" x14ac:dyDescent="0.2">
      <c r="B327" s="46"/>
      <c r="C327" s="663"/>
      <c r="D327" s="46"/>
      <c r="E327" s="46"/>
      <c r="F327" s="46"/>
      <c r="G327" s="46"/>
      <c r="H327" s="46"/>
      <c r="I327" s="46"/>
      <c r="J327" s="46"/>
      <c r="K327" s="46"/>
      <c r="L327" s="46"/>
      <c r="M327" s="46"/>
      <c r="N327" s="46"/>
      <c r="O327" s="46"/>
      <c r="P327" s="46"/>
      <c r="Q327" s="46"/>
      <c r="R327" s="46"/>
      <c r="S327" s="46"/>
      <c r="T327" s="46"/>
      <c r="U327" s="46"/>
      <c r="V327" s="36"/>
      <c r="W327" s="36"/>
      <c r="X327" s="36"/>
      <c r="Y327" s="36"/>
    </row>
    <row r="328" spans="2:25" ht="15" customHeight="1" x14ac:dyDescent="0.2">
      <c r="B328" s="46"/>
      <c r="C328" s="663"/>
      <c r="D328" s="46"/>
      <c r="E328" s="46"/>
      <c r="F328" s="46"/>
      <c r="G328" s="46"/>
      <c r="H328" s="46"/>
      <c r="I328" s="46"/>
      <c r="J328" s="46"/>
      <c r="K328" s="46"/>
      <c r="L328" s="46"/>
      <c r="M328" s="46"/>
      <c r="N328" s="46"/>
      <c r="O328" s="46"/>
      <c r="P328" s="46"/>
      <c r="Q328" s="46"/>
      <c r="R328" s="46"/>
      <c r="S328" s="46"/>
      <c r="T328" s="46"/>
      <c r="U328" s="46"/>
      <c r="V328" s="36"/>
      <c r="W328" s="36"/>
      <c r="X328" s="36"/>
      <c r="Y328" s="36"/>
    </row>
    <row r="329" spans="2:25" ht="15" customHeight="1" x14ac:dyDescent="0.2">
      <c r="B329" s="46"/>
      <c r="C329" s="663"/>
      <c r="D329" s="46"/>
      <c r="E329" s="46"/>
      <c r="F329" s="46"/>
      <c r="G329" s="46"/>
      <c r="H329" s="46"/>
      <c r="I329" s="46"/>
      <c r="J329" s="46"/>
      <c r="K329" s="46"/>
      <c r="L329" s="46"/>
      <c r="M329" s="46"/>
      <c r="N329" s="46"/>
      <c r="O329" s="46"/>
      <c r="P329" s="46"/>
      <c r="Q329" s="46"/>
      <c r="R329" s="46"/>
      <c r="S329" s="46"/>
      <c r="T329" s="46"/>
      <c r="U329" s="46"/>
      <c r="V329" s="36"/>
      <c r="W329" s="36"/>
      <c r="X329" s="36"/>
      <c r="Y329" s="36"/>
    </row>
    <row r="330" spans="2:25" ht="15" customHeight="1" x14ac:dyDescent="0.2">
      <c r="B330" s="46"/>
      <c r="C330" s="663"/>
      <c r="D330" s="46"/>
      <c r="E330" s="46"/>
      <c r="F330" s="46"/>
      <c r="G330" s="46"/>
      <c r="H330" s="46"/>
      <c r="I330" s="46"/>
      <c r="J330" s="46"/>
      <c r="K330" s="46"/>
      <c r="L330" s="46"/>
      <c r="M330" s="46"/>
      <c r="N330" s="46"/>
      <c r="O330" s="46"/>
      <c r="P330" s="46"/>
      <c r="Q330" s="46"/>
      <c r="R330" s="46"/>
      <c r="S330" s="46"/>
      <c r="T330" s="46"/>
      <c r="U330" s="46"/>
      <c r="V330" s="36"/>
      <c r="W330" s="36"/>
      <c r="X330" s="36"/>
      <c r="Y330" s="36"/>
    </row>
    <row r="331" spans="2:25" ht="15" customHeight="1" x14ac:dyDescent="0.2">
      <c r="B331" s="46"/>
      <c r="C331" s="663"/>
      <c r="D331" s="46"/>
      <c r="E331" s="46"/>
      <c r="F331" s="46"/>
      <c r="G331" s="46"/>
      <c r="H331" s="46"/>
      <c r="I331" s="46"/>
      <c r="J331" s="46"/>
      <c r="K331" s="46"/>
      <c r="L331" s="46"/>
      <c r="M331" s="46"/>
      <c r="N331" s="46"/>
      <c r="O331" s="46"/>
      <c r="P331" s="46"/>
      <c r="Q331" s="46"/>
      <c r="R331" s="46"/>
      <c r="S331" s="46"/>
      <c r="T331" s="46"/>
      <c r="U331" s="46"/>
      <c r="V331" s="36"/>
      <c r="W331" s="36"/>
      <c r="X331" s="36"/>
      <c r="Y331" s="36"/>
    </row>
    <row r="332" spans="2:25" ht="15" customHeight="1" x14ac:dyDescent="0.2">
      <c r="B332" s="46"/>
      <c r="C332" s="663"/>
      <c r="D332" s="46"/>
      <c r="E332" s="46"/>
      <c r="F332" s="46"/>
      <c r="G332" s="46"/>
      <c r="H332" s="46"/>
      <c r="I332" s="46"/>
      <c r="J332" s="46"/>
      <c r="K332" s="46"/>
      <c r="L332" s="46"/>
      <c r="M332" s="46"/>
      <c r="N332" s="46"/>
      <c r="O332" s="46"/>
      <c r="P332" s="46"/>
      <c r="Q332" s="46"/>
      <c r="R332" s="46"/>
      <c r="S332" s="46"/>
      <c r="T332" s="46"/>
      <c r="U332" s="46"/>
      <c r="V332" s="36"/>
      <c r="W332" s="36"/>
      <c r="X332" s="36"/>
      <c r="Y332" s="36"/>
    </row>
    <row r="333" spans="2:25" ht="15" customHeight="1" x14ac:dyDescent="0.2">
      <c r="B333" s="46"/>
      <c r="C333" s="663"/>
      <c r="D333" s="46"/>
      <c r="E333" s="46"/>
      <c r="F333" s="46"/>
      <c r="G333" s="46"/>
      <c r="H333" s="46"/>
      <c r="I333" s="46"/>
      <c r="J333" s="46"/>
      <c r="K333" s="46"/>
      <c r="L333" s="46"/>
      <c r="M333" s="46"/>
      <c r="N333" s="46"/>
      <c r="O333" s="46"/>
      <c r="P333" s="46"/>
      <c r="Q333" s="46"/>
      <c r="R333" s="46"/>
      <c r="S333" s="46"/>
      <c r="T333" s="46"/>
      <c r="U333" s="46"/>
      <c r="V333" s="36"/>
      <c r="W333" s="36"/>
      <c r="X333" s="36"/>
      <c r="Y333" s="36"/>
    </row>
    <row r="334" spans="2:25" ht="15" customHeight="1" x14ac:dyDescent="0.2">
      <c r="B334" s="46"/>
      <c r="C334" s="663"/>
      <c r="D334" s="46"/>
      <c r="E334" s="46"/>
      <c r="F334" s="46"/>
      <c r="G334" s="46"/>
      <c r="H334" s="46"/>
      <c r="I334" s="46"/>
      <c r="J334" s="46"/>
      <c r="K334" s="46"/>
      <c r="L334" s="46"/>
      <c r="M334" s="46"/>
      <c r="N334" s="46"/>
      <c r="O334" s="46"/>
      <c r="P334" s="46"/>
      <c r="Q334" s="46"/>
      <c r="R334" s="46"/>
      <c r="S334" s="46"/>
      <c r="T334" s="46"/>
      <c r="U334" s="46"/>
      <c r="V334" s="36"/>
      <c r="W334" s="36"/>
      <c r="X334" s="36"/>
      <c r="Y334" s="36"/>
    </row>
    <row r="335" spans="2:25" ht="15" customHeight="1" x14ac:dyDescent="0.2">
      <c r="B335" s="46"/>
      <c r="C335" s="663"/>
      <c r="D335" s="46"/>
      <c r="E335" s="46"/>
      <c r="F335" s="46"/>
      <c r="G335" s="46"/>
      <c r="H335" s="46"/>
      <c r="I335" s="46"/>
      <c r="J335" s="46"/>
      <c r="K335" s="46"/>
      <c r="L335" s="46"/>
      <c r="M335" s="46"/>
      <c r="N335" s="46"/>
      <c r="O335" s="46"/>
      <c r="P335" s="46"/>
      <c r="Q335" s="46"/>
      <c r="R335" s="46"/>
      <c r="S335" s="46"/>
      <c r="T335" s="46"/>
      <c r="U335" s="46"/>
      <c r="V335" s="36"/>
      <c r="W335" s="36"/>
      <c r="X335" s="36"/>
      <c r="Y335" s="36"/>
    </row>
    <row r="336" spans="2:25" ht="15" customHeight="1" x14ac:dyDescent="0.2">
      <c r="B336" s="46"/>
      <c r="C336" s="663"/>
      <c r="D336" s="46"/>
      <c r="E336" s="46"/>
      <c r="F336" s="46"/>
      <c r="G336" s="46"/>
      <c r="H336" s="46"/>
      <c r="I336" s="46"/>
      <c r="J336" s="46"/>
      <c r="K336" s="46"/>
      <c r="L336" s="46"/>
      <c r="M336" s="46"/>
      <c r="N336" s="46"/>
      <c r="O336" s="46"/>
      <c r="P336" s="46"/>
      <c r="Q336" s="46"/>
      <c r="R336" s="46"/>
      <c r="S336" s="46"/>
      <c r="T336" s="46"/>
      <c r="U336" s="46"/>
      <c r="V336" s="36"/>
      <c r="W336" s="36"/>
      <c r="X336" s="36"/>
      <c r="Y336" s="36"/>
    </row>
    <row r="337" spans="2:25" ht="15" customHeight="1" x14ac:dyDescent="0.2">
      <c r="B337" s="46"/>
      <c r="C337" s="663"/>
      <c r="D337" s="46"/>
      <c r="E337" s="46"/>
      <c r="F337" s="46"/>
      <c r="G337" s="46"/>
      <c r="H337" s="46"/>
      <c r="I337" s="46"/>
      <c r="J337" s="46"/>
      <c r="K337" s="46"/>
      <c r="L337" s="46"/>
      <c r="M337" s="46"/>
      <c r="N337" s="46"/>
      <c r="O337" s="46"/>
      <c r="P337" s="46"/>
      <c r="Q337" s="46"/>
      <c r="R337" s="46"/>
      <c r="S337" s="46"/>
      <c r="T337" s="46"/>
      <c r="U337" s="46"/>
      <c r="V337" s="36"/>
      <c r="W337" s="36"/>
      <c r="X337" s="36"/>
      <c r="Y337" s="36"/>
    </row>
    <row r="338" spans="2:25" ht="15" customHeight="1" x14ac:dyDescent="0.2">
      <c r="B338" s="46"/>
      <c r="C338" s="663"/>
      <c r="D338" s="46"/>
      <c r="E338" s="46"/>
      <c r="F338" s="46"/>
      <c r="G338" s="46"/>
      <c r="H338" s="46"/>
      <c r="I338" s="46"/>
      <c r="J338" s="46"/>
      <c r="K338" s="46"/>
      <c r="L338" s="46"/>
      <c r="M338" s="46"/>
      <c r="N338" s="46"/>
      <c r="O338" s="46"/>
      <c r="P338" s="46"/>
      <c r="Q338" s="46"/>
      <c r="R338" s="46"/>
      <c r="S338" s="46"/>
      <c r="T338" s="46"/>
      <c r="U338" s="46"/>
      <c r="V338" s="36"/>
      <c r="W338" s="36"/>
      <c r="X338" s="36"/>
      <c r="Y338" s="36"/>
    </row>
    <row r="339" spans="2:25" ht="15" customHeight="1" x14ac:dyDescent="0.2">
      <c r="B339" s="46"/>
      <c r="C339" s="663"/>
      <c r="D339" s="46"/>
      <c r="E339" s="46"/>
      <c r="F339" s="46"/>
      <c r="G339" s="46"/>
      <c r="H339" s="46"/>
      <c r="I339" s="46"/>
      <c r="J339" s="46"/>
      <c r="K339" s="46"/>
      <c r="L339" s="46"/>
      <c r="M339" s="46"/>
      <c r="N339" s="46"/>
      <c r="O339" s="46"/>
      <c r="P339" s="46"/>
      <c r="Q339" s="46"/>
      <c r="R339" s="46"/>
      <c r="S339" s="46"/>
      <c r="T339" s="46"/>
      <c r="U339" s="46"/>
      <c r="V339" s="36"/>
      <c r="W339" s="36"/>
      <c r="X339" s="36"/>
      <c r="Y339" s="36"/>
    </row>
    <row r="340" spans="2:25" ht="15" customHeight="1" x14ac:dyDescent="0.2">
      <c r="B340" s="46"/>
      <c r="C340" s="663"/>
      <c r="D340" s="46"/>
      <c r="E340" s="46"/>
      <c r="F340" s="46"/>
      <c r="G340" s="46"/>
      <c r="H340" s="46"/>
      <c r="I340" s="46"/>
      <c r="J340" s="46"/>
      <c r="K340" s="46"/>
      <c r="L340" s="46"/>
      <c r="M340" s="46"/>
      <c r="N340" s="46"/>
      <c r="O340" s="46"/>
      <c r="P340" s="46"/>
      <c r="Q340" s="46"/>
      <c r="R340" s="46"/>
      <c r="S340" s="46"/>
      <c r="T340" s="46"/>
      <c r="U340" s="46"/>
      <c r="V340" s="36"/>
      <c r="W340" s="36"/>
      <c r="X340" s="36"/>
      <c r="Y340" s="36"/>
    </row>
    <row r="341" spans="2:25" ht="15" customHeight="1" x14ac:dyDescent="0.2">
      <c r="B341" s="46"/>
      <c r="C341" s="663"/>
      <c r="D341" s="46"/>
      <c r="E341" s="46"/>
      <c r="F341" s="46"/>
      <c r="G341" s="46"/>
      <c r="H341" s="46"/>
      <c r="I341" s="46"/>
      <c r="J341" s="46"/>
      <c r="K341" s="46"/>
      <c r="L341" s="46"/>
      <c r="M341" s="46"/>
      <c r="N341" s="46"/>
      <c r="O341" s="46"/>
      <c r="P341" s="46"/>
      <c r="Q341" s="46"/>
      <c r="R341" s="46"/>
      <c r="S341" s="46"/>
      <c r="T341" s="46"/>
      <c r="U341" s="46"/>
      <c r="V341" s="36"/>
      <c r="W341" s="36"/>
      <c r="X341" s="36"/>
      <c r="Y341" s="36"/>
    </row>
    <row r="342" spans="2:25" ht="15" customHeight="1" x14ac:dyDescent="0.2">
      <c r="B342" s="46"/>
      <c r="C342" s="663"/>
      <c r="D342" s="46"/>
      <c r="E342" s="46"/>
      <c r="F342" s="46"/>
      <c r="G342" s="46"/>
      <c r="H342" s="46"/>
      <c r="I342" s="46"/>
      <c r="J342" s="46"/>
      <c r="K342" s="46"/>
      <c r="L342" s="46"/>
      <c r="M342" s="46"/>
      <c r="N342" s="46"/>
      <c r="O342" s="46"/>
      <c r="P342" s="46"/>
      <c r="Q342" s="46"/>
      <c r="R342" s="46"/>
      <c r="S342" s="46"/>
      <c r="T342" s="46"/>
      <c r="U342" s="46"/>
      <c r="V342" s="36"/>
      <c r="W342" s="36"/>
      <c r="X342" s="36"/>
      <c r="Y342" s="36"/>
    </row>
    <row r="343" spans="2:25" ht="15" customHeight="1" x14ac:dyDescent="0.2">
      <c r="B343" s="46"/>
      <c r="C343" s="663"/>
      <c r="D343" s="46"/>
      <c r="E343" s="46"/>
      <c r="F343" s="46"/>
      <c r="G343" s="46"/>
      <c r="H343" s="46"/>
      <c r="I343" s="46"/>
      <c r="J343" s="46"/>
      <c r="K343" s="46"/>
      <c r="L343" s="46"/>
      <c r="M343" s="46"/>
      <c r="N343" s="46"/>
      <c r="O343" s="46"/>
      <c r="P343" s="46"/>
      <c r="Q343" s="46"/>
      <c r="R343" s="46"/>
      <c r="S343" s="46"/>
      <c r="T343" s="46"/>
      <c r="U343" s="46"/>
      <c r="V343" s="36"/>
      <c r="W343" s="36"/>
      <c r="X343" s="36"/>
      <c r="Y343" s="36"/>
    </row>
    <row r="344" spans="2:25" ht="15" customHeight="1" x14ac:dyDescent="0.2">
      <c r="B344" s="46"/>
      <c r="C344" s="663"/>
      <c r="D344" s="46"/>
      <c r="E344" s="46"/>
      <c r="F344" s="46"/>
      <c r="G344" s="46"/>
      <c r="H344" s="46"/>
      <c r="I344" s="46"/>
      <c r="J344" s="46"/>
      <c r="K344" s="46"/>
      <c r="L344" s="46"/>
      <c r="M344" s="46"/>
      <c r="N344" s="46"/>
      <c r="O344" s="46"/>
      <c r="P344" s="46"/>
      <c r="Q344" s="46"/>
      <c r="R344" s="46"/>
      <c r="S344" s="46"/>
      <c r="T344" s="46"/>
      <c r="U344" s="46"/>
      <c r="V344" s="36"/>
      <c r="W344" s="36"/>
      <c r="X344" s="36"/>
      <c r="Y344" s="36"/>
    </row>
    <row r="345" spans="2:25" ht="15" customHeight="1" x14ac:dyDescent="0.2">
      <c r="B345" s="46"/>
      <c r="C345" s="663"/>
      <c r="D345" s="46"/>
      <c r="E345" s="46"/>
      <c r="F345" s="46"/>
      <c r="G345" s="46"/>
      <c r="H345" s="46"/>
      <c r="I345" s="46"/>
      <c r="J345" s="46"/>
      <c r="K345" s="46"/>
      <c r="L345" s="46"/>
      <c r="M345" s="46"/>
      <c r="N345" s="46"/>
      <c r="O345" s="46"/>
      <c r="P345" s="46"/>
      <c r="Q345" s="46"/>
      <c r="R345" s="46"/>
      <c r="S345" s="46"/>
      <c r="T345" s="46"/>
      <c r="U345" s="46"/>
      <c r="V345" s="36"/>
      <c r="W345" s="36"/>
      <c r="X345" s="36"/>
      <c r="Y345" s="36"/>
    </row>
    <row r="346" spans="2:25" ht="15" customHeight="1" x14ac:dyDescent="0.2">
      <c r="B346" s="46"/>
      <c r="C346" s="663"/>
      <c r="D346" s="46"/>
      <c r="E346" s="46"/>
      <c r="F346" s="46"/>
      <c r="G346" s="46"/>
      <c r="H346" s="46"/>
      <c r="I346" s="46"/>
      <c r="J346" s="46"/>
      <c r="K346" s="46"/>
      <c r="L346" s="46"/>
      <c r="M346" s="46"/>
      <c r="N346" s="46"/>
      <c r="O346" s="46"/>
      <c r="P346" s="46"/>
      <c r="Q346" s="46"/>
      <c r="R346" s="46"/>
      <c r="S346" s="46"/>
      <c r="T346" s="46"/>
      <c r="U346" s="46"/>
      <c r="V346" s="36"/>
      <c r="W346" s="36"/>
      <c r="X346" s="36"/>
      <c r="Y346" s="36"/>
    </row>
    <row r="347" spans="2:25" ht="15" customHeight="1" x14ac:dyDescent="0.2">
      <c r="B347" s="46"/>
      <c r="C347" s="663"/>
      <c r="D347" s="46"/>
      <c r="E347" s="46"/>
      <c r="F347" s="46"/>
      <c r="G347" s="46"/>
      <c r="H347" s="46"/>
      <c r="I347" s="46"/>
      <c r="J347" s="46"/>
      <c r="K347" s="46"/>
      <c r="L347" s="46"/>
      <c r="M347" s="46"/>
      <c r="N347" s="46"/>
      <c r="O347" s="46"/>
      <c r="P347" s="46"/>
      <c r="Q347" s="46"/>
      <c r="R347" s="46"/>
      <c r="S347" s="46"/>
      <c r="T347" s="46"/>
      <c r="U347" s="46"/>
      <c r="V347" s="36"/>
      <c r="W347" s="36"/>
      <c r="X347" s="36"/>
      <c r="Y347" s="36"/>
    </row>
    <row r="348" spans="2:25" ht="15" customHeight="1" x14ac:dyDescent="0.2">
      <c r="B348" s="46"/>
      <c r="C348" s="663"/>
      <c r="D348" s="46"/>
      <c r="E348" s="46"/>
      <c r="F348" s="46"/>
      <c r="G348" s="46"/>
      <c r="H348" s="46"/>
      <c r="I348" s="46"/>
      <c r="J348" s="46"/>
      <c r="K348" s="46"/>
      <c r="L348" s="46"/>
      <c r="M348" s="46"/>
      <c r="N348" s="46"/>
      <c r="O348" s="46"/>
      <c r="P348" s="46"/>
      <c r="Q348" s="46"/>
      <c r="R348" s="46"/>
      <c r="S348" s="46"/>
      <c r="T348" s="46"/>
      <c r="U348" s="46"/>
      <c r="V348" s="36"/>
      <c r="W348" s="36"/>
      <c r="X348" s="36"/>
      <c r="Y348" s="36"/>
    </row>
    <row r="349" spans="2:25" ht="15" customHeight="1" x14ac:dyDescent="0.2">
      <c r="B349" s="46"/>
      <c r="C349" s="663"/>
      <c r="D349" s="46"/>
      <c r="E349" s="46"/>
      <c r="F349" s="46"/>
      <c r="G349" s="46"/>
      <c r="H349" s="46"/>
      <c r="I349" s="46"/>
      <c r="J349" s="46"/>
      <c r="K349" s="46"/>
      <c r="L349" s="46"/>
      <c r="M349" s="46"/>
      <c r="N349" s="46"/>
      <c r="O349" s="46"/>
      <c r="P349" s="46"/>
      <c r="Q349" s="46"/>
      <c r="R349" s="46"/>
      <c r="S349" s="46"/>
      <c r="T349" s="46"/>
      <c r="U349" s="46"/>
      <c r="V349" s="36"/>
      <c r="W349" s="36"/>
      <c r="X349" s="36"/>
      <c r="Y349" s="36"/>
    </row>
    <row r="350" spans="2:25" ht="15" customHeight="1" x14ac:dyDescent="0.2">
      <c r="B350" s="46"/>
      <c r="C350" s="663"/>
      <c r="D350" s="46"/>
      <c r="E350" s="46"/>
      <c r="F350" s="46"/>
      <c r="G350" s="46"/>
      <c r="H350" s="46"/>
      <c r="I350" s="46"/>
      <c r="J350" s="46"/>
      <c r="K350" s="46"/>
      <c r="L350" s="46"/>
      <c r="M350" s="46"/>
      <c r="N350" s="46"/>
      <c r="O350" s="46"/>
      <c r="P350" s="46"/>
      <c r="Q350" s="46"/>
      <c r="R350" s="46"/>
      <c r="S350" s="46"/>
      <c r="T350" s="46"/>
      <c r="U350" s="46"/>
      <c r="V350" s="36"/>
      <c r="W350" s="36"/>
      <c r="X350" s="36"/>
      <c r="Y350" s="36"/>
    </row>
    <row r="351" spans="2:25" ht="15" customHeight="1" x14ac:dyDescent="0.2">
      <c r="B351" s="46"/>
      <c r="C351" s="663"/>
      <c r="D351" s="46"/>
      <c r="E351" s="46"/>
      <c r="F351" s="46"/>
      <c r="G351" s="46"/>
      <c r="H351" s="46"/>
      <c r="I351" s="46"/>
      <c r="J351" s="46"/>
      <c r="K351" s="46"/>
      <c r="L351" s="46"/>
      <c r="M351" s="46"/>
      <c r="N351" s="46"/>
      <c r="O351" s="46"/>
      <c r="P351" s="46"/>
      <c r="Q351" s="46"/>
      <c r="R351" s="46"/>
      <c r="S351" s="46"/>
      <c r="T351" s="46"/>
      <c r="U351" s="46"/>
      <c r="V351" s="36"/>
      <c r="W351" s="36"/>
      <c r="X351" s="36"/>
      <c r="Y351" s="36"/>
    </row>
    <row r="352" spans="2:25" ht="15" customHeight="1" x14ac:dyDescent="0.2">
      <c r="B352" s="46"/>
      <c r="C352" s="663"/>
      <c r="D352" s="46"/>
      <c r="E352" s="46"/>
      <c r="F352" s="46"/>
      <c r="G352" s="46"/>
      <c r="H352" s="46"/>
      <c r="I352" s="46"/>
      <c r="J352" s="46"/>
      <c r="K352" s="46"/>
      <c r="L352" s="46"/>
      <c r="M352" s="46"/>
      <c r="N352" s="46"/>
      <c r="O352" s="46"/>
      <c r="P352" s="46"/>
      <c r="Q352" s="46"/>
      <c r="R352" s="46"/>
      <c r="S352" s="46"/>
      <c r="T352" s="46"/>
      <c r="U352" s="46"/>
      <c r="V352" s="36"/>
      <c r="W352" s="36"/>
      <c r="X352" s="36"/>
      <c r="Y352" s="36"/>
    </row>
    <row r="353" spans="2:25" ht="15" customHeight="1" x14ac:dyDescent="0.2">
      <c r="B353" s="46"/>
      <c r="C353" s="663"/>
      <c r="D353" s="46"/>
      <c r="E353" s="46"/>
      <c r="F353" s="46"/>
      <c r="G353" s="46"/>
      <c r="H353" s="46"/>
      <c r="I353" s="46"/>
      <c r="J353" s="46"/>
      <c r="K353" s="46"/>
      <c r="L353" s="46"/>
      <c r="M353" s="46"/>
      <c r="N353" s="46"/>
      <c r="O353" s="46"/>
      <c r="P353" s="46"/>
      <c r="Q353" s="46"/>
      <c r="R353" s="46"/>
      <c r="S353" s="46"/>
      <c r="T353" s="46"/>
      <c r="U353" s="46"/>
      <c r="V353" s="36"/>
      <c r="W353" s="36"/>
      <c r="X353" s="36"/>
      <c r="Y353" s="36"/>
    </row>
    <row r="354" spans="2:25" ht="15" customHeight="1" x14ac:dyDescent="0.2">
      <c r="B354" s="46"/>
      <c r="C354" s="663"/>
      <c r="D354" s="46"/>
      <c r="E354" s="46"/>
      <c r="F354" s="46"/>
      <c r="G354" s="46"/>
      <c r="H354" s="46"/>
      <c r="I354" s="46"/>
      <c r="J354" s="46"/>
      <c r="K354" s="46"/>
      <c r="L354" s="46"/>
      <c r="M354" s="46"/>
      <c r="N354" s="46"/>
      <c r="O354" s="46"/>
      <c r="P354" s="46"/>
      <c r="Q354" s="46"/>
      <c r="R354" s="46"/>
      <c r="S354" s="46"/>
      <c r="T354" s="46"/>
      <c r="U354" s="46"/>
      <c r="V354" s="36"/>
      <c r="W354" s="36"/>
      <c r="X354" s="36"/>
      <c r="Y354" s="36"/>
    </row>
    <row r="355" spans="2:25" ht="15" customHeight="1" x14ac:dyDescent="0.2">
      <c r="B355" s="46"/>
      <c r="C355" s="663"/>
      <c r="D355" s="46"/>
      <c r="E355" s="46"/>
      <c r="F355" s="46"/>
      <c r="G355" s="46"/>
      <c r="H355" s="46"/>
      <c r="I355" s="46"/>
      <c r="J355" s="46"/>
      <c r="K355" s="46"/>
      <c r="L355" s="46"/>
      <c r="M355" s="46"/>
      <c r="N355" s="46"/>
      <c r="O355" s="46"/>
      <c r="P355" s="46"/>
      <c r="Q355" s="46"/>
      <c r="R355" s="46"/>
      <c r="S355" s="46"/>
      <c r="T355" s="46"/>
      <c r="U355" s="46"/>
      <c r="V355" s="36"/>
      <c r="W355" s="36"/>
      <c r="X355" s="36"/>
      <c r="Y355" s="36"/>
    </row>
    <row r="356" spans="2:25" ht="15" customHeight="1" x14ac:dyDescent="0.2">
      <c r="B356" s="46"/>
      <c r="C356" s="663"/>
      <c r="D356" s="46"/>
      <c r="E356" s="46"/>
      <c r="F356" s="46"/>
      <c r="G356" s="46"/>
      <c r="H356" s="46"/>
      <c r="I356" s="46"/>
      <c r="J356" s="46"/>
      <c r="K356" s="46"/>
      <c r="L356" s="46"/>
      <c r="M356" s="46"/>
      <c r="N356" s="46"/>
      <c r="O356" s="46"/>
      <c r="P356" s="46"/>
      <c r="Q356" s="46"/>
      <c r="R356" s="46"/>
      <c r="S356" s="46"/>
      <c r="T356" s="46"/>
      <c r="U356" s="46"/>
      <c r="V356" s="36"/>
      <c r="W356" s="36"/>
      <c r="X356" s="36"/>
      <c r="Y356" s="36"/>
    </row>
    <row r="357" spans="2:25" ht="15" customHeight="1" x14ac:dyDescent="0.2">
      <c r="B357" s="46"/>
      <c r="C357" s="663"/>
      <c r="D357" s="46"/>
      <c r="E357" s="46"/>
      <c r="F357" s="46"/>
      <c r="G357" s="46"/>
      <c r="H357" s="46"/>
      <c r="I357" s="46"/>
      <c r="J357" s="46"/>
      <c r="K357" s="46"/>
      <c r="L357" s="46"/>
      <c r="M357" s="46"/>
      <c r="N357" s="46"/>
      <c r="O357" s="46"/>
      <c r="P357" s="46"/>
      <c r="Q357" s="46"/>
      <c r="R357" s="46"/>
      <c r="S357" s="46"/>
      <c r="T357" s="46"/>
      <c r="U357" s="46"/>
      <c r="V357" s="36"/>
      <c r="W357" s="36"/>
      <c r="X357" s="36"/>
      <c r="Y357" s="36"/>
    </row>
    <row r="358" spans="2:25" ht="15" customHeight="1" x14ac:dyDescent="0.2">
      <c r="B358" s="46"/>
      <c r="C358" s="663"/>
      <c r="D358" s="46"/>
      <c r="E358" s="46"/>
      <c r="F358" s="46"/>
      <c r="G358" s="46"/>
      <c r="H358" s="46"/>
      <c r="I358" s="46"/>
      <c r="J358" s="46"/>
      <c r="K358" s="46"/>
      <c r="L358" s="46"/>
      <c r="M358" s="46"/>
      <c r="N358" s="46"/>
      <c r="O358" s="46"/>
      <c r="P358" s="46"/>
      <c r="Q358" s="46"/>
      <c r="R358" s="46"/>
      <c r="S358" s="46"/>
      <c r="T358" s="46"/>
      <c r="U358" s="46"/>
      <c r="V358" s="36"/>
      <c r="W358" s="36"/>
      <c r="X358" s="36"/>
      <c r="Y358" s="36"/>
    </row>
    <row r="359" spans="2:25" ht="15" customHeight="1" x14ac:dyDescent="0.2">
      <c r="B359" s="46"/>
      <c r="C359" s="663"/>
      <c r="D359" s="46"/>
      <c r="E359" s="46"/>
      <c r="F359" s="46"/>
      <c r="G359" s="46"/>
      <c r="H359" s="46"/>
      <c r="I359" s="46"/>
      <c r="J359" s="46"/>
      <c r="K359" s="46"/>
      <c r="L359" s="46"/>
      <c r="M359" s="46"/>
      <c r="N359" s="46"/>
      <c r="O359" s="46"/>
      <c r="P359" s="46"/>
      <c r="Q359" s="46"/>
      <c r="R359" s="46"/>
      <c r="S359" s="46"/>
      <c r="T359" s="46"/>
      <c r="U359" s="46"/>
      <c r="V359" s="36"/>
      <c r="W359" s="36"/>
      <c r="X359" s="36"/>
      <c r="Y359" s="36"/>
    </row>
    <row r="360" spans="2:25" ht="15" customHeight="1" x14ac:dyDescent="0.2">
      <c r="B360" s="46"/>
      <c r="C360" s="663"/>
      <c r="D360" s="46"/>
      <c r="E360" s="46"/>
      <c r="F360" s="46"/>
      <c r="G360" s="46"/>
      <c r="H360" s="46"/>
      <c r="I360" s="46"/>
      <c r="J360" s="46"/>
      <c r="K360" s="46"/>
      <c r="L360" s="46"/>
      <c r="M360" s="46"/>
      <c r="N360" s="46"/>
      <c r="O360" s="46"/>
      <c r="P360" s="46"/>
      <c r="Q360" s="46"/>
      <c r="R360" s="46"/>
      <c r="S360" s="46"/>
      <c r="T360" s="46"/>
      <c r="U360" s="46"/>
      <c r="V360" s="36"/>
      <c r="W360" s="36"/>
      <c r="X360" s="36"/>
      <c r="Y360" s="36"/>
    </row>
    <row r="361" spans="2:25" ht="15" customHeight="1" x14ac:dyDescent="0.2">
      <c r="B361" s="46"/>
      <c r="C361" s="663"/>
      <c r="D361" s="46"/>
      <c r="E361" s="46"/>
      <c r="F361" s="46"/>
      <c r="G361" s="46"/>
      <c r="H361" s="46"/>
      <c r="I361" s="46"/>
      <c r="J361" s="46"/>
      <c r="K361" s="46"/>
      <c r="L361" s="46"/>
      <c r="M361" s="46"/>
      <c r="N361" s="46"/>
      <c r="O361" s="46"/>
      <c r="P361" s="46"/>
      <c r="Q361" s="46"/>
      <c r="R361" s="46"/>
      <c r="S361" s="46"/>
      <c r="T361" s="46"/>
      <c r="U361" s="46"/>
      <c r="V361" s="36"/>
      <c r="W361" s="36"/>
      <c r="X361" s="36"/>
      <c r="Y361" s="36"/>
    </row>
    <row r="362" spans="2:25" ht="15" customHeight="1" x14ac:dyDescent="0.2">
      <c r="B362" s="46"/>
      <c r="C362" s="663"/>
      <c r="D362" s="46"/>
      <c r="E362" s="46"/>
      <c r="F362" s="46"/>
      <c r="G362" s="46"/>
      <c r="H362" s="46"/>
      <c r="I362" s="46"/>
      <c r="J362" s="46"/>
      <c r="K362" s="46"/>
      <c r="L362" s="46"/>
      <c r="M362" s="46"/>
      <c r="N362" s="46"/>
      <c r="O362" s="46"/>
      <c r="P362" s="46"/>
      <c r="Q362" s="46"/>
      <c r="R362" s="46"/>
      <c r="S362" s="46"/>
      <c r="T362" s="46"/>
      <c r="U362" s="46"/>
      <c r="V362" s="36"/>
      <c r="W362" s="36"/>
      <c r="X362" s="36"/>
      <c r="Y362" s="36"/>
    </row>
    <row r="363" spans="2:25" ht="15" customHeight="1" x14ac:dyDescent="0.2">
      <c r="B363" s="46"/>
      <c r="C363" s="663"/>
      <c r="D363" s="46"/>
      <c r="E363" s="46"/>
      <c r="F363" s="46"/>
      <c r="G363" s="46"/>
      <c r="H363" s="46"/>
      <c r="I363" s="46"/>
      <c r="J363" s="46"/>
      <c r="K363" s="46"/>
      <c r="L363" s="46"/>
      <c r="M363" s="46"/>
      <c r="N363" s="46"/>
      <c r="O363" s="46"/>
      <c r="P363" s="46"/>
      <c r="Q363" s="46"/>
      <c r="R363" s="46"/>
      <c r="S363" s="46"/>
      <c r="T363" s="46"/>
      <c r="U363" s="46"/>
      <c r="V363" s="36"/>
      <c r="W363" s="36"/>
      <c r="X363" s="36"/>
      <c r="Y363" s="36"/>
    </row>
    <row r="364" spans="2:25" ht="15" customHeight="1" x14ac:dyDescent="0.2">
      <c r="B364" s="46"/>
      <c r="C364" s="663"/>
      <c r="D364" s="46"/>
      <c r="E364" s="46"/>
      <c r="F364" s="46"/>
      <c r="G364" s="46"/>
      <c r="H364" s="46"/>
      <c r="I364" s="46"/>
      <c r="J364" s="46"/>
      <c r="K364" s="46"/>
      <c r="L364" s="46"/>
      <c r="M364" s="46"/>
      <c r="N364" s="46"/>
      <c r="O364" s="46"/>
      <c r="P364" s="46"/>
      <c r="Q364" s="46"/>
      <c r="R364" s="46"/>
      <c r="S364" s="46"/>
      <c r="T364" s="46"/>
      <c r="U364" s="46"/>
      <c r="V364" s="36"/>
      <c r="W364" s="36"/>
      <c r="X364" s="36"/>
      <c r="Y364" s="36"/>
    </row>
    <row r="365" spans="2:25" ht="15" customHeight="1" x14ac:dyDescent="0.2">
      <c r="B365" s="46"/>
      <c r="C365" s="663"/>
      <c r="D365" s="46"/>
      <c r="E365" s="46"/>
      <c r="F365" s="46"/>
      <c r="G365" s="46"/>
      <c r="H365" s="46"/>
      <c r="I365" s="46"/>
      <c r="J365" s="46"/>
      <c r="K365" s="46"/>
      <c r="L365" s="46"/>
      <c r="M365" s="46"/>
      <c r="N365" s="46"/>
      <c r="O365" s="46"/>
      <c r="P365" s="46"/>
      <c r="Q365" s="46"/>
      <c r="R365" s="46"/>
      <c r="S365" s="46"/>
      <c r="T365" s="46"/>
      <c r="U365" s="46"/>
      <c r="V365" s="36"/>
      <c r="W365" s="36"/>
      <c r="X365" s="36"/>
      <c r="Y365" s="36"/>
    </row>
    <row r="366" spans="2:25" ht="15" customHeight="1" x14ac:dyDescent="0.2">
      <c r="B366" s="46"/>
      <c r="C366" s="663"/>
      <c r="D366" s="46"/>
      <c r="E366" s="46"/>
      <c r="F366" s="46"/>
      <c r="G366" s="46"/>
      <c r="H366" s="46"/>
      <c r="I366" s="46"/>
      <c r="J366" s="46"/>
      <c r="K366" s="46"/>
      <c r="L366" s="46"/>
      <c r="M366" s="46"/>
      <c r="N366" s="46"/>
      <c r="O366" s="46"/>
      <c r="P366" s="46"/>
      <c r="Q366" s="46"/>
      <c r="R366" s="46"/>
      <c r="S366" s="46"/>
      <c r="T366" s="46"/>
      <c r="U366" s="46"/>
      <c r="V366" s="36"/>
      <c r="W366" s="36"/>
      <c r="X366" s="36"/>
      <c r="Y366" s="36"/>
    </row>
    <row r="367" spans="2:25" ht="15" customHeight="1" x14ac:dyDescent="0.2">
      <c r="B367" s="46"/>
      <c r="C367" s="663"/>
      <c r="D367" s="46"/>
      <c r="E367" s="46"/>
      <c r="F367" s="46"/>
      <c r="G367" s="46"/>
      <c r="H367" s="46"/>
      <c r="I367" s="46"/>
      <c r="J367" s="46"/>
      <c r="K367" s="46"/>
      <c r="L367" s="46"/>
      <c r="M367" s="46"/>
      <c r="N367" s="46"/>
      <c r="O367" s="46"/>
      <c r="P367" s="46"/>
      <c r="Q367" s="46"/>
      <c r="R367" s="46"/>
      <c r="S367" s="46"/>
      <c r="T367" s="46"/>
      <c r="U367" s="46"/>
      <c r="V367" s="36"/>
      <c r="W367" s="36"/>
      <c r="X367" s="36"/>
      <c r="Y367" s="36"/>
    </row>
    <row r="368" spans="2:25" ht="15" customHeight="1" x14ac:dyDescent="0.2">
      <c r="B368" s="46"/>
      <c r="C368" s="663"/>
      <c r="D368" s="46"/>
      <c r="E368" s="46"/>
      <c r="F368" s="46"/>
      <c r="G368" s="46"/>
      <c r="H368" s="46"/>
      <c r="I368" s="46"/>
      <c r="J368" s="46"/>
      <c r="K368" s="46"/>
      <c r="L368" s="46"/>
      <c r="M368" s="46"/>
      <c r="N368" s="46"/>
      <c r="O368" s="46"/>
      <c r="P368" s="46"/>
      <c r="Q368" s="46"/>
      <c r="R368" s="46"/>
      <c r="S368" s="46"/>
      <c r="T368" s="46"/>
      <c r="U368" s="46"/>
      <c r="V368" s="36"/>
      <c r="W368" s="36"/>
      <c r="X368" s="36"/>
      <c r="Y368" s="36"/>
    </row>
    <row r="369" spans="2:25" ht="15" customHeight="1" x14ac:dyDescent="0.2">
      <c r="B369" s="46"/>
      <c r="C369" s="663"/>
      <c r="D369" s="46"/>
      <c r="E369" s="46"/>
      <c r="F369" s="46"/>
      <c r="G369" s="46"/>
      <c r="H369" s="46"/>
      <c r="I369" s="46"/>
      <c r="J369" s="46"/>
      <c r="K369" s="46"/>
      <c r="L369" s="46"/>
      <c r="M369" s="46"/>
      <c r="N369" s="46"/>
      <c r="O369" s="46"/>
      <c r="P369" s="46"/>
      <c r="Q369" s="46"/>
      <c r="R369" s="46"/>
      <c r="S369" s="46"/>
      <c r="T369" s="46"/>
      <c r="U369" s="46"/>
      <c r="V369" s="36"/>
      <c r="W369" s="36"/>
      <c r="X369" s="36"/>
      <c r="Y369" s="36"/>
    </row>
    <row r="370" spans="2:25" ht="15" customHeight="1" x14ac:dyDescent="0.2">
      <c r="B370" s="46"/>
      <c r="C370" s="663"/>
      <c r="D370" s="46"/>
      <c r="E370" s="46"/>
      <c r="F370" s="46"/>
      <c r="G370" s="46"/>
      <c r="H370" s="46"/>
      <c r="I370" s="46"/>
      <c r="J370" s="46"/>
      <c r="K370" s="46"/>
      <c r="L370" s="46"/>
      <c r="M370" s="46"/>
      <c r="N370" s="46"/>
      <c r="O370" s="46"/>
      <c r="P370" s="46"/>
      <c r="Q370" s="46"/>
      <c r="R370" s="46"/>
      <c r="S370" s="46"/>
      <c r="T370" s="46"/>
      <c r="U370" s="46"/>
      <c r="V370" s="36"/>
      <c r="W370" s="36"/>
      <c r="X370" s="36"/>
      <c r="Y370" s="36"/>
    </row>
    <row r="371" spans="2:25" ht="15" customHeight="1" x14ac:dyDescent="0.2">
      <c r="B371" s="46"/>
      <c r="C371" s="663"/>
      <c r="D371" s="46"/>
      <c r="E371" s="46"/>
      <c r="F371" s="46"/>
      <c r="G371" s="46"/>
      <c r="H371" s="46"/>
      <c r="I371" s="46"/>
      <c r="J371" s="46"/>
      <c r="K371" s="46"/>
      <c r="L371" s="46"/>
      <c r="M371" s="46"/>
      <c r="N371" s="46"/>
      <c r="O371" s="46"/>
      <c r="P371" s="46"/>
      <c r="Q371" s="46"/>
      <c r="R371" s="46"/>
      <c r="S371" s="46"/>
      <c r="T371" s="46"/>
      <c r="U371" s="46"/>
      <c r="V371" s="36"/>
      <c r="W371" s="36"/>
      <c r="X371" s="36"/>
      <c r="Y371" s="36"/>
    </row>
    <row r="372" spans="2:25" ht="15" customHeight="1" x14ac:dyDescent="0.2">
      <c r="B372" s="46"/>
      <c r="C372" s="663"/>
      <c r="D372" s="46"/>
      <c r="E372" s="46"/>
      <c r="F372" s="46"/>
      <c r="G372" s="46"/>
      <c r="H372" s="46"/>
      <c r="I372" s="46"/>
      <c r="J372" s="46"/>
      <c r="K372" s="46"/>
      <c r="L372" s="46"/>
      <c r="M372" s="46"/>
      <c r="N372" s="46"/>
      <c r="O372" s="46"/>
      <c r="P372" s="46"/>
      <c r="Q372" s="46"/>
      <c r="R372" s="46"/>
      <c r="S372" s="46"/>
      <c r="T372" s="46"/>
      <c r="U372" s="46"/>
      <c r="V372" s="36"/>
      <c r="W372" s="36"/>
      <c r="X372" s="36"/>
      <c r="Y372" s="36"/>
    </row>
    <row r="373" spans="2:25" ht="15" customHeight="1" x14ac:dyDescent="0.2">
      <c r="B373" s="46"/>
      <c r="C373" s="663"/>
      <c r="D373" s="46"/>
      <c r="E373" s="46"/>
      <c r="F373" s="46"/>
      <c r="G373" s="46"/>
      <c r="H373" s="46"/>
      <c r="I373" s="46"/>
      <c r="J373" s="46"/>
      <c r="K373" s="46"/>
      <c r="L373" s="46"/>
      <c r="M373" s="46"/>
      <c r="N373" s="46"/>
      <c r="O373" s="46"/>
      <c r="P373" s="46"/>
      <c r="Q373" s="46"/>
      <c r="R373" s="46"/>
      <c r="S373" s="46"/>
      <c r="T373" s="46"/>
      <c r="U373" s="46"/>
      <c r="V373" s="36"/>
      <c r="W373" s="36"/>
      <c r="X373" s="36"/>
      <c r="Y373" s="36"/>
    </row>
    <row r="374" spans="2:25" ht="15" customHeight="1" x14ac:dyDescent="0.2">
      <c r="B374" s="46"/>
      <c r="C374" s="663"/>
      <c r="D374" s="46"/>
      <c r="E374" s="46"/>
      <c r="F374" s="46"/>
      <c r="G374" s="46"/>
      <c r="H374" s="46"/>
      <c r="I374" s="46"/>
      <c r="J374" s="46"/>
      <c r="K374" s="46"/>
      <c r="L374" s="46"/>
      <c r="M374" s="46"/>
      <c r="N374" s="46"/>
      <c r="O374" s="46"/>
      <c r="P374" s="46"/>
      <c r="Q374" s="46"/>
      <c r="R374" s="46"/>
      <c r="S374" s="46"/>
      <c r="T374" s="46"/>
      <c r="U374" s="46"/>
      <c r="V374" s="36"/>
      <c r="W374" s="36"/>
      <c r="X374" s="36"/>
      <c r="Y374" s="36"/>
    </row>
    <row r="375" spans="2:25" ht="15" customHeight="1" x14ac:dyDescent="0.2">
      <c r="B375" s="46"/>
      <c r="C375" s="663"/>
      <c r="D375" s="46"/>
      <c r="E375" s="46"/>
      <c r="F375" s="46"/>
      <c r="G375" s="46"/>
      <c r="H375" s="46"/>
      <c r="I375" s="46"/>
      <c r="J375" s="46"/>
      <c r="K375" s="46"/>
      <c r="L375" s="46"/>
      <c r="M375" s="46"/>
      <c r="N375" s="46"/>
      <c r="O375" s="46"/>
      <c r="P375" s="46"/>
      <c r="Q375" s="46"/>
      <c r="R375" s="46"/>
      <c r="S375" s="46"/>
      <c r="T375" s="46"/>
      <c r="U375" s="46"/>
      <c r="V375" s="36"/>
      <c r="W375" s="36"/>
      <c r="X375" s="36"/>
      <c r="Y375" s="36"/>
    </row>
    <row r="376" spans="2:25" ht="15" customHeight="1" x14ac:dyDescent="0.2">
      <c r="B376" s="46"/>
      <c r="C376" s="663"/>
      <c r="D376" s="46"/>
      <c r="E376" s="46"/>
      <c r="F376" s="46"/>
      <c r="G376" s="46"/>
      <c r="H376" s="46"/>
      <c r="I376" s="46"/>
      <c r="J376" s="46"/>
      <c r="K376" s="46"/>
      <c r="L376" s="46"/>
      <c r="M376" s="46"/>
      <c r="N376" s="46"/>
      <c r="O376" s="46"/>
      <c r="P376" s="46"/>
      <c r="Q376" s="46"/>
      <c r="R376" s="46"/>
      <c r="S376" s="46"/>
      <c r="T376" s="46"/>
      <c r="U376" s="46"/>
      <c r="V376" s="36"/>
      <c r="W376" s="36"/>
      <c r="X376" s="36"/>
      <c r="Y376" s="36"/>
    </row>
    <row r="377" spans="2:25" ht="15" customHeight="1" x14ac:dyDescent="0.2">
      <c r="B377" s="46"/>
      <c r="C377" s="663"/>
      <c r="D377" s="46"/>
      <c r="E377" s="46"/>
      <c r="F377" s="46"/>
      <c r="G377" s="46"/>
      <c r="H377" s="46"/>
      <c r="I377" s="46"/>
      <c r="J377" s="46"/>
      <c r="K377" s="46"/>
      <c r="L377" s="46"/>
      <c r="M377" s="46"/>
      <c r="N377" s="46"/>
      <c r="O377" s="46"/>
      <c r="P377" s="46"/>
      <c r="Q377" s="46"/>
      <c r="R377" s="46"/>
      <c r="S377" s="46"/>
      <c r="T377" s="46"/>
      <c r="U377" s="46"/>
      <c r="V377" s="36"/>
      <c r="W377" s="36"/>
      <c r="X377" s="36"/>
      <c r="Y377" s="36"/>
    </row>
    <row r="378" spans="2:25" ht="15" customHeight="1" x14ac:dyDescent="0.2">
      <c r="B378" s="46"/>
      <c r="C378" s="663"/>
      <c r="D378" s="46"/>
      <c r="E378" s="46"/>
      <c r="F378" s="46"/>
      <c r="G378" s="46"/>
      <c r="H378" s="46"/>
      <c r="I378" s="46"/>
      <c r="J378" s="46"/>
      <c r="K378" s="46"/>
      <c r="L378" s="46"/>
      <c r="M378" s="46"/>
      <c r="N378" s="46"/>
      <c r="O378" s="46"/>
      <c r="P378" s="46"/>
      <c r="Q378" s="46"/>
      <c r="R378" s="46"/>
      <c r="S378" s="46"/>
      <c r="T378" s="46"/>
      <c r="U378" s="46"/>
      <c r="V378" s="36"/>
      <c r="W378" s="36"/>
      <c r="X378" s="36"/>
      <c r="Y378" s="36"/>
    </row>
    <row r="379" spans="2:25" ht="15" customHeight="1" x14ac:dyDescent="0.2">
      <c r="B379" s="46"/>
      <c r="C379" s="663"/>
      <c r="D379" s="46"/>
      <c r="E379" s="46"/>
      <c r="F379" s="46"/>
      <c r="G379" s="46"/>
      <c r="H379" s="46"/>
      <c r="I379" s="46"/>
      <c r="J379" s="46"/>
      <c r="K379" s="46"/>
      <c r="L379" s="46"/>
      <c r="M379" s="46"/>
      <c r="N379" s="46"/>
      <c r="O379" s="46"/>
      <c r="P379" s="46"/>
      <c r="Q379" s="46"/>
      <c r="R379" s="46"/>
      <c r="S379" s="46"/>
      <c r="T379" s="46"/>
      <c r="U379" s="46"/>
      <c r="V379" s="36"/>
      <c r="W379" s="36"/>
      <c r="X379" s="36"/>
      <c r="Y379" s="36"/>
    </row>
    <row r="380" spans="2:25" ht="15" customHeight="1" x14ac:dyDescent="0.2">
      <c r="B380" s="46"/>
      <c r="C380" s="663"/>
      <c r="D380" s="46"/>
      <c r="E380" s="46"/>
      <c r="F380" s="46"/>
      <c r="G380" s="46"/>
      <c r="H380" s="46"/>
      <c r="I380" s="46"/>
      <c r="J380" s="46"/>
      <c r="K380" s="46"/>
      <c r="L380" s="46"/>
      <c r="M380" s="46"/>
      <c r="N380" s="46"/>
      <c r="O380" s="46"/>
      <c r="P380" s="46"/>
      <c r="Q380" s="46"/>
      <c r="R380" s="46"/>
      <c r="S380" s="46"/>
      <c r="T380" s="46"/>
      <c r="U380" s="46"/>
      <c r="V380" s="36"/>
      <c r="W380" s="36"/>
      <c r="X380" s="36"/>
      <c r="Y380" s="36"/>
    </row>
    <row r="381" spans="2:25" ht="15" customHeight="1" x14ac:dyDescent="0.2">
      <c r="B381" s="46"/>
      <c r="C381" s="663"/>
      <c r="D381" s="46"/>
      <c r="E381" s="46"/>
      <c r="F381" s="46"/>
      <c r="G381" s="46"/>
      <c r="H381" s="46"/>
      <c r="I381" s="46"/>
      <c r="J381" s="46"/>
      <c r="K381" s="46"/>
      <c r="L381" s="46"/>
      <c r="M381" s="46"/>
      <c r="N381" s="46"/>
      <c r="O381" s="46"/>
      <c r="P381" s="46"/>
      <c r="Q381" s="46"/>
      <c r="R381" s="46"/>
      <c r="S381" s="46"/>
      <c r="T381" s="46"/>
      <c r="U381" s="46"/>
      <c r="V381" s="36"/>
      <c r="W381" s="36"/>
      <c r="X381" s="36"/>
      <c r="Y381" s="36"/>
    </row>
    <row r="382" spans="2:25" ht="15" customHeight="1" x14ac:dyDescent="0.2">
      <c r="B382" s="46"/>
      <c r="C382" s="663"/>
      <c r="D382" s="46"/>
      <c r="E382" s="46"/>
      <c r="F382" s="46"/>
      <c r="G382" s="46"/>
      <c r="H382" s="46"/>
      <c r="I382" s="46"/>
      <c r="J382" s="46"/>
      <c r="K382" s="46"/>
      <c r="L382" s="46"/>
      <c r="M382" s="46"/>
      <c r="N382" s="46"/>
      <c r="O382" s="46"/>
      <c r="P382" s="46"/>
      <c r="Q382" s="46"/>
      <c r="R382" s="46"/>
      <c r="S382" s="46"/>
      <c r="T382" s="46"/>
      <c r="U382" s="46"/>
      <c r="V382" s="36"/>
      <c r="W382" s="36"/>
      <c r="X382" s="36"/>
      <c r="Y382" s="36"/>
    </row>
    <row r="383" spans="2:25" ht="15" customHeight="1" x14ac:dyDescent="0.2">
      <c r="B383" s="46"/>
      <c r="C383" s="663"/>
      <c r="D383" s="46"/>
      <c r="E383" s="46"/>
      <c r="F383" s="46"/>
      <c r="G383" s="46"/>
      <c r="H383" s="46"/>
      <c r="I383" s="46"/>
      <c r="J383" s="46"/>
      <c r="K383" s="46"/>
      <c r="L383" s="46"/>
      <c r="M383" s="46"/>
      <c r="N383" s="46"/>
      <c r="O383" s="46"/>
      <c r="P383" s="46"/>
      <c r="Q383" s="46"/>
      <c r="R383" s="46"/>
      <c r="S383" s="46"/>
      <c r="T383" s="46"/>
      <c r="U383" s="46"/>
      <c r="V383" s="36"/>
      <c r="W383" s="36"/>
      <c r="X383" s="36"/>
      <c r="Y383" s="36"/>
    </row>
    <row r="384" spans="2:25" ht="15" customHeight="1" x14ac:dyDescent="0.2">
      <c r="B384" s="46"/>
      <c r="C384" s="663"/>
      <c r="D384" s="46"/>
      <c r="E384" s="46"/>
      <c r="F384" s="46"/>
      <c r="G384" s="46"/>
      <c r="H384" s="46"/>
      <c r="I384" s="46"/>
      <c r="J384" s="46"/>
      <c r="K384" s="46"/>
      <c r="L384" s="46"/>
      <c r="M384" s="46"/>
      <c r="N384" s="46"/>
      <c r="O384" s="46"/>
      <c r="P384" s="46"/>
      <c r="Q384" s="46"/>
      <c r="R384" s="46"/>
      <c r="S384" s="46"/>
      <c r="T384" s="46"/>
      <c r="U384" s="46"/>
      <c r="V384" s="36"/>
      <c r="W384" s="36"/>
      <c r="X384" s="36"/>
      <c r="Y384" s="36"/>
    </row>
    <row r="385" spans="2:25" ht="15" customHeight="1" x14ac:dyDescent="0.2">
      <c r="B385" s="46"/>
      <c r="C385" s="663"/>
      <c r="D385" s="46"/>
      <c r="E385" s="46"/>
      <c r="F385" s="46"/>
      <c r="G385" s="46"/>
      <c r="H385" s="46"/>
      <c r="I385" s="46"/>
      <c r="J385" s="46"/>
      <c r="K385" s="46"/>
      <c r="L385" s="46"/>
      <c r="M385" s="46"/>
      <c r="N385" s="46"/>
      <c r="O385" s="46"/>
      <c r="P385" s="46"/>
      <c r="Q385" s="46"/>
      <c r="R385" s="46"/>
      <c r="S385" s="46"/>
      <c r="T385" s="46"/>
      <c r="U385" s="46"/>
      <c r="V385" s="36"/>
      <c r="W385" s="36"/>
      <c r="X385" s="36"/>
      <c r="Y385" s="36"/>
    </row>
    <row r="386" spans="2:25" ht="15" customHeight="1" x14ac:dyDescent="0.2">
      <c r="B386" s="46"/>
      <c r="C386" s="663"/>
      <c r="D386" s="46"/>
      <c r="E386" s="46"/>
      <c r="F386" s="46"/>
      <c r="G386" s="46"/>
      <c r="H386" s="46"/>
      <c r="I386" s="46"/>
      <c r="J386" s="46"/>
      <c r="K386" s="46"/>
      <c r="L386" s="46"/>
      <c r="M386" s="46"/>
      <c r="N386" s="46"/>
      <c r="O386" s="46"/>
      <c r="P386" s="46"/>
      <c r="Q386" s="46"/>
      <c r="R386" s="46"/>
      <c r="S386" s="46"/>
      <c r="T386" s="46"/>
      <c r="U386" s="46"/>
      <c r="V386" s="36"/>
      <c r="W386" s="36"/>
      <c r="X386" s="36"/>
      <c r="Y386" s="36"/>
    </row>
    <row r="387" spans="2:25" ht="15" customHeight="1" x14ac:dyDescent="0.2">
      <c r="B387" s="46"/>
      <c r="C387" s="663"/>
      <c r="D387" s="46"/>
      <c r="E387" s="46"/>
      <c r="F387" s="46"/>
      <c r="G387" s="46"/>
      <c r="H387" s="46"/>
      <c r="I387" s="46"/>
      <c r="J387" s="46"/>
      <c r="K387" s="46"/>
      <c r="L387" s="46"/>
      <c r="M387" s="46"/>
      <c r="N387" s="46"/>
      <c r="O387" s="46"/>
      <c r="P387" s="46"/>
      <c r="Q387" s="46"/>
      <c r="R387" s="46"/>
      <c r="S387" s="46"/>
      <c r="T387" s="46"/>
      <c r="U387" s="46"/>
      <c r="V387" s="36"/>
      <c r="W387" s="36"/>
      <c r="X387" s="36"/>
      <c r="Y387" s="36"/>
    </row>
    <row r="388" spans="2:25" ht="15" customHeight="1" x14ac:dyDescent="0.2">
      <c r="B388" s="46"/>
      <c r="C388" s="663"/>
      <c r="D388" s="46"/>
      <c r="E388" s="46"/>
      <c r="F388" s="46"/>
      <c r="G388" s="46"/>
      <c r="H388" s="46"/>
      <c r="I388" s="46"/>
      <c r="J388" s="46"/>
      <c r="K388" s="46"/>
      <c r="L388" s="46"/>
      <c r="M388" s="46"/>
      <c r="N388" s="46"/>
      <c r="O388" s="46"/>
      <c r="P388" s="46"/>
      <c r="Q388" s="46"/>
      <c r="R388" s="46"/>
      <c r="S388" s="46"/>
      <c r="T388" s="46"/>
      <c r="U388" s="46"/>
      <c r="V388" s="36"/>
      <c r="W388" s="36"/>
      <c r="X388" s="36"/>
      <c r="Y388" s="36"/>
    </row>
    <row r="389" spans="2:25" ht="15" customHeight="1" x14ac:dyDescent="0.2">
      <c r="B389" s="46"/>
      <c r="C389" s="663"/>
      <c r="D389" s="46"/>
      <c r="E389" s="46"/>
      <c r="F389" s="46"/>
      <c r="G389" s="46"/>
      <c r="H389" s="46"/>
      <c r="I389" s="46"/>
      <c r="J389" s="46"/>
      <c r="K389" s="46"/>
      <c r="L389" s="46"/>
      <c r="M389" s="46"/>
      <c r="N389" s="46"/>
      <c r="O389" s="46"/>
      <c r="P389" s="46"/>
      <c r="Q389" s="46"/>
      <c r="R389" s="46"/>
      <c r="S389" s="46"/>
      <c r="T389" s="46"/>
      <c r="U389" s="46"/>
      <c r="V389" s="36"/>
      <c r="W389" s="36"/>
      <c r="X389" s="36"/>
      <c r="Y389" s="36"/>
    </row>
    <row r="390" spans="2:25" ht="15" customHeight="1" x14ac:dyDescent="0.2">
      <c r="B390" s="46"/>
      <c r="C390" s="663"/>
      <c r="D390" s="46"/>
      <c r="E390" s="46"/>
      <c r="F390" s="46"/>
      <c r="G390" s="46"/>
      <c r="H390" s="46"/>
      <c r="I390" s="46"/>
      <c r="J390" s="46"/>
      <c r="K390" s="46"/>
      <c r="L390" s="46"/>
      <c r="M390" s="46"/>
      <c r="N390" s="46"/>
      <c r="O390" s="46"/>
      <c r="P390" s="46"/>
      <c r="Q390" s="46"/>
      <c r="R390" s="46"/>
      <c r="S390" s="46"/>
      <c r="T390" s="46"/>
      <c r="U390" s="46"/>
      <c r="V390" s="36"/>
      <c r="W390" s="36"/>
      <c r="X390" s="36"/>
      <c r="Y390" s="36"/>
    </row>
    <row r="391" spans="2:25" ht="15" customHeight="1" x14ac:dyDescent="0.2">
      <c r="B391" s="46"/>
      <c r="C391" s="663"/>
      <c r="D391" s="46"/>
      <c r="E391" s="46"/>
      <c r="F391" s="46"/>
      <c r="G391" s="46"/>
      <c r="H391" s="46"/>
      <c r="I391" s="46"/>
      <c r="J391" s="46"/>
      <c r="K391" s="46"/>
      <c r="L391" s="46"/>
      <c r="M391" s="46"/>
      <c r="N391" s="46"/>
      <c r="O391" s="46"/>
      <c r="P391" s="46"/>
      <c r="Q391" s="46"/>
      <c r="R391" s="46"/>
      <c r="S391" s="46"/>
      <c r="T391" s="46"/>
      <c r="U391" s="46"/>
      <c r="V391" s="36"/>
      <c r="W391" s="36"/>
      <c r="X391" s="36"/>
      <c r="Y391" s="36"/>
    </row>
    <row r="392" spans="2:25" ht="15" customHeight="1" x14ac:dyDescent="0.2">
      <c r="B392" s="46"/>
      <c r="C392" s="663"/>
      <c r="D392" s="46"/>
      <c r="E392" s="46"/>
      <c r="F392" s="46"/>
      <c r="G392" s="46"/>
      <c r="H392" s="46"/>
      <c r="I392" s="46"/>
      <c r="J392" s="46"/>
      <c r="K392" s="46"/>
      <c r="L392" s="46"/>
      <c r="M392" s="46"/>
      <c r="N392" s="46"/>
      <c r="O392" s="46"/>
      <c r="P392" s="46"/>
      <c r="Q392" s="46"/>
      <c r="R392" s="46"/>
      <c r="S392" s="46"/>
      <c r="T392" s="46"/>
      <c r="U392" s="46"/>
      <c r="V392" s="36"/>
      <c r="W392" s="36"/>
      <c r="X392" s="36"/>
      <c r="Y392" s="36"/>
    </row>
    <row r="393" spans="2:25" ht="15" customHeight="1" x14ac:dyDescent="0.2">
      <c r="B393" s="46"/>
      <c r="C393" s="663"/>
      <c r="D393" s="46"/>
      <c r="E393" s="46"/>
      <c r="F393" s="46"/>
      <c r="G393" s="46"/>
      <c r="H393" s="46"/>
      <c r="I393" s="46"/>
      <c r="J393" s="46"/>
      <c r="K393" s="46"/>
      <c r="L393" s="46"/>
      <c r="M393" s="46"/>
      <c r="N393" s="46"/>
      <c r="O393" s="46"/>
      <c r="P393" s="46"/>
      <c r="Q393" s="46"/>
      <c r="R393" s="46"/>
      <c r="S393" s="46"/>
      <c r="T393" s="46"/>
      <c r="U393" s="46"/>
      <c r="V393" s="36"/>
      <c r="W393" s="36"/>
      <c r="X393" s="36"/>
      <c r="Y393" s="36"/>
    </row>
    <row r="394" spans="2:25" ht="15" customHeight="1" x14ac:dyDescent="0.2">
      <c r="B394" s="46"/>
      <c r="C394" s="663"/>
      <c r="D394" s="46"/>
      <c r="E394" s="46"/>
      <c r="F394" s="46"/>
      <c r="G394" s="46"/>
      <c r="H394" s="46"/>
      <c r="I394" s="46"/>
      <c r="J394" s="46"/>
      <c r="K394" s="46"/>
      <c r="L394" s="46"/>
      <c r="M394" s="46"/>
      <c r="N394" s="46"/>
      <c r="O394" s="46"/>
      <c r="P394" s="46"/>
      <c r="Q394" s="46"/>
      <c r="R394" s="46"/>
      <c r="S394" s="46"/>
      <c r="T394" s="46"/>
      <c r="U394" s="46"/>
      <c r="V394" s="36"/>
      <c r="W394" s="36"/>
      <c r="X394" s="36"/>
      <c r="Y394" s="36"/>
    </row>
    <row r="395" spans="2:25" ht="15" customHeight="1" x14ac:dyDescent="0.2">
      <c r="B395" s="46"/>
      <c r="C395" s="663"/>
      <c r="D395" s="46"/>
      <c r="E395" s="46"/>
      <c r="F395" s="46"/>
      <c r="G395" s="46"/>
      <c r="H395" s="46"/>
      <c r="I395" s="46"/>
      <c r="J395" s="46"/>
      <c r="K395" s="46"/>
      <c r="L395" s="46"/>
      <c r="M395" s="46"/>
      <c r="N395" s="46"/>
      <c r="O395" s="46"/>
      <c r="P395" s="46"/>
      <c r="Q395" s="46"/>
      <c r="R395" s="46"/>
      <c r="S395" s="46"/>
      <c r="T395" s="46"/>
      <c r="U395" s="46"/>
      <c r="V395" s="36"/>
      <c r="W395" s="36"/>
      <c r="X395" s="36"/>
      <c r="Y395" s="36"/>
    </row>
    <row r="396" spans="2:25" ht="15" customHeight="1" x14ac:dyDescent="0.2">
      <c r="B396" s="46"/>
      <c r="C396" s="663"/>
      <c r="D396" s="46"/>
      <c r="E396" s="46"/>
      <c r="F396" s="46"/>
      <c r="G396" s="46"/>
      <c r="H396" s="46"/>
      <c r="I396" s="46"/>
      <c r="J396" s="46"/>
      <c r="K396" s="46"/>
      <c r="L396" s="46"/>
      <c r="M396" s="46"/>
      <c r="N396" s="46"/>
      <c r="O396" s="46"/>
      <c r="P396" s="46"/>
      <c r="Q396" s="46"/>
      <c r="R396" s="46"/>
      <c r="S396" s="46"/>
      <c r="T396" s="46"/>
      <c r="U396" s="46"/>
      <c r="V396" s="36"/>
      <c r="W396" s="36"/>
      <c r="X396" s="36"/>
      <c r="Y396" s="36"/>
    </row>
    <row r="397" spans="2:25" ht="15" customHeight="1" x14ac:dyDescent="0.2">
      <c r="B397" s="46"/>
      <c r="C397" s="663"/>
      <c r="D397" s="46"/>
      <c r="E397" s="46"/>
      <c r="F397" s="46"/>
      <c r="G397" s="46"/>
      <c r="H397" s="46"/>
      <c r="I397" s="46"/>
      <c r="J397" s="46"/>
      <c r="K397" s="46"/>
      <c r="L397" s="46"/>
      <c r="M397" s="46"/>
      <c r="N397" s="46"/>
      <c r="O397" s="46"/>
      <c r="P397" s="46"/>
      <c r="Q397" s="46"/>
      <c r="R397" s="46"/>
      <c r="S397" s="46"/>
      <c r="T397" s="46"/>
      <c r="U397" s="46"/>
      <c r="V397" s="36"/>
      <c r="W397" s="36"/>
      <c r="X397" s="36"/>
      <c r="Y397" s="36"/>
    </row>
    <row r="398" spans="2:25" ht="15" customHeight="1" x14ac:dyDescent="0.2">
      <c r="B398" s="46"/>
      <c r="C398" s="663"/>
      <c r="D398" s="46"/>
      <c r="E398" s="46"/>
      <c r="F398" s="46"/>
      <c r="G398" s="46"/>
      <c r="H398" s="46"/>
      <c r="I398" s="46"/>
      <c r="J398" s="46"/>
      <c r="K398" s="46"/>
      <c r="L398" s="46"/>
      <c r="M398" s="46"/>
      <c r="N398" s="46"/>
      <c r="O398" s="46"/>
      <c r="P398" s="46"/>
      <c r="Q398" s="46"/>
      <c r="R398" s="46"/>
      <c r="S398" s="46"/>
      <c r="T398" s="46"/>
      <c r="U398" s="46"/>
      <c r="V398" s="36"/>
      <c r="W398" s="36"/>
      <c r="X398" s="36"/>
      <c r="Y398" s="36"/>
    </row>
    <row r="399" spans="2:25" ht="15" customHeight="1" x14ac:dyDescent="0.2">
      <c r="B399" s="46"/>
      <c r="C399" s="663"/>
      <c r="D399" s="46"/>
      <c r="E399" s="46"/>
      <c r="F399" s="46"/>
      <c r="G399" s="46"/>
      <c r="H399" s="46"/>
      <c r="I399" s="46"/>
      <c r="J399" s="46"/>
      <c r="K399" s="46"/>
      <c r="L399" s="46"/>
      <c r="M399" s="46"/>
      <c r="N399" s="46"/>
      <c r="O399" s="46"/>
      <c r="P399" s="46"/>
      <c r="Q399" s="46"/>
      <c r="R399" s="46"/>
      <c r="S399" s="46"/>
      <c r="T399" s="46"/>
      <c r="U399" s="46"/>
      <c r="V399" s="36"/>
      <c r="W399" s="36"/>
      <c r="X399" s="36"/>
      <c r="Y399" s="36"/>
    </row>
    <row r="400" spans="2:25" ht="15" customHeight="1" x14ac:dyDescent="0.2">
      <c r="B400" s="46"/>
      <c r="C400" s="663"/>
      <c r="D400" s="46"/>
      <c r="E400" s="46"/>
      <c r="F400" s="46"/>
      <c r="G400" s="46"/>
      <c r="H400" s="46"/>
      <c r="I400" s="46"/>
      <c r="J400" s="46"/>
      <c r="K400" s="46"/>
      <c r="L400" s="46"/>
      <c r="M400" s="46"/>
      <c r="N400" s="46"/>
      <c r="O400" s="46"/>
      <c r="P400" s="46"/>
      <c r="Q400" s="46"/>
      <c r="R400" s="46"/>
      <c r="S400" s="46"/>
      <c r="T400" s="46"/>
      <c r="U400" s="46"/>
      <c r="V400" s="36"/>
      <c r="W400" s="36"/>
      <c r="X400" s="36"/>
      <c r="Y400" s="36"/>
    </row>
    <row r="401" spans="2:25" ht="15" customHeight="1" x14ac:dyDescent="0.2">
      <c r="B401" s="46"/>
      <c r="C401" s="663"/>
      <c r="D401" s="46"/>
      <c r="E401" s="46"/>
      <c r="F401" s="46"/>
      <c r="G401" s="46"/>
      <c r="H401" s="46"/>
      <c r="I401" s="46"/>
      <c r="J401" s="46"/>
      <c r="K401" s="46"/>
      <c r="L401" s="46"/>
      <c r="M401" s="46"/>
      <c r="N401" s="46"/>
      <c r="O401" s="46"/>
      <c r="P401" s="46"/>
      <c r="Q401" s="46"/>
      <c r="R401" s="46"/>
      <c r="S401" s="46"/>
      <c r="T401" s="46"/>
      <c r="U401" s="46"/>
      <c r="V401" s="36"/>
      <c r="W401" s="36"/>
      <c r="X401" s="36"/>
      <c r="Y401" s="36"/>
    </row>
    <row r="402" spans="2:25" ht="15" customHeight="1" x14ac:dyDescent="0.2">
      <c r="B402" s="46"/>
      <c r="C402" s="663"/>
      <c r="D402" s="46"/>
      <c r="E402" s="46"/>
      <c r="F402" s="46"/>
      <c r="G402" s="46"/>
      <c r="H402" s="46"/>
      <c r="I402" s="46"/>
      <c r="J402" s="46"/>
      <c r="K402" s="46"/>
      <c r="L402" s="46"/>
      <c r="M402" s="46"/>
      <c r="N402" s="46"/>
      <c r="O402" s="46"/>
      <c r="P402" s="46"/>
      <c r="Q402" s="46"/>
      <c r="R402" s="46"/>
      <c r="S402" s="46"/>
      <c r="T402" s="46"/>
      <c r="U402" s="46"/>
      <c r="V402" s="36"/>
      <c r="W402" s="36"/>
      <c r="X402" s="36"/>
      <c r="Y402" s="36"/>
    </row>
    <row r="403" spans="2:25" ht="15" customHeight="1" x14ac:dyDescent="0.2">
      <c r="B403" s="46"/>
      <c r="C403" s="663"/>
      <c r="D403" s="46"/>
      <c r="E403" s="46"/>
      <c r="F403" s="46"/>
      <c r="G403" s="46"/>
      <c r="H403" s="46"/>
      <c r="I403" s="46"/>
      <c r="J403" s="46"/>
      <c r="K403" s="46"/>
      <c r="L403" s="46"/>
      <c r="M403" s="46"/>
      <c r="N403" s="46"/>
      <c r="O403" s="46"/>
      <c r="P403" s="46"/>
      <c r="Q403" s="46"/>
      <c r="R403" s="46"/>
      <c r="S403" s="46"/>
      <c r="T403" s="46"/>
      <c r="U403" s="46"/>
      <c r="V403" s="36"/>
      <c r="W403" s="36"/>
      <c r="X403" s="36"/>
      <c r="Y403" s="36"/>
    </row>
    <row r="404" spans="2:25" ht="15" customHeight="1" x14ac:dyDescent="0.2">
      <c r="B404" s="46"/>
      <c r="C404" s="663"/>
      <c r="D404" s="46"/>
      <c r="E404" s="46"/>
      <c r="F404" s="46"/>
      <c r="G404" s="46"/>
      <c r="H404" s="46"/>
      <c r="I404" s="46"/>
      <c r="J404" s="46"/>
      <c r="K404" s="46"/>
      <c r="L404" s="46"/>
      <c r="M404" s="46"/>
      <c r="N404" s="46"/>
      <c r="O404" s="46"/>
      <c r="P404" s="46"/>
      <c r="Q404" s="46"/>
      <c r="R404" s="46"/>
      <c r="S404" s="46"/>
      <c r="T404" s="46"/>
      <c r="U404" s="46"/>
      <c r="V404" s="36"/>
      <c r="W404" s="36"/>
      <c r="X404" s="36"/>
      <c r="Y404" s="36"/>
    </row>
    <row r="405" spans="2:25" ht="15" customHeight="1" x14ac:dyDescent="0.2">
      <c r="B405" s="46"/>
      <c r="C405" s="663"/>
      <c r="D405" s="46"/>
      <c r="E405" s="46"/>
      <c r="F405" s="46"/>
      <c r="G405" s="46"/>
      <c r="H405" s="46"/>
      <c r="I405" s="46"/>
      <c r="J405" s="46"/>
      <c r="K405" s="46"/>
      <c r="L405" s="46"/>
      <c r="M405" s="46"/>
      <c r="N405" s="46"/>
      <c r="O405" s="46"/>
      <c r="P405" s="46"/>
      <c r="Q405" s="46"/>
      <c r="R405" s="46"/>
      <c r="S405" s="46"/>
      <c r="T405" s="46"/>
      <c r="U405" s="46"/>
      <c r="V405" s="36"/>
      <c r="W405" s="36"/>
      <c r="X405" s="36"/>
      <c r="Y405" s="36"/>
    </row>
    <row r="406" spans="2:25" ht="15" customHeight="1" x14ac:dyDescent="0.2">
      <c r="B406" s="46"/>
      <c r="C406" s="663"/>
      <c r="D406" s="46"/>
      <c r="E406" s="46"/>
      <c r="F406" s="46"/>
      <c r="G406" s="46"/>
      <c r="H406" s="46"/>
      <c r="I406" s="46"/>
      <c r="J406" s="46"/>
      <c r="K406" s="46"/>
      <c r="L406" s="46"/>
      <c r="M406" s="46"/>
      <c r="N406" s="46"/>
      <c r="O406" s="46"/>
      <c r="P406" s="46"/>
      <c r="Q406" s="46"/>
      <c r="R406" s="46"/>
      <c r="S406" s="46"/>
      <c r="T406" s="46"/>
      <c r="U406" s="46"/>
      <c r="V406" s="36"/>
      <c r="W406" s="36"/>
      <c r="X406" s="36"/>
      <c r="Y406" s="36"/>
    </row>
    <row r="407" spans="2:25" ht="15" customHeight="1" x14ac:dyDescent="0.2">
      <c r="B407" s="46"/>
      <c r="C407" s="663"/>
      <c r="D407" s="46"/>
      <c r="E407" s="46"/>
      <c r="F407" s="46"/>
      <c r="G407" s="46"/>
      <c r="H407" s="46"/>
      <c r="I407" s="46"/>
      <c r="J407" s="46"/>
      <c r="K407" s="46"/>
      <c r="L407" s="46"/>
      <c r="M407" s="46"/>
      <c r="N407" s="46"/>
      <c r="O407" s="46"/>
      <c r="P407" s="46"/>
      <c r="Q407" s="46"/>
      <c r="R407" s="46"/>
      <c r="S407" s="46"/>
      <c r="T407" s="46"/>
      <c r="U407" s="46"/>
      <c r="V407" s="36"/>
      <c r="W407" s="36"/>
      <c r="X407" s="36"/>
      <c r="Y407" s="36"/>
    </row>
    <row r="408" spans="2:25" ht="15" customHeight="1" x14ac:dyDescent="0.2">
      <c r="B408" s="46"/>
      <c r="C408" s="663"/>
      <c r="D408" s="46"/>
      <c r="E408" s="46"/>
      <c r="F408" s="46"/>
      <c r="G408" s="46"/>
      <c r="H408" s="46"/>
      <c r="I408" s="46"/>
      <c r="J408" s="46"/>
      <c r="K408" s="46"/>
      <c r="L408" s="46"/>
      <c r="M408" s="46"/>
      <c r="N408" s="46"/>
      <c r="O408" s="46"/>
      <c r="P408" s="46"/>
      <c r="Q408" s="46"/>
      <c r="R408" s="46"/>
      <c r="S408" s="46"/>
      <c r="T408" s="46"/>
      <c r="U408" s="46"/>
      <c r="V408" s="36"/>
      <c r="W408" s="36"/>
      <c r="X408" s="36"/>
      <c r="Y408" s="36"/>
    </row>
    <row r="409" spans="2:25" ht="15" customHeight="1" x14ac:dyDescent="0.2">
      <c r="B409" s="46"/>
      <c r="C409" s="663"/>
      <c r="D409" s="46"/>
      <c r="E409" s="46"/>
      <c r="F409" s="46"/>
      <c r="G409" s="46"/>
      <c r="H409" s="46"/>
      <c r="I409" s="46"/>
      <c r="J409" s="46"/>
      <c r="K409" s="46"/>
      <c r="L409" s="46"/>
      <c r="M409" s="46"/>
      <c r="N409" s="46"/>
      <c r="O409" s="46"/>
      <c r="P409" s="46"/>
      <c r="Q409" s="46"/>
      <c r="R409" s="46"/>
      <c r="S409" s="46"/>
      <c r="T409" s="46"/>
      <c r="U409" s="46"/>
      <c r="V409" s="36"/>
      <c r="W409" s="36"/>
      <c r="X409" s="36"/>
      <c r="Y409" s="36"/>
    </row>
    <row r="410" spans="2:25" ht="15" customHeight="1" x14ac:dyDescent="0.2">
      <c r="B410" s="46"/>
      <c r="C410" s="663"/>
      <c r="D410" s="46"/>
      <c r="E410" s="46"/>
      <c r="F410" s="46"/>
      <c r="G410" s="46"/>
      <c r="H410" s="46"/>
      <c r="I410" s="46"/>
      <c r="J410" s="46"/>
      <c r="K410" s="46"/>
      <c r="L410" s="46"/>
      <c r="M410" s="46"/>
      <c r="N410" s="46"/>
      <c r="O410" s="46"/>
      <c r="P410" s="46"/>
      <c r="Q410" s="46"/>
      <c r="R410" s="46"/>
      <c r="S410" s="46"/>
      <c r="T410" s="46"/>
      <c r="U410" s="46"/>
      <c r="V410" s="36"/>
      <c r="W410" s="36"/>
      <c r="X410" s="36"/>
      <c r="Y410" s="36"/>
    </row>
    <row r="411" spans="2:25" ht="15" customHeight="1" x14ac:dyDescent="0.2">
      <c r="B411" s="46"/>
      <c r="C411" s="663"/>
      <c r="D411" s="46"/>
      <c r="E411" s="46"/>
      <c r="F411" s="46"/>
      <c r="G411" s="46"/>
      <c r="H411" s="46"/>
      <c r="I411" s="46"/>
      <c r="J411" s="46"/>
      <c r="K411" s="46"/>
      <c r="L411" s="46"/>
      <c r="M411" s="46"/>
      <c r="N411" s="46"/>
      <c r="O411" s="46"/>
      <c r="P411" s="46"/>
      <c r="Q411" s="46"/>
      <c r="R411" s="46"/>
      <c r="S411" s="46"/>
      <c r="T411" s="46"/>
      <c r="U411" s="46"/>
      <c r="V411" s="36"/>
      <c r="W411" s="36"/>
      <c r="X411" s="36"/>
      <c r="Y411" s="36"/>
    </row>
    <row r="412" spans="2:25" ht="15" customHeight="1" x14ac:dyDescent="0.2">
      <c r="B412" s="46"/>
      <c r="C412" s="663"/>
      <c r="D412" s="46"/>
      <c r="E412" s="46"/>
      <c r="F412" s="46"/>
      <c r="G412" s="46"/>
      <c r="H412" s="46"/>
      <c r="I412" s="46"/>
      <c r="J412" s="46"/>
      <c r="K412" s="46"/>
      <c r="L412" s="46"/>
      <c r="M412" s="46"/>
      <c r="N412" s="46"/>
      <c r="O412" s="46"/>
      <c r="P412" s="46"/>
      <c r="Q412" s="46"/>
      <c r="R412" s="46"/>
      <c r="S412" s="46"/>
      <c r="T412" s="46"/>
      <c r="U412" s="46"/>
      <c r="V412" s="36"/>
      <c r="W412" s="36"/>
      <c r="X412" s="36"/>
      <c r="Y412" s="36"/>
    </row>
    <row r="413" spans="2:25" ht="15" customHeight="1" x14ac:dyDescent="0.2">
      <c r="B413" s="46"/>
      <c r="C413" s="663"/>
      <c r="D413" s="46"/>
      <c r="E413" s="46"/>
      <c r="F413" s="46"/>
      <c r="G413" s="46"/>
      <c r="H413" s="46"/>
      <c r="I413" s="46"/>
      <c r="J413" s="46"/>
      <c r="K413" s="46"/>
      <c r="L413" s="46"/>
      <c r="M413" s="46"/>
      <c r="N413" s="46"/>
      <c r="O413" s="46"/>
      <c r="P413" s="46"/>
      <c r="Q413" s="46"/>
      <c r="R413" s="46"/>
      <c r="S413" s="46"/>
      <c r="T413" s="46"/>
      <c r="U413" s="46"/>
      <c r="V413" s="36"/>
      <c r="W413" s="36"/>
      <c r="X413" s="36"/>
      <c r="Y413" s="36"/>
    </row>
    <row r="414" spans="2:25" ht="15" customHeight="1" x14ac:dyDescent="0.2">
      <c r="B414" s="46"/>
      <c r="C414" s="663"/>
      <c r="D414" s="46"/>
      <c r="E414" s="46"/>
      <c r="F414" s="46"/>
      <c r="G414" s="46"/>
      <c r="H414" s="46"/>
      <c r="I414" s="46"/>
      <c r="J414" s="46"/>
      <c r="K414" s="46"/>
      <c r="L414" s="46"/>
      <c r="M414" s="46"/>
      <c r="N414" s="46"/>
      <c r="O414" s="46"/>
      <c r="P414" s="46"/>
      <c r="Q414" s="46"/>
      <c r="R414" s="46"/>
      <c r="S414" s="46"/>
      <c r="T414" s="46"/>
      <c r="U414" s="46"/>
      <c r="V414" s="36"/>
      <c r="W414" s="36"/>
      <c r="X414" s="36"/>
      <c r="Y414" s="36"/>
    </row>
    <row r="415" spans="2:25" ht="15" customHeight="1" x14ac:dyDescent="0.2">
      <c r="B415" s="46"/>
      <c r="C415" s="663"/>
      <c r="D415" s="46"/>
      <c r="E415" s="46"/>
      <c r="F415" s="46"/>
      <c r="G415" s="46"/>
      <c r="H415" s="46"/>
      <c r="I415" s="46"/>
      <c r="J415" s="46"/>
      <c r="K415" s="46"/>
      <c r="L415" s="46"/>
      <c r="M415" s="46"/>
      <c r="N415" s="46"/>
      <c r="O415" s="46"/>
      <c r="P415" s="46"/>
      <c r="Q415" s="46"/>
      <c r="R415" s="46"/>
      <c r="S415" s="46"/>
      <c r="T415" s="46"/>
      <c r="U415" s="46"/>
      <c r="V415" s="36"/>
      <c r="W415" s="36"/>
      <c r="X415" s="36"/>
      <c r="Y415" s="36"/>
    </row>
    <row r="416" spans="2:25" ht="15" customHeight="1" x14ac:dyDescent="0.2">
      <c r="B416" s="46"/>
      <c r="C416" s="663"/>
      <c r="D416" s="46"/>
      <c r="E416" s="46"/>
      <c r="F416" s="46"/>
      <c r="G416" s="46"/>
      <c r="H416" s="46"/>
      <c r="I416" s="46"/>
      <c r="J416" s="46"/>
      <c r="K416" s="46"/>
      <c r="L416" s="46"/>
      <c r="M416" s="46"/>
      <c r="N416" s="46"/>
      <c r="O416" s="46"/>
      <c r="P416" s="46"/>
      <c r="Q416" s="46"/>
      <c r="R416" s="46"/>
      <c r="S416" s="46"/>
      <c r="T416" s="46"/>
      <c r="U416" s="46"/>
      <c r="V416" s="36"/>
      <c r="W416" s="36"/>
      <c r="X416" s="36"/>
      <c r="Y416" s="36"/>
    </row>
    <row r="417" spans="2:25" ht="15" customHeight="1" x14ac:dyDescent="0.2">
      <c r="B417" s="46"/>
      <c r="C417" s="663"/>
      <c r="D417" s="46"/>
      <c r="E417" s="46"/>
      <c r="F417" s="46"/>
      <c r="G417" s="46"/>
      <c r="H417" s="46"/>
      <c r="I417" s="46"/>
      <c r="J417" s="46"/>
      <c r="K417" s="46"/>
      <c r="L417" s="46"/>
      <c r="M417" s="46"/>
      <c r="N417" s="46"/>
      <c r="O417" s="46"/>
      <c r="P417" s="46"/>
      <c r="Q417" s="46"/>
      <c r="R417" s="46"/>
      <c r="S417" s="46"/>
      <c r="T417" s="46"/>
      <c r="U417" s="46"/>
      <c r="V417" s="36"/>
      <c r="W417" s="36"/>
      <c r="X417" s="36"/>
      <c r="Y417" s="36"/>
    </row>
    <row r="418" spans="2:25" ht="15" customHeight="1" x14ac:dyDescent="0.2">
      <c r="B418" s="46"/>
      <c r="C418" s="663"/>
      <c r="D418" s="46"/>
      <c r="E418" s="46"/>
      <c r="F418" s="46"/>
      <c r="G418" s="46"/>
      <c r="H418" s="46"/>
      <c r="I418" s="46"/>
      <c r="J418" s="46"/>
      <c r="K418" s="46"/>
      <c r="L418" s="46"/>
      <c r="M418" s="46"/>
      <c r="N418" s="46"/>
      <c r="O418" s="46"/>
      <c r="P418" s="46"/>
      <c r="Q418" s="46"/>
      <c r="R418" s="46"/>
      <c r="S418" s="46"/>
      <c r="T418" s="46"/>
      <c r="U418" s="46"/>
      <c r="V418" s="36"/>
      <c r="W418" s="36"/>
      <c r="X418" s="36"/>
      <c r="Y418" s="36"/>
    </row>
    <row r="419" spans="2:25" ht="15" customHeight="1" x14ac:dyDescent="0.2">
      <c r="B419" s="46"/>
      <c r="C419" s="663"/>
      <c r="D419" s="46"/>
      <c r="E419" s="46"/>
      <c r="F419" s="46"/>
      <c r="G419" s="46"/>
      <c r="H419" s="46"/>
      <c r="I419" s="46"/>
      <c r="J419" s="46"/>
      <c r="K419" s="46"/>
      <c r="L419" s="46"/>
      <c r="M419" s="46"/>
      <c r="N419" s="46"/>
      <c r="O419" s="46"/>
      <c r="P419" s="46"/>
      <c r="Q419" s="46"/>
      <c r="R419" s="46"/>
      <c r="S419" s="46"/>
      <c r="T419" s="46"/>
      <c r="U419" s="46"/>
      <c r="V419" s="36"/>
      <c r="W419" s="36"/>
      <c r="X419" s="36"/>
      <c r="Y419" s="36"/>
    </row>
    <row r="420" spans="2:25" ht="15" customHeight="1" x14ac:dyDescent="0.2">
      <c r="B420" s="46"/>
      <c r="C420" s="663"/>
      <c r="D420" s="46"/>
      <c r="E420" s="46"/>
      <c r="F420" s="46"/>
      <c r="G420" s="46"/>
      <c r="H420" s="46"/>
      <c r="I420" s="46"/>
      <c r="J420" s="46"/>
      <c r="K420" s="46"/>
      <c r="L420" s="46"/>
      <c r="M420" s="46"/>
      <c r="N420" s="46"/>
      <c r="O420" s="46"/>
      <c r="P420" s="46"/>
      <c r="Q420" s="46"/>
      <c r="R420" s="46"/>
      <c r="S420" s="46"/>
      <c r="T420" s="46"/>
      <c r="U420" s="46"/>
      <c r="V420" s="36"/>
      <c r="W420" s="36"/>
      <c r="X420" s="36"/>
      <c r="Y420" s="36"/>
    </row>
    <row r="421" spans="2:25" ht="15" customHeight="1" x14ac:dyDescent="0.2">
      <c r="B421" s="46"/>
      <c r="C421" s="663"/>
      <c r="D421" s="46"/>
      <c r="E421" s="46"/>
      <c r="F421" s="46"/>
      <c r="G421" s="46"/>
      <c r="H421" s="46"/>
      <c r="I421" s="46"/>
      <c r="J421" s="46"/>
      <c r="K421" s="46"/>
      <c r="L421" s="46"/>
      <c r="M421" s="46"/>
      <c r="N421" s="46"/>
      <c r="O421" s="46"/>
      <c r="P421" s="46"/>
      <c r="Q421" s="46"/>
      <c r="R421" s="46"/>
      <c r="S421" s="46"/>
      <c r="T421" s="46"/>
      <c r="U421" s="46"/>
      <c r="V421" s="36"/>
      <c r="W421" s="36"/>
      <c r="X421" s="36"/>
      <c r="Y421" s="36"/>
    </row>
    <row r="422" spans="2:25" ht="15" customHeight="1" x14ac:dyDescent="0.2">
      <c r="B422" s="46"/>
      <c r="C422" s="663"/>
      <c r="D422" s="46"/>
      <c r="E422" s="46"/>
      <c r="F422" s="46"/>
      <c r="G422" s="46"/>
      <c r="H422" s="46"/>
      <c r="I422" s="46"/>
      <c r="J422" s="46"/>
      <c r="K422" s="46"/>
      <c r="L422" s="46"/>
      <c r="M422" s="46"/>
      <c r="N422" s="46"/>
      <c r="O422" s="46"/>
      <c r="P422" s="46"/>
      <c r="Q422" s="46"/>
      <c r="R422" s="46"/>
      <c r="S422" s="46"/>
      <c r="T422" s="46"/>
      <c r="U422" s="46"/>
      <c r="V422" s="36"/>
      <c r="W422" s="36"/>
      <c r="X422" s="36"/>
      <c r="Y422" s="36"/>
    </row>
    <row r="423" spans="2:25" ht="15" customHeight="1" x14ac:dyDescent="0.2">
      <c r="B423" s="46"/>
      <c r="C423" s="663"/>
      <c r="D423" s="46"/>
      <c r="E423" s="46"/>
      <c r="F423" s="46"/>
      <c r="G423" s="46"/>
      <c r="H423" s="46"/>
      <c r="I423" s="46"/>
      <c r="J423" s="46"/>
      <c r="K423" s="46"/>
      <c r="L423" s="46"/>
      <c r="M423" s="46"/>
      <c r="N423" s="46"/>
      <c r="O423" s="46"/>
      <c r="P423" s="46"/>
      <c r="Q423" s="46"/>
      <c r="R423" s="46"/>
      <c r="S423" s="46"/>
      <c r="T423" s="46"/>
      <c r="U423" s="46"/>
      <c r="V423" s="36"/>
      <c r="W423" s="36"/>
      <c r="X423" s="36"/>
      <c r="Y423" s="36"/>
    </row>
    <row r="424" spans="2:25" ht="15" customHeight="1" x14ac:dyDescent="0.2">
      <c r="B424" s="46"/>
      <c r="C424" s="663"/>
      <c r="D424" s="46"/>
      <c r="E424" s="46"/>
      <c r="F424" s="46"/>
      <c r="G424" s="46"/>
      <c r="H424" s="46"/>
      <c r="I424" s="46"/>
      <c r="J424" s="46"/>
      <c r="K424" s="46"/>
      <c r="L424" s="46"/>
      <c r="M424" s="46"/>
      <c r="N424" s="46"/>
      <c r="O424" s="46"/>
      <c r="P424" s="46"/>
      <c r="Q424" s="46"/>
      <c r="R424" s="46"/>
      <c r="S424" s="46"/>
      <c r="T424" s="46"/>
      <c r="U424" s="46"/>
      <c r="V424" s="36"/>
      <c r="W424" s="36"/>
      <c r="X424" s="36"/>
      <c r="Y424" s="36"/>
    </row>
    <row r="425" spans="2:25" ht="15" customHeight="1" x14ac:dyDescent="0.2">
      <c r="B425" s="46"/>
      <c r="C425" s="663"/>
      <c r="D425" s="46"/>
      <c r="E425" s="46"/>
      <c r="F425" s="46"/>
      <c r="G425" s="46"/>
      <c r="H425" s="46"/>
      <c r="I425" s="46"/>
      <c r="J425" s="46"/>
      <c r="K425" s="46"/>
      <c r="L425" s="46"/>
      <c r="M425" s="46"/>
      <c r="N425" s="46"/>
      <c r="O425" s="46"/>
      <c r="P425" s="46"/>
      <c r="Q425" s="46"/>
      <c r="R425" s="46"/>
      <c r="S425" s="46"/>
      <c r="T425" s="46"/>
      <c r="U425" s="46"/>
      <c r="V425" s="36"/>
      <c r="W425" s="36"/>
      <c r="X425" s="36"/>
      <c r="Y425" s="36"/>
    </row>
    <row r="426" spans="2:25" ht="15" customHeight="1" x14ac:dyDescent="0.2">
      <c r="B426" s="46"/>
      <c r="C426" s="663"/>
      <c r="D426" s="46"/>
      <c r="E426" s="46"/>
      <c r="F426" s="46"/>
      <c r="G426" s="46"/>
      <c r="H426" s="46"/>
      <c r="I426" s="46"/>
      <c r="J426" s="46"/>
      <c r="K426" s="46"/>
      <c r="L426" s="46"/>
      <c r="M426" s="46"/>
      <c r="N426" s="46"/>
      <c r="O426" s="46"/>
      <c r="P426" s="46"/>
      <c r="Q426" s="46"/>
      <c r="R426" s="46"/>
      <c r="S426" s="46"/>
      <c r="T426" s="46"/>
      <c r="U426" s="46"/>
      <c r="V426" s="36"/>
      <c r="W426" s="36"/>
      <c r="X426" s="36"/>
      <c r="Y426" s="36"/>
    </row>
    <row r="427" spans="2:25" ht="15" customHeight="1" x14ac:dyDescent="0.2">
      <c r="B427" s="46"/>
      <c r="C427" s="663"/>
      <c r="D427" s="46"/>
      <c r="E427" s="46"/>
      <c r="F427" s="46"/>
      <c r="G427" s="46"/>
      <c r="H427" s="46"/>
      <c r="I427" s="46"/>
      <c r="J427" s="46"/>
      <c r="K427" s="46"/>
      <c r="L427" s="46"/>
      <c r="M427" s="46"/>
      <c r="N427" s="46"/>
      <c r="O427" s="46"/>
      <c r="P427" s="46"/>
      <c r="Q427" s="46"/>
      <c r="R427" s="46"/>
      <c r="S427" s="46"/>
      <c r="T427" s="46"/>
      <c r="U427" s="46"/>
      <c r="V427" s="36"/>
      <c r="W427" s="36"/>
      <c r="X427" s="36"/>
      <c r="Y427" s="36"/>
    </row>
    <row r="428" spans="2:25" ht="15" customHeight="1" x14ac:dyDescent="0.2">
      <c r="B428" s="46"/>
      <c r="C428" s="663"/>
      <c r="D428" s="46"/>
      <c r="E428" s="46"/>
      <c r="F428" s="46"/>
      <c r="G428" s="46"/>
      <c r="H428" s="46"/>
      <c r="I428" s="46"/>
      <c r="J428" s="46"/>
      <c r="K428" s="46"/>
      <c r="L428" s="46"/>
      <c r="M428" s="46"/>
      <c r="N428" s="46"/>
      <c r="O428" s="46"/>
      <c r="P428" s="46"/>
      <c r="Q428" s="46"/>
      <c r="R428" s="46"/>
      <c r="S428" s="46"/>
      <c r="T428" s="46"/>
      <c r="U428" s="46"/>
      <c r="V428" s="36"/>
      <c r="W428" s="36"/>
      <c r="X428" s="36"/>
      <c r="Y428" s="36"/>
    </row>
    <row r="429" spans="2:25" ht="15" customHeight="1" x14ac:dyDescent="0.2">
      <c r="B429" s="46"/>
      <c r="C429" s="663"/>
      <c r="D429" s="46"/>
      <c r="E429" s="46"/>
      <c r="F429" s="46"/>
      <c r="G429" s="46"/>
      <c r="H429" s="46"/>
      <c r="I429" s="46"/>
      <c r="J429" s="46"/>
      <c r="K429" s="46"/>
      <c r="L429" s="46"/>
      <c r="M429" s="46"/>
      <c r="N429" s="46"/>
      <c r="O429" s="46"/>
      <c r="P429" s="46"/>
      <c r="Q429" s="46"/>
      <c r="R429" s="46"/>
      <c r="S429" s="46"/>
      <c r="T429" s="46"/>
      <c r="U429" s="46"/>
      <c r="V429" s="36"/>
      <c r="W429" s="36"/>
      <c r="X429" s="36"/>
      <c r="Y429" s="36"/>
    </row>
    <row r="430" spans="2:25" ht="15" customHeight="1" x14ac:dyDescent="0.2">
      <c r="B430" s="46"/>
      <c r="C430" s="663"/>
      <c r="D430" s="46"/>
      <c r="E430" s="46"/>
      <c r="F430" s="46"/>
      <c r="G430" s="46"/>
      <c r="H430" s="46"/>
      <c r="I430" s="46"/>
      <c r="J430" s="46"/>
      <c r="K430" s="46"/>
      <c r="L430" s="46"/>
      <c r="M430" s="46"/>
      <c r="N430" s="46"/>
      <c r="O430" s="46"/>
      <c r="P430" s="46"/>
      <c r="Q430" s="46"/>
      <c r="R430" s="46"/>
      <c r="S430" s="46"/>
      <c r="T430" s="46"/>
      <c r="U430" s="46"/>
      <c r="V430" s="36"/>
      <c r="W430" s="36"/>
      <c r="X430" s="36"/>
      <c r="Y430" s="36"/>
    </row>
    <row r="431" spans="2:25" ht="15" customHeight="1" x14ac:dyDescent="0.2">
      <c r="B431" s="46"/>
      <c r="C431" s="663"/>
      <c r="D431" s="46"/>
      <c r="E431" s="46"/>
      <c r="F431" s="46"/>
      <c r="G431" s="46"/>
      <c r="H431" s="46"/>
      <c r="I431" s="46"/>
      <c r="J431" s="46"/>
      <c r="K431" s="46"/>
      <c r="L431" s="46"/>
      <c r="M431" s="46"/>
      <c r="N431" s="46"/>
      <c r="O431" s="46"/>
      <c r="P431" s="46"/>
      <c r="Q431" s="46"/>
      <c r="R431" s="46"/>
      <c r="S431" s="46"/>
      <c r="T431" s="46"/>
      <c r="U431" s="46"/>
      <c r="V431" s="36"/>
      <c r="W431" s="36"/>
      <c r="X431" s="36"/>
      <c r="Y431" s="36"/>
    </row>
    <row r="432" spans="2:25" ht="15" customHeight="1" x14ac:dyDescent="0.2">
      <c r="B432" s="46"/>
      <c r="C432" s="663"/>
      <c r="D432" s="46"/>
      <c r="E432" s="46"/>
      <c r="F432" s="46"/>
      <c r="G432" s="46"/>
      <c r="H432" s="46"/>
      <c r="I432" s="46"/>
      <c r="J432" s="46"/>
      <c r="K432" s="46"/>
      <c r="L432" s="46"/>
      <c r="M432" s="46"/>
      <c r="N432" s="46"/>
      <c r="O432" s="46"/>
      <c r="P432" s="46"/>
      <c r="Q432" s="46"/>
      <c r="R432" s="46"/>
      <c r="S432" s="46"/>
      <c r="T432" s="46"/>
      <c r="U432" s="46"/>
      <c r="V432" s="36"/>
      <c r="W432" s="36"/>
      <c r="X432" s="36"/>
      <c r="Y432" s="36"/>
    </row>
    <row r="433" spans="2:25" ht="15" customHeight="1" x14ac:dyDescent="0.2">
      <c r="B433" s="46"/>
      <c r="C433" s="663"/>
      <c r="D433" s="46"/>
      <c r="E433" s="46"/>
      <c r="F433" s="46"/>
      <c r="G433" s="46"/>
      <c r="H433" s="46"/>
      <c r="I433" s="46"/>
      <c r="J433" s="46"/>
      <c r="K433" s="46"/>
      <c r="L433" s="46"/>
      <c r="M433" s="46"/>
      <c r="N433" s="46"/>
      <c r="O433" s="46"/>
      <c r="P433" s="46"/>
      <c r="Q433" s="46"/>
      <c r="R433" s="46"/>
      <c r="S433" s="46"/>
      <c r="T433" s="46"/>
      <c r="U433" s="46"/>
      <c r="V433" s="36"/>
      <c r="W433" s="36"/>
      <c r="X433" s="36"/>
      <c r="Y433" s="36"/>
    </row>
    <row r="434" spans="2:25" ht="15" customHeight="1" x14ac:dyDescent="0.2">
      <c r="B434" s="46"/>
      <c r="C434" s="663"/>
      <c r="D434" s="46"/>
      <c r="E434" s="46"/>
      <c r="F434" s="46"/>
      <c r="G434" s="46"/>
      <c r="H434" s="46"/>
      <c r="I434" s="46"/>
      <c r="J434" s="46"/>
      <c r="K434" s="46"/>
      <c r="L434" s="46"/>
      <c r="M434" s="46"/>
      <c r="N434" s="46"/>
      <c r="O434" s="46"/>
      <c r="P434" s="46"/>
      <c r="Q434" s="46"/>
      <c r="R434" s="46"/>
      <c r="S434" s="46"/>
      <c r="T434" s="46"/>
      <c r="U434" s="46"/>
      <c r="V434" s="36"/>
      <c r="W434" s="36"/>
      <c r="X434" s="36"/>
      <c r="Y434" s="36"/>
    </row>
    <row r="435" spans="2:25" ht="15" customHeight="1" x14ac:dyDescent="0.2">
      <c r="B435" s="46"/>
      <c r="C435" s="663"/>
      <c r="D435" s="46"/>
      <c r="E435" s="46"/>
      <c r="F435" s="46"/>
      <c r="G435" s="46"/>
      <c r="H435" s="46"/>
      <c r="I435" s="46"/>
      <c r="J435" s="46"/>
      <c r="K435" s="46"/>
      <c r="L435" s="46"/>
      <c r="M435" s="46"/>
      <c r="N435" s="46"/>
      <c r="O435" s="46"/>
      <c r="P435" s="46"/>
      <c r="Q435" s="46"/>
      <c r="R435" s="46"/>
      <c r="S435" s="46"/>
      <c r="T435" s="46"/>
      <c r="U435" s="46"/>
      <c r="V435" s="36"/>
      <c r="W435" s="36"/>
      <c r="X435" s="36"/>
      <c r="Y435" s="36"/>
    </row>
    <row r="436" spans="2:25" ht="15" customHeight="1" x14ac:dyDescent="0.2">
      <c r="B436" s="46"/>
      <c r="C436" s="663"/>
      <c r="D436" s="46"/>
      <c r="E436" s="46"/>
      <c r="F436" s="46"/>
      <c r="G436" s="46"/>
      <c r="H436" s="46"/>
      <c r="I436" s="46"/>
      <c r="J436" s="46"/>
      <c r="K436" s="46"/>
      <c r="L436" s="46"/>
      <c r="M436" s="46"/>
      <c r="N436" s="46"/>
      <c r="O436" s="46"/>
      <c r="P436" s="46"/>
      <c r="Q436" s="46"/>
      <c r="R436" s="46"/>
      <c r="S436" s="46"/>
      <c r="T436" s="46"/>
      <c r="U436" s="46"/>
      <c r="V436" s="36"/>
      <c r="W436" s="36"/>
      <c r="X436" s="36"/>
      <c r="Y436" s="36"/>
    </row>
    <row r="437" spans="2:25" ht="15" customHeight="1" x14ac:dyDescent="0.2">
      <c r="B437" s="46"/>
      <c r="C437" s="663"/>
      <c r="D437" s="46"/>
      <c r="E437" s="46"/>
      <c r="F437" s="46"/>
      <c r="G437" s="46"/>
      <c r="H437" s="46"/>
      <c r="I437" s="46"/>
      <c r="J437" s="46"/>
      <c r="K437" s="46"/>
      <c r="L437" s="46"/>
      <c r="M437" s="46"/>
      <c r="N437" s="46"/>
      <c r="O437" s="46"/>
      <c r="P437" s="46"/>
      <c r="Q437" s="46"/>
      <c r="R437" s="46"/>
      <c r="S437" s="46"/>
      <c r="T437" s="46"/>
      <c r="U437" s="46"/>
      <c r="V437" s="36"/>
      <c r="W437" s="36"/>
      <c r="X437" s="36"/>
      <c r="Y437" s="36"/>
    </row>
    <row r="438" spans="2:25" ht="15" customHeight="1" x14ac:dyDescent="0.2">
      <c r="B438" s="46"/>
      <c r="C438" s="663"/>
      <c r="D438" s="46"/>
      <c r="E438" s="46"/>
      <c r="F438" s="46"/>
      <c r="G438" s="46"/>
      <c r="H438" s="46"/>
      <c r="I438" s="46"/>
      <c r="J438" s="46"/>
      <c r="K438" s="46"/>
      <c r="L438" s="46"/>
      <c r="M438" s="46"/>
      <c r="N438" s="46"/>
      <c r="O438" s="46"/>
      <c r="P438" s="46"/>
      <c r="Q438" s="46"/>
      <c r="R438" s="46"/>
      <c r="S438" s="46"/>
      <c r="T438" s="46"/>
      <c r="U438" s="46"/>
      <c r="V438" s="36"/>
      <c r="W438" s="36"/>
      <c r="X438" s="36"/>
      <c r="Y438" s="36"/>
    </row>
    <row r="439" spans="2:25" ht="15" customHeight="1" x14ac:dyDescent="0.2">
      <c r="B439" s="46"/>
      <c r="C439" s="663"/>
      <c r="D439" s="46"/>
      <c r="E439" s="46"/>
      <c r="F439" s="46"/>
      <c r="G439" s="46"/>
      <c r="H439" s="46"/>
      <c r="I439" s="46"/>
      <c r="J439" s="46"/>
      <c r="K439" s="46"/>
      <c r="L439" s="46"/>
      <c r="M439" s="46"/>
      <c r="N439" s="46"/>
      <c r="O439" s="46"/>
      <c r="P439" s="46"/>
      <c r="Q439" s="46"/>
      <c r="R439" s="46"/>
      <c r="S439" s="46"/>
      <c r="T439" s="46"/>
      <c r="U439" s="46"/>
      <c r="V439" s="36"/>
      <c r="W439" s="36"/>
      <c r="X439" s="36"/>
      <c r="Y439" s="36"/>
    </row>
    <row r="440" spans="2:25" ht="15" customHeight="1" x14ac:dyDescent="0.2">
      <c r="B440" s="46"/>
      <c r="C440" s="663"/>
      <c r="D440" s="46"/>
      <c r="E440" s="46"/>
      <c r="F440" s="46"/>
      <c r="G440" s="46"/>
      <c r="H440" s="46"/>
      <c r="I440" s="46"/>
      <c r="J440" s="46"/>
      <c r="K440" s="46"/>
      <c r="L440" s="46"/>
      <c r="M440" s="46"/>
      <c r="N440" s="46"/>
      <c r="O440" s="46"/>
      <c r="P440" s="46"/>
      <c r="Q440" s="46"/>
      <c r="R440" s="46"/>
      <c r="S440" s="46"/>
      <c r="T440" s="46"/>
      <c r="U440" s="46"/>
      <c r="V440" s="36"/>
      <c r="W440" s="36"/>
      <c r="X440" s="36"/>
      <c r="Y440" s="36"/>
    </row>
    <row r="441" spans="2:25" ht="15" customHeight="1" x14ac:dyDescent="0.2">
      <c r="B441" s="46"/>
      <c r="C441" s="663"/>
      <c r="D441" s="46"/>
      <c r="E441" s="46"/>
      <c r="F441" s="46"/>
      <c r="G441" s="46"/>
      <c r="H441" s="46"/>
      <c r="I441" s="46"/>
      <c r="J441" s="46"/>
      <c r="K441" s="46"/>
      <c r="L441" s="46"/>
      <c r="M441" s="46"/>
      <c r="N441" s="46"/>
      <c r="O441" s="46"/>
      <c r="P441" s="46"/>
      <c r="Q441" s="46"/>
      <c r="R441" s="46"/>
      <c r="S441" s="46"/>
      <c r="T441" s="46"/>
      <c r="U441" s="46"/>
      <c r="V441" s="36"/>
      <c r="W441" s="36"/>
      <c r="X441" s="36"/>
      <c r="Y441" s="36"/>
    </row>
    <row r="442" spans="2:25" ht="15" customHeight="1" x14ac:dyDescent="0.2">
      <c r="B442" s="46"/>
      <c r="C442" s="663"/>
      <c r="D442" s="46"/>
      <c r="E442" s="46"/>
      <c r="F442" s="46"/>
      <c r="G442" s="46"/>
      <c r="H442" s="46"/>
      <c r="I442" s="46"/>
      <c r="J442" s="46"/>
      <c r="K442" s="46"/>
      <c r="L442" s="46"/>
      <c r="M442" s="46"/>
      <c r="N442" s="46"/>
      <c r="O442" s="46"/>
      <c r="P442" s="46"/>
      <c r="Q442" s="46"/>
      <c r="R442" s="46"/>
      <c r="S442" s="46"/>
      <c r="T442" s="46"/>
      <c r="U442" s="46"/>
      <c r="V442" s="36"/>
      <c r="W442" s="36"/>
      <c r="X442" s="36"/>
      <c r="Y442" s="36"/>
    </row>
    <row r="443" spans="2:25" ht="15" customHeight="1" x14ac:dyDescent="0.2">
      <c r="B443" s="46"/>
      <c r="C443" s="663"/>
      <c r="D443" s="46"/>
      <c r="E443" s="46"/>
      <c r="F443" s="46"/>
      <c r="G443" s="46"/>
      <c r="H443" s="46"/>
      <c r="I443" s="46"/>
      <c r="J443" s="46"/>
      <c r="K443" s="46"/>
      <c r="L443" s="46"/>
      <c r="M443" s="46"/>
      <c r="N443" s="46"/>
      <c r="O443" s="46"/>
      <c r="P443" s="46"/>
      <c r="Q443" s="46"/>
      <c r="R443" s="46"/>
      <c r="S443" s="46"/>
      <c r="T443" s="46"/>
      <c r="U443" s="46"/>
      <c r="V443" s="36"/>
      <c r="W443" s="36"/>
      <c r="X443" s="36"/>
      <c r="Y443" s="36"/>
    </row>
    <row r="444" spans="2:25" ht="15" customHeight="1" x14ac:dyDescent="0.2">
      <c r="B444" s="46"/>
      <c r="C444" s="663"/>
      <c r="D444" s="46"/>
      <c r="E444" s="46"/>
      <c r="F444" s="46"/>
      <c r="G444" s="46"/>
      <c r="H444" s="46"/>
      <c r="I444" s="46"/>
      <c r="J444" s="46"/>
      <c r="K444" s="46"/>
      <c r="L444" s="46"/>
      <c r="M444" s="46"/>
      <c r="N444" s="46"/>
      <c r="O444" s="46"/>
      <c r="P444" s="46"/>
      <c r="Q444" s="46"/>
      <c r="R444" s="46"/>
      <c r="S444" s="46"/>
      <c r="T444" s="46"/>
      <c r="U444" s="46"/>
      <c r="V444" s="36"/>
      <c r="W444" s="36"/>
      <c r="X444" s="36"/>
      <c r="Y444" s="36"/>
    </row>
    <row r="445" spans="2:25" ht="15" customHeight="1" x14ac:dyDescent="0.2">
      <c r="B445" s="46"/>
      <c r="C445" s="663"/>
      <c r="D445" s="46"/>
      <c r="E445" s="46"/>
      <c r="F445" s="46"/>
      <c r="G445" s="46"/>
      <c r="H445" s="46"/>
      <c r="I445" s="46"/>
      <c r="J445" s="46"/>
      <c r="K445" s="46"/>
      <c r="L445" s="46"/>
      <c r="M445" s="46"/>
      <c r="N445" s="46"/>
      <c r="O445" s="46"/>
      <c r="P445" s="46"/>
      <c r="Q445" s="46"/>
      <c r="R445" s="46"/>
      <c r="S445" s="46"/>
      <c r="T445" s="46"/>
      <c r="U445" s="46"/>
      <c r="V445" s="36"/>
      <c r="W445" s="36"/>
      <c r="X445" s="36"/>
      <c r="Y445" s="36"/>
    </row>
    <row r="446" spans="2:25" ht="15" customHeight="1" x14ac:dyDescent="0.2">
      <c r="B446" s="46"/>
      <c r="C446" s="663"/>
      <c r="D446" s="46"/>
      <c r="E446" s="46"/>
      <c r="F446" s="46"/>
      <c r="G446" s="46"/>
      <c r="H446" s="46"/>
      <c r="I446" s="46"/>
      <c r="J446" s="46"/>
      <c r="K446" s="46"/>
      <c r="L446" s="46"/>
      <c r="M446" s="46"/>
      <c r="N446" s="46"/>
      <c r="O446" s="46"/>
      <c r="P446" s="46"/>
      <c r="Q446" s="46"/>
      <c r="R446" s="46"/>
      <c r="S446" s="46"/>
      <c r="T446" s="46"/>
      <c r="U446" s="46"/>
      <c r="V446" s="36"/>
      <c r="W446" s="36"/>
      <c r="X446" s="36"/>
      <c r="Y446" s="36"/>
    </row>
    <row r="447" spans="2:25" ht="15" customHeight="1" x14ac:dyDescent="0.2">
      <c r="B447" s="46"/>
      <c r="C447" s="663"/>
      <c r="D447" s="46"/>
      <c r="E447" s="46"/>
      <c r="F447" s="46"/>
      <c r="G447" s="46"/>
      <c r="H447" s="46"/>
      <c r="I447" s="46"/>
      <c r="J447" s="46"/>
      <c r="K447" s="46"/>
      <c r="L447" s="46"/>
      <c r="M447" s="46"/>
      <c r="N447" s="46"/>
      <c r="O447" s="46"/>
      <c r="P447" s="46"/>
      <c r="Q447" s="46"/>
      <c r="R447" s="46"/>
      <c r="S447" s="46"/>
      <c r="T447" s="46"/>
      <c r="U447" s="46"/>
      <c r="V447" s="36"/>
      <c r="W447" s="36"/>
      <c r="X447" s="36"/>
      <c r="Y447" s="36"/>
    </row>
    <row r="448" spans="2:25" ht="15" customHeight="1" x14ac:dyDescent="0.2">
      <c r="B448" s="46"/>
      <c r="C448" s="663"/>
      <c r="D448" s="46"/>
      <c r="E448" s="46"/>
      <c r="F448" s="46"/>
      <c r="G448" s="46"/>
      <c r="H448" s="46"/>
      <c r="I448" s="46"/>
      <c r="J448" s="46"/>
      <c r="K448" s="46"/>
      <c r="L448" s="46"/>
      <c r="M448" s="46"/>
      <c r="N448" s="46"/>
      <c r="O448" s="46"/>
      <c r="P448" s="46"/>
      <c r="Q448" s="46"/>
      <c r="R448" s="46"/>
      <c r="S448" s="46"/>
      <c r="T448" s="46"/>
      <c r="U448" s="46"/>
      <c r="V448" s="36"/>
      <c r="W448" s="36"/>
      <c r="X448" s="36"/>
      <c r="Y448" s="36"/>
    </row>
    <row r="449" spans="2:25" ht="15" customHeight="1" x14ac:dyDescent="0.2">
      <c r="B449" s="46"/>
      <c r="C449" s="663"/>
      <c r="D449" s="46"/>
      <c r="E449" s="46"/>
      <c r="F449" s="46"/>
      <c r="G449" s="46"/>
      <c r="H449" s="46"/>
      <c r="I449" s="46"/>
      <c r="J449" s="46"/>
      <c r="K449" s="46"/>
      <c r="L449" s="46"/>
      <c r="M449" s="46"/>
      <c r="N449" s="46"/>
      <c r="O449" s="46"/>
      <c r="P449" s="46"/>
      <c r="Q449" s="46"/>
      <c r="R449" s="46"/>
      <c r="S449" s="46"/>
      <c r="T449" s="46"/>
      <c r="U449" s="46"/>
      <c r="V449" s="36"/>
      <c r="W449" s="36"/>
      <c r="X449" s="36"/>
      <c r="Y449" s="36"/>
    </row>
    <row r="450" spans="2:25" ht="15" customHeight="1" x14ac:dyDescent="0.2">
      <c r="B450" s="46"/>
      <c r="C450" s="663"/>
      <c r="D450" s="46"/>
      <c r="E450" s="46"/>
      <c r="F450" s="46"/>
      <c r="G450" s="46"/>
      <c r="H450" s="46"/>
      <c r="I450" s="46"/>
      <c r="J450" s="46"/>
      <c r="K450" s="46"/>
      <c r="L450" s="46"/>
      <c r="M450" s="46"/>
      <c r="N450" s="46"/>
      <c r="O450" s="46"/>
      <c r="P450" s="46"/>
      <c r="Q450" s="46"/>
      <c r="R450" s="46"/>
      <c r="S450" s="46"/>
      <c r="T450" s="46"/>
      <c r="U450" s="46"/>
      <c r="V450" s="36"/>
      <c r="W450" s="36"/>
      <c r="X450" s="36"/>
      <c r="Y450" s="36"/>
    </row>
    <row r="451" spans="2:25" ht="15" customHeight="1" x14ac:dyDescent="0.2">
      <c r="B451" s="46"/>
      <c r="C451" s="663"/>
      <c r="D451" s="46"/>
      <c r="E451" s="46"/>
      <c r="F451" s="46"/>
      <c r="G451" s="46"/>
      <c r="H451" s="46"/>
      <c r="I451" s="46"/>
      <c r="J451" s="46"/>
      <c r="K451" s="46"/>
      <c r="L451" s="46"/>
      <c r="M451" s="46"/>
      <c r="N451" s="46"/>
      <c r="O451" s="46"/>
      <c r="P451" s="46"/>
      <c r="Q451" s="46"/>
      <c r="R451" s="46"/>
      <c r="S451" s="46"/>
      <c r="T451" s="46"/>
      <c r="U451" s="46"/>
      <c r="V451" s="36"/>
      <c r="W451" s="36"/>
      <c r="X451" s="36"/>
      <c r="Y451" s="36"/>
    </row>
    <row r="452" spans="2:25" ht="15" customHeight="1" x14ac:dyDescent="0.2">
      <c r="B452" s="46"/>
      <c r="C452" s="663"/>
      <c r="D452" s="46"/>
      <c r="E452" s="46"/>
      <c r="F452" s="46"/>
      <c r="G452" s="46"/>
      <c r="H452" s="46"/>
      <c r="I452" s="46"/>
      <c r="J452" s="46"/>
      <c r="K452" s="46"/>
      <c r="L452" s="46"/>
      <c r="M452" s="46"/>
      <c r="N452" s="46"/>
      <c r="O452" s="46"/>
      <c r="P452" s="46"/>
      <c r="Q452" s="46"/>
      <c r="R452" s="46"/>
      <c r="S452" s="46"/>
      <c r="T452" s="46"/>
      <c r="U452" s="46"/>
      <c r="V452" s="36"/>
      <c r="W452" s="36"/>
      <c r="X452" s="36"/>
      <c r="Y452" s="36"/>
    </row>
    <row r="453" spans="2:25" ht="15" customHeight="1" x14ac:dyDescent="0.2">
      <c r="B453" s="46"/>
      <c r="C453" s="663"/>
      <c r="D453" s="46"/>
      <c r="E453" s="46"/>
      <c r="F453" s="46"/>
      <c r="G453" s="46"/>
      <c r="H453" s="46"/>
      <c r="I453" s="46"/>
      <c r="J453" s="46"/>
      <c r="K453" s="46"/>
      <c r="L453" s="46"/>
      <c r="M453" s="46"/>
      <c r="N453" s="46"/>
      <c r="O453" s="46"/>
      <c r="P453" s="46"/>
      <c r="Q453" s="46"/>
      <c r="R453" s="46"/>
      <c r="S453" s="46"/>
      <c r="T453" s="46"/>
      <c r="U453" s="46"/>
      <c r="V453" s="36"/>
      <c r="W453" s="36"/>
      <c r="X453" s="36"/>
      <c r="Y453" s="36"/>
    </row>
    <row r="454" spans="2:25" ht="15" customHeight="1" x14ac:dyDescent="0.2">
      <c r="B454" s="46"/>
      <c r="C454" s="663"/>
      <c r="D454" s="46"/>
      <c r="E454" s="46"/>
      <c r="F454" s="46"/>
      <c r="G454" s="46"/>
      <c r="H454" s="46"/>
      <c r="I454" s="46"/>
      <c r="J454" s="46"/>
      <c r="K454" s="46"/>
      <c r="L454" s="46"/>
      <c r="M454" s="46"/>
      <c r="N454" s="46"/>
      <c r="O454" s="46"/>
      <c r="P454" s="46"/>
      <c r="Q454" s="46"/>
      <c r="R454" s="46"/>
      <c r="S454" s="46"/>
      <c r="T454" s="46"/>
      <c r="U454" s="46"/>
      <c r="V454" s="36"/>
      <c r="W454" s="36"/>
      <c r="X454" s="36"/>
      <c r="Y454" s="36"/>
    </row>
    <row r="455" spans="2:25" ht="15" customHeight="1" x14ac:dyDescent="0.2">
      <c r="B455" s="46"/>
      <c r="C455" s="663"/>
      <c r="D455" s="46"/>
      <c r="E455" s="46"/>
      <c r="F455" s="46"/>
      <c r="G455" s="46"/>
      <c r="H455" s="46"/>
      <c r="I455" s="46"/>
      <c r="J455" s="46"/>
      <c r="K455" s="46"/>
      <c r="L455" s="46"/>
      <c r="M455" s="46"/>
      <c r="N455" s="46"/>
      <c r="O455" s="46"/>
      <c r="P455" s="46"/>
      <c r="Q455" s="46"/>
      <c r="R455" s="46"/>
      <c r="S455" s="46"/>
      <c r="T455" s="46"/>
      <c r="U455" s="46"/>
      <c r="V455" s="36"/>
      <c r="W455" s="36"/>
      <c r="X455" s="36"/>
      <c r="Y455" s="36"/>
    </row>
    <row r="456" spans="2:25" ht="15" customHeight="1" x14ac:dyDescent="0.2">
      <c r="B456" s="46"/>
      <c r="C456" s="663"/>
      <c r="D456" s="46"/>
      <c r="E456" s="46"/>
      <c r="F456" s="46"/>
      <c r="G456" s="46"/>
      <c r="H456" s="46"/>
      <c r="I456" s="46"/>
      <c r="J456" s="46"/>
      <c r="K456" s="46"/>
      <c r="L456" s="46"/>
      <c r="M456" s="46"/>
      <c r="N456" s="46"/>
      <c r="O456" s="46"/>
      <c r="P456" s="46"/>
      <c r="Q456" s="46"/>
      <c r="R456" s="46"/>
      <c r="S456" s="46"/>
      <c r="T456" s="46"/>
      <c r="U456" s="46"/>
      <c r="V456" s="36"/>
      <c r="W456" s="36"/>
      <c r="X456" s="36"/>
      <c r="Y456" s="36"/>
    </row>
    <row r="457" spans="2:25" ht="15" customHeight="1" x14ac:dyDescent="0.2">
      <c r="B457" s="46"/>
      <c r="C457" s="663"/>
      <c r="D457" s="46"/>
      <c r="E457" s="46"/>
      <c r="F457" s="46"/>
      <c r="G457" s="46"/>
      <c r="H457" s="46"/>
      <c r="I457" s="46"/>
      <c r="J457" s="46"/>
      <c r="K457" s="46"/>
      <c r="L457" s="46"/>
      <c r="M457" s="46"/>
      <c r="N457" s="46"/>
      <c r="O457" s="46"/>
      <c r="P457" s="46"/>
      <c r="Q457" s="46"/>
      <c r="R457" s="46"/>
      <c r="S457" s="46"/>
      <c r="T457" s="46"/>
      <c r="U457" s="46"/>
      <c r="V457" s="36"/>
      <c r="W457" s="36"/>
      <c r="X457" s="36"/>
      <c r="Y457" s="36"/>
    </row>
    <row r="458" spans="2:25" ht="15" customHeight="1" x14ac:dyDescent="0.2">
      <c r="B458" s="46"/>
      <c r="C458" s="663"/>
      <c r="D458" s="46"/>
      <c r="E458" s="46"/>
      <c r="F458" s="46"/>
      <c r="G458" s="46"/>
      <c r="H458" s="46"/>
      <c r="I458" s="46"/>
      <c r="J458" s="46"/>
      <c r="K458" s="46"/>
      <c r="L458" s="46"/>
      <c r="M458" s="46"/>
      <c r="N458" s="46"/>
      <c r="O458" s="46"/>
      <c r="P458" s="46"/>
      <c r="Q458" s="46"/>
      <c r="R458" s="46"/>
      <c r="S458" s="46"/>
      <c r="T458" s="46"/>
      <c r="U458" s="46"/>
      <c r="V458" s="36"/>
      <c r="W458" s="36"/>
      <c r="X458" s="36"/>
      <c r="Y458" s="36"/>
    </row>
    <row r="459" spans="2:25" ht="15" customHeight="1" x14ac:dyDescent="0.2">
      <c r="B459" s="46"/>
      <c r="C459" s="663"/>
      <c r="D459" s="46"/>
      <c r="E459" s="46"/>
      <c r="F459" s="46"/>
      <c r="G459" s="46"/>
      <c r="H459" s="46"/>
      <c r="I459" s="46"/>
      <c r="J459" s="46"/>
      <c r="K459" s="46"/>
      <c r="L459" s="46"/>
      <c r="M459" s="46"/>
      <c r="N459" s="46"/>
      <c r="O459" s="46"/>
      <c r="P459" s="46"/>
      <c r="Q459" s="46"/>
      <c r="R459" s="46"/>
      <c r="S459" s="46"/>
      <c r="T459" s="46"/>
      <c r="U459" s="46"/>
      <c r="V459" s="36"/>
      <c r="W459" s="36"/>
      <c r="X459" s="36"/>
      <c r="Y459" s="36"/>
    </row>
    <row r="460" spans="2:25" ht="15" customHeight="1" x14ac:dyDescent="0.2">
      <c r="B460" s="46"/>
      <c r="C460" s="663"/>
      <c r="D460" s="46"/>
      <c r="E460" s="46"/>
      <c r="F460" s="46"/>
      <c r="G460" s="46"/>
      <c r="H460" s="46"/>
      <c r="I460" s="46"/>
      <c r="J460" s="46"/>
      <c r="K460" s="46"/>
      <c r="L460" s="46"/>
      <c r="M460" s="46"/>
      <c r="N460" s="46"/>
      <c r="O460" s="46"/>
      <c r="P460" s="46"/>
      <c r="Q460" s="46"/>
      <c r="R460" s="46"/>
      <c r="S460" s="46"/>
      <c r="T460" s="46"/>
      <c r="U460" s="46"/>
      <c r="V460" s="36"/>
      <c r="W460" s="36"/>
      <c r="X460" s="36"/>
      <c r="Y460" s="36"/>
    </row>
    <row r="461" spans="2:25" ht="15" customHeight="1" x14ac:dyDescent="0.2">
      <c r="B461" s="46"/>
      <c r="C461" s="663"/>
      <c r="D461" s="46"/>
      <c r="E461" s="46"/>
      <c r="F461" s="46"/>
      <c r="G461" s="46"/>
      <c r="H461" s="46"/>
      <c r="I461" s="46"/>
      <c r="J461" s="46"/>
      <c r="K461" s="46"/>
      <c r="L461" s="46"/>
      <c r="M461" s="46"/>
      <c r="N461" s="46"/>
      <c r="O461" s="46"/>
      <c r="P461" s="46"/>
      <c r="Q461" s="46"/>
      <c r="R461" s="46"/>
      <c r="S461" s="46"/>
      <c r="T461" s="46"/>
      <c r="U461" s="46"/>
      <c r="V461" s="36"/>
      <c r="W461" s="36"/>
      <c r="X461" s="36"/>
      <c r="Y461" s="36"/>
    </row>
    <row r="462" spans="2:25" ht="15" customHeight="1" x14ac:dyDescent="0.2">
      <c r="B462" s="46"/>
      <c r="C462" s="663"/>
      <c r="D462" s="46"/>
      <c r="E462" s="46"/>
      <c r="F462" s="46"/>
      <c r="G462" s="46"/>
      <c r="H462" s="46"/>
      <c r="I462" s="46"/>
      <c r="J462" s="46"/>
      <c r="K462" s="46"/>
      <c r="L462" s="46"/>
      <c r="M462" s="46"/>
      <c r="N462" s="46"/>
      <c r="O462" s="46"/>
      <c r="P462" s="46"/>
      <c r="Q462" s="46"/>
      <c r="R462" s="46"/>
      <c r="S462" s="46"/>
      <c r="T462" s="46"/>
      <c r="U462" s="46"/>
      <c r="V462" s="36"/>
      <c r="W462" s="36"/>
      <c r="X462" s="36"/>
      <c r="Y462" s="36"/>
    </row>
    <row r="463" spans="2:25" ht="15" customHeight="1" x14ac:dyDescent="0.2">
      <c r="B463" s="46"/>
      <c r="C463" s="663"/>
      <c r="D463" s="46"/>
      <c r="E463" s="46"/>
      <c r="F463" s="46"/>
      <c r="G463" s="46"/>
      <c r="H463" s="46"/>
      <c r="I463" s="46"/>
      <c r="J463" s="46"/>
      <c r="K463" s="46"/>
      <c r="L463" s="46"/>
      <c r="M463" s="46"/>
      <c r="N463" s="46"/>
      <c r="O463" s="46"/>
      <c r="P463" s="46"/>
      <c r="Q463" s="46"/>
      <c r="R463" s="46"/>
      <c r="S463" s="46"/>
      <c r="T463" s="46"/>
      <c r="U463" s="46"/>
      <c r="V463" s="36"/>
      <c r="W463" s="36"/>
      <c r="X463" s="36"/>
      <c r="Y463" s="36"/>
    </row>
    <row r="464" spans="2:25" ht="15" customHeight="1" x14ac:dyDescent="0.2">
      <c r="B464" s="46"/>
      <c r="C464" s="663"/>
      <c r="D464" s="46"/>
      <c r="E464" s="46"/>
      <c r="F464" s="46"/>
      <c r="G464" s="46"/>
      <c r="H464" s="46"/>
      <c r="I464" s="46"/>
      <c r="J464" s="46"/>
      <c r="K464" s="46"/>
      <c r="L464" s="46"/>
      <c r="M464" s="46"/>
      <c r="N464" s="46"/>
      <c r="O464" s="46"/>
      <c r="P464" s="46"/>
      <c r="Q464" s="46"/>
      <c r="R464" s="46"/>
      <c r="S464" s="46"/>
      <c r="T464" s="46"/>
      <c r="U464" s="46"/>
      <c r="V464" s="36"/>
      <c r="W464" s="36"/>
      <c r="X464" s="36"/>
      <c r="Y464" s="36"/>
    </row>
    <row r="465" spans="2:25" ht="15" customHeight="1" x14ac:dyDescent="0.2">
      <c r="B465" s="46"/>
      <c r="C465" s="663"/>
      <c r="D465" s="46"/>
      <c r="E465" s="46"/>
      <c r="F465" s="46"/>
      <c r="G465" s="46"/>
      <c r="H465" s="46"/>
      <c r="I465" s="46"/>
      <c r="J465" s="46"/>
      <c r="K465" s="46"/>
      <c r="L465" s="46"/>
      <c r="M465" s="46"/>
      <c r="N465" s="46"/>
      <c r="O465" s="46"/>
      <c r="P465" s="46"/>
      <c r="Q465" s="46"/>
      <c r="R465" s="46"/>
      <c r="S465" s="46"/>
      <c r="T465" s="46"/>
      <c r="U465" s="46"/>
      <c r="V465" s="36"/>
      <c r="W465" s="36"/>
      <c r="X465" s="36"/>
      <c r="Y465" s="36"/>
    </row>
    <row r="466" spans="2:25" ht="15" customHeight="1" x14ac:dyDescent="0.2">
      <c r="B466" s="46"/>
      <c r="C466" s="663"/>
      <c r="D466" s="46"/>
      <c r="E466" s="46"/>
      <c r="F466" s="46"/>
      <c r="G466" s="46"/>
      <c r="H466" s="46"/>
      <c r="I466" s="46"/>
      <c r="J466" s="46"/>
      <c r="K466" s="46"/>
      <c r="L466" s="46"/>
      <c r="M466" s="46"/>
      <c r="N466" s="46"/>
      <c r="O466" s="46"/>
      <c r="P466" s="46"/>
      <c r="Q466" s="46"/>
      <c r="R466" s="46"/>
      <c r="S466" s="46"/>
      <c r="T466" s="46"/>
      <c r="U466" s="46"/>
      <c r="V466" s="36"/>
      <c r="W466" s="36"/>
      <c r="X466" s="36"/>
      <c r="Y466" s="36"/>
    </row>
    <row r="467" spans="2:25" ht="15" customHeight="1" x14ac:dyDescent="0.2">
      <c r="B467" s="46"/>
      <c r="C467" s="663"/>
      <c r="D467" s="46"/>
      <c r="E467" s="46"/>
      <c r="F467" s="46"/>
      <c r="G467" s="46"/>
      <c r="H467" s="46"/>
      <c r="I467" s="46"/>
      <c r="J467" s="46"/>
      <c r="K467" s="46"/>
      <c r="L467" s="46"/>
      <c r="M467" s="46"/>
      <c r="N467" s="46"/>
      <c r="O467" s="46"/>
      <c r="P467" s="46"/>
      <c r="Q467" s="46"/>
      <c r="R467" s="46"/>
      <c r="S467" s="46"/>
      <c r="T467" s="46"/>
      <c r="U467" s="46"/>
      <c r="V467" s="36"/>
      <c r="W467" s="36"/>
      <c r="X467" s="36"/>
      <c r="Y467" s="36"/>
    </row>
    <row r="468" spans="2:25" ht="15" customHeight="1" x14ac:dyDescent="0.2">
      <c r="B468" s="46"/>
      <c r="C468" s="663"/>
      <c r="D468" s="46"/>
      <c r="E468" s="46"/>
      <c r="F468" s="46"/>
      <c r="G468" s="46"/>
      <c r="H468" s="46"/>
      <c r="I468" s="46"/>
      <c r="J468" s="46"/>
      <c r="K468" s="46"/>
      <c r="L468" s="46"/>
      <c r="M468" s="46"/>
      <c r="N468" s="46"/>
      <c r="O468" s="46"/>
      <c r="P468" s="46"/>
      <c r="Q468" s="46"/>
      <c r="R468" s="46"/>
      <c r="S468" s="46"/>
      <c r="T468" s="46"/>
      <c r="U468" s="46"/>
      <c r="V468" s="36"/>
      <c r="W468" s="36"/>
      <c r="X468" s="36"/>
      <c r="Y468" s="36"/>
    </row>
    <row r="469" spans="2:25" ht="15" customHeight="1" x14ac:dyDescent="0.2">
      <c r="B469" s="46"/>
      <c r="C469" s="663"/>
      <c r="D469" s="46"/>
      <c r="E469" s="46"/>
      <c r="F469" s="46"/>
      <c r="G469" s="46"/>
      <c r="H469" s="46"/>
      <c r="I469" s="46"/>
      <c r="J469" s="46"/>
      <c r="K469" s="46"/>
      <c r="L469" s="46"/>
      <c r="M469" s="46"/>
      <c r="N469" s="46"/>
      <c r="O469" s="46"/>
      <c r="P469" s="46"/>
      <c r="Q469" s="46"/>
      <c r="R469" s="46"/>
      <c r="S469" s="46"/>
      <c r="T469" s="46"/>
      <c r="U469" s="46"/>
      <c r="V469" s="36"/>
      <c r="W469" s="36"/>
      <c r="X469" s="36"/>
      <c r="Y469" s="36"/>
    </row>
    <row r="470" spans="2:25" ht="15" customHeight="1" x14ac:dyDescent="0.2">
      <c r="B470" s="46"/>
      <c r="C470" s="663"/>
      <c r="D470" s="46"/>
      <c r="E470" s="46"/>
      <c r="F470" s="46"/>
      <c r="G470" s="46"/>
      <c r="H470" s="46"/>
      <c r="I470" s="46"/>
      <c r="J470" s="46"/>
      <c r="K470" s="46"/>
      <c r="L470" s="46"/>
      <c r="M470" s="46"/>
      <c r="N470" s="46"/>
      <c r="O470" s="46"/>
      <c r="P470" s="46"/>
      <c r="Q470" s="46"/>
      <c r="R470" s="46"/>
      <c r="S470" s="46"/>
      <c r="T470" s="46"/>
      <c r="U470" s="46"/>
      <c r="V470" s="36"/>
      <c r="W470" s="36"/>
      <c r="X470" s="36"/>
      <c r="Y470" s="36"/>
    </row>
    <row r="471" spans="2:25" ht="15" customHeight="1" x14ac:dyDescent="0.2">
      <c r="B471" s="46"/>
      <c r="C471" s="663"/>
      <c r="D471" s="46"/>
      <c r="E471" s="46"/>
      <c r="F471" s="46"/>
      <c r="G471" s="46"/>
      <c r="H471" s="46"/>
      <c r="I471" s="46"/>
      <c r="J471" s="46"/>
      <c r="K471" s="46"/>
      <c r="L471" s="46"/>
      <c r="M471" s="46"/>
      <c r="N471" s="46"/>
      <c r="O471" s="46"/>
      <c r="P471" s="46"/>
      <c r="Q471" s="46"/>
      <c r="R471" s="46"/>
      <c r="S471" s="46"/>
      <c r="T471" s="46"/>
      <c r="U471" s="46"/>
      <c r="V471" s="36"/>
      <c r="W471" s="36"/>
      <c r="X471" s="36"/>
      <c r="Y471" s="36"/>
    </row>
    <row r="472" spans="2:25" ht="15" customHeight="1" x14ac:dyDescent="0.2">
      <c r="B472" s="46"/>
      <c r="C472" s="663"/>
      <c r="D472" s="46"/>
      <c r="E472" s="46"/>
      <c r="F472" s="46"/>
      <c r="G472" s="46"/>
      <c r="H472" s="46"/>
      <c r="I472" s="46"/>
      <c r="J472" s="46"/>
      <c r="K472" s="46"/>
      <c r="L472" s="46"/>
      <c r="M472" s="46"/>
      <c r="N472" s="46"/>
      <c r="O472" s="46"/>
      <c r="P472" s="46"/>
      <c r="Q472" s="46"/>
      <c r="R472" s="46"/>
      <c r="S472" s="46"/>
      <c r="T472" s="46"/>
      <c r="U472" s="46"/>
      <c r="V472" s="36"/>
      <c r="W472" s="36"/>
      <c r="X472" s="36"/>
      <c r="Y472" s="36"/>
    </row>
    <row r="473" spans="2:25" ht="15" customHeight="1" x14ac:dyDescent="0.2">
      <c r="B473" s="46"/>
      <c r="C473" s="663"/>
      <c r="D473" s="46"/>
      <c r="E473" s="46"/>
      <c r="F473" s="46"/>
      <c r="G473" s="46"/>
      <c r="H473" s="46"/>
      <c r="I473" s="46"/>
      <c r="J473" s="46"/>
      <c r="K473" s="46"/>
      <c r="L473" s="46"/>
      <c r="M473" s="46"/>
      <c r="N473" s="46"/>
      <c r="O473" s="46"/>
      <c r="P473" s="46"/>
      <c r="Q473" s="46"/>
      <c r="R473" s="46"/>
      <c r="S473" s="46"/>
      <c r="T473" s="46"/>
      <c r="U473" s="46"/>
      <c r="V473" s="36"/>
      <c r="W473" s="36"/>
      <c r="X473" s="36"/>
      <c r="Y473" s="36"/>
    </row>
    <row r="474" spans="2:25" ht="15" customHeight="1" x14ac:dyDescent="0.2">
      <c r="B474" s="46"/>
      <c r="C474" s="663"/>
      <c r="D474" s="46"/>
      <c r="E474" s="46"/>
      <c r="F474" s="46"/>
      <c r="G474" s="46"/>
      <c r="H474" s="46"/>
      <c r="I474" s="46"/>
      <c r="J474" s="46"/>
      <c r="K474" s="46"/>
      <c r="L474" s="46"/>
      <c r="M474" s="46"/>
      <c r="N474" s="46"/>
      <c r="O474" s="46"/>
      <c r="P474" s="46"/>
      <c r="Q474" s="46"/>
      <c r="R474" s="46"/>
      <c r="S474" s="46"/>
      <c r="T474" s="46"/>
      <c r="U474" s="46"/>
      <c r="V474" s="36"/>
      <c r="W474" s="36"/>
      <c r="X474" s="36"/>
      <c r="Y474" s="36"/>
    </row>
    <row r="475" spans="2:25" ht="15" customHeight="1" x14ac:dyDescent="0.2">
      <c r="B475" s="46"/>
      <c r="C475" s="663"/>
      <c r="D475" s="46"/>
      <c r="E475" s="46"/>
      <c r="F475" s="46"/>
      <c r="G475" s="46"/>
      <c r="H475" s="46"/>
      <c r="I475" s="46"/>
      <c r="J475" s="46"/>
      <c r="K475" s="46"/>
      <c r="L475" s="46"/>
      <c r="M475" s="46"/>
      <c r="N475" s="46"/>
      <c r="O475" s="46"/>
      <c r="P475" s="46"/>
      <c r="Q475" s="46"/>
      <c r="R475" s="46"/>
      <c r="S475" s="46"/>
      <c r="T475" s="46"/>
      <c r="U475" s="46"/>
      <c r="V475" s="36"/>
      <c r="W475" s="36"/>
      <c r="X475" s="36"/>
      <c r="Y475" s="36"/>
    </row>
    <row r="476" spans="2:25" ht="15" customHeight="1" x14ac:dyDescent="0.2">
      <c r="B476" s="46"/>
      <c r="C476" s="663"/>
      <c r="D476" s="46"/>
      <c r="E476" s="46"/>
      <c r="F476" s="46"/>
      <c r="G476" s="46"/>
      <c r="H476" s="46"/>
      <c r="I476" s="46"/>
      <c r="J476" s="46"/>
      <c r="K476" s="46"/>
      <c r="L476" s="46"/>
      <c r="M476" s="46"/>
      <c r="N476" s="46"/>
      <c r="O476" s="46"/>
      <c r="P476" s="46"/>
      <c r="Q476" s="46"/>
      <c r="R476" s="46"/>
      <c r="S476" s="46"/>
      <c r="T476" s="46"/>
      <c r="U476" s="46"/>
      <c r="V476" s="36"/>
      <c r="W476" s="36"/>
      <c r="X476" s="36"/>
      <c r="Y476" s="36"/>
    </row>
    <row r="477" spans="2:25" ht="15" customHeight="1" x14ac:dyDescent="0.2">
      <c r="B477" s="46"/>
      <c r="C477" s="663"/>
      <c r="D477" s="46"/>
      <c r="E477" s="46"/>
      <c r="F477" s="46"/>
      <c r="G477" s="46"/>
      <c r="H477" s="46"/>
      <c r="I477" s="46"/>
      <c r="J477" s="46"/>
      <c r="K477" s="46"/>
      <c r="L477" s="46"/>
      <c r="M477" s="46"/>
      <c r="N477" s="46"/>
      <c r="O477" s="46"/>
      <c r="P477" s="46"/>
      <c r="Q477" s="46"/>
      <c r="R477" s="46"/>
      <c r="S477" s="46"/>
      <c r="T477" s="46"/>
      <c r="U477" s="46"/>
      <c r="V477" s="36"/>
      <c r="W477" s="36"/>
      <c r="X477" s="36"/>
      <c r="Y477" s="36"/>
    </row>
    <row r="478" spans="2:25" ht="15" customHeight="1" x14ac:dyDescent="0.2">
      <c r="B478" s="46"/>
      <c r="C478" s="663"/>
      <c r="D478" s="46"/>
      <c r="E478" s="46"/>
      <c r="F478" s="46"/>
      <c r="G478" s="46"/>
      <c r="H478" s="46"/>
      <c r="I478" s="46"/>
      <c r="J478" s="46"/>
      <c r="K478" s="46"/>
      <c r="L478" s="46"/>
      <c r="M478" s="46"/>
      <c r="N478" s="46"/>
      <c r="O478" s="46"/>
      <c r="P478" s="46"/>
      <c r="Q478" s="46"/>
      <c r="R478" s="46"/>
      <c r="S478" s="46"/>
      <c r="T478" s="46"/>
      <c r="U478" s="46"/>
      <c r="V478" s="36"/>
      <c r="W478" s="36"/>
      <c r="X478" s="36"/>
      <c r="Y478" s="36"/>
    </row>
    <row r="479" spans="2:25" ht="15" customHeight="1" x14ac:dyDescent="0.2">
      <c r="B479" s="46"/>
      <c r="C479" s="663"/>
      <c r="D479" s="46"/>
      <c r="E479" s="46"/>
      <c r="F479" s="46"/>
      <c r="G479" s="46"/>
      <c r="H479" s="46"/>
      <c r="I479" s="46"/>
      <c r="J479" s="46"/>
      <c r="K479" s="46"/>
      <c r="L479" s="46"/>
      <c r="M479" s="46"/>
      <c r="N479" s="46"/>
      <c r="O479" s="46"/>
      <c r="P479" s="46"/>
      <c r="Q479" s="46"/>
      <c r="R479" s="46"/>
      <c r="S479" s="46"/>
      <c r="T479" s="46"/>
      <c r="U479" s="46"/>
      <c r="V479" s="36"/>
      <c r="W479" s="36"/>
      <c r="X479" s="36"/>
      <c r="Y479" s="36"/>
    </row>
    <row r="480" spans="2:25" ht="15" customHeight="1" x14ac:dyDescent="0.2">
      <c r="B480" s="46"/>
      <c r="C480" s="663"/>
      <c r="D480" s="46"/>
      <c r="E480" s="46"/>
      <c r="F480" s="46"/>
      <c r="G480" s="46"/>
      <c r="H480" s="46"/>
      <c r="I480" s="46"/>
      <c r="J480" s="46"/>
      <c r="K480" s="46"/>
      <c r="L480" s="46"/>
      <c r="M480" s="46"/>
      <c r="N480" s="46"/>
      <c r="O480" s="46"/>
      <c r="P480" s="46"/>
      <c r="Q480" s="46"/>
      <c r="R480" s="46"/>
      <c r="S480" s="46"/>
      <c r="T480" s="46"/>
      <c r="U480" s="46"/>
      <c r="V480" s="36"/>
      <c r="W480" s="36"/>
      <c r="X480" s="36"/>
      <c r="Y480" s="36"/>
    </row>
    <row r="481" spans="2:25" ht="15" customHeight="1" x14ac:dyDescent="0.2">
      <c r="B481" s="46"/>
      <c r="C481" s="663"/>
      <c r="D481" s="46"/>
      <c r="E481" s="46"/>
      <c r="F481" s="46"/>
      <c r="G481" s="46"/>
      <c r="H481" s="46"/>
      <c r="I481" s="46"/>
      <c r="J481" s="46"/>
      <c r="K481" s="46"/>
      <c r="L481" s="46"/>
      <c r="M481" s="46"/>
      <c r="N481" s="46"/>
      <c r="O481" s="46"/>
      <c r="P481" s="46"/>
      <c r="Q481" s="46"/>
      <c r="R481" s="46"/>
      <c r="S481" s="46"/>
      <c r="T481" s="46"/>
      <c r="U481" s="46"/>
      <c r="V481" s="36"/>
      <c r="W481" s="36"/>
      <c r="X481" s="36"/>
      <c r="Y481" s="36"/>
    </row>
    <row r="482" spans="2:25" ht="15" customHeight="1" x14ac:dyDescent="0.2">
      <c r="B482" s="46"/>
      <c r="C482" s="663"/>
      <c r="D482" s="46"/>
      <c r="E482" s="46"/>
      <c r="F482" s="46"/>
      <c r="G482" s="46"/>
      <c r="H482" s="46"/>
      <c r="I482" s="46"/>
      <c r="J482" s="46"/>
      <c r="K482" s="46"/>
      <c r="L482" s="46"/>
      <c r="M482" s="46"/>
      <c r="N482" s="46"/>
      <c r="O482" s="46"/>
      <c r="P482" s="46"/>
      <c r="Q482" s="46"/>
      <c r="R482" s="46"/>
      <c r="S482" s="46"/>
      <c r="T482" s="46"/>
      <c r="U482" s="46"/>
      <c r="V482" s="36"/>
      <c r="W482" s="36"/>
      <c r="X482" s="36"/>
      <c r="Y482" s="36"/>
    </row>
    <row r="483" spans="2:25" ht="15" customHeight="1" x14ac:dyDescent="0.2">
      <c r="B483" s="46"/>
      <c r="C483" s="663"/>
      <c r="D483" s="46"/>
      <c r="E483" s="46"/>
      <c r="F483" s="46"/>
      <c r="G483" s="46"/>
      <c r="H483" s="46"/>
      <c r="I483" s="46"/>
      <c r="J483" s="46"/>
      <c r="K483" s="46"/>
      <c r="L483" s="46"/>
      <c r="M483" s="46"/>
      <c r="N483" s="46"/>
      <c r="O483" s="46"/>
      <c r="P483" s="46"/>
      <c r="Q483" s="46"/>
      <c r="R483" s="46"/>
      <c r="S483" s="46"/>
      <c r="T483" s="46"/>
      <c r="U483" s="46"/>
      <c r="V483" s="36"/>
      <c r="W483" s="36"/>
      <c r="X483" s="36"/>
      <c r="Y483" s="36"/>
    </row>
    <row r="484" spans="2:25" ht="15" customHeight="1" x14ac:dyDescent="0.2">
      <c r="B484" s="46"/>
      <c r="C484" s="663"/>
      <c r="D484" s="46"/>
      <c r="E484" s="46"/>
      <c r="F484" s="46"/>
      <c r="G484" s="46"/>
      <c r="H484" s="46"/>
      <c r="I484" s="46"/>
      <c r="J484" s="46"/>
      <c r="K484" s="46"/>
      <c r="L484" s="46"/>
      <c r="M484" s="46"/>
      <c r="N484" s="46"/>
      <c r="O484" s="46"/>
      <c r="P484" s="46"/>
      <c r="Q484" s="46"/>
      <c r="R484" s="46"/>
      <c r="S484" s="46"/>
      <c r="T484" s="46"/>
      <c r="U484" s="46"/>
      <c r="V484" s="36"/>
      <c r="W484" s="36"/>
      <c r="X484" s="36"/>
      <c r="Y484" s="36"/>
    </row>
    <row r="485" spans="2:25" ht="15" customHeight="1" x14ac:dyDescent="0.2">
      <c r="B485" s="46"/>
      <c r="C485" s="663"/>
      <c r="D485" s="46"/>
      <c r="E485" s="46"/>
      <c r="F485" s="46"/>
      <c r="G485" s="46"/>
      <c r="H485" s="46"/>
      <c r="I485" s="46"/>
      <c r="J485" s="46"/>
      <c r="K485" s="46"/>
      <c r="L485" s="46"/>
      <c r="M485" s="46"/>
      <c r="N485" s="46"/>
      <c r="O485" s="46"/>
      <c r="P485" s="46"/>
      <c r="Q485" s="46"/>
      <c r="R485" s="46"/>
      <c r="S485" s="46"/>
      <c r="T485" s="46"/>
      <c r="U485" s="46"/>
      <c r="V485" s="36"/>
      <c r="W485" s="36"/>
      <c r="X485" s="36"/>
      <c r="Y485" s="36"/>
    </row>
    <row r="486" spans="2:25" ht="15" customHeight="1" x14ac:dyDescent="0.2">
      <c r="B486" s="46"/>
      <c r="C486" s="663"/>
      <c r="D486" s="46"/>
      <c r="E486" s="46"/>
      <c r="F486" s="46"/>
      <c r="G486" s="46"/>
      <c r="H486" s="46"/>
      <c r="I486" s="46"/>
      <c r="J486" s="46"/>
      <c r="K486" s="46"/>
      <c r="L486" s="46"/>
      <c r="M486" s="46"/>
      <c r="N486" s="46"/>
      <c r="O486" s="46"/>
      <c r="P486" s="46"/>
      <c r="Q486" s="46"/>
      <c r="R486" s="46"/>
      <c r="S486" s="46"/>
      <c r="T486" s="46"/>
      <c r="U486" s="46"/>
      <c r="V486" s="36"/>
      <c r="W486" s="36"/>
      <c r="X486" s="36"/>
      <c r="Y486" s="36"/>
    </row>
    <row r="487" spans="2:25" ht="15" customHeight="1" x14ac:dyDescent="0.2">
      <c r="B487" s="46"/>
      <c r="C487" s="663"/>
      <c r="D487" s="46"/>
      <c r="E487" s="46"/>
      <c r="F487" s="46"/>
      <c r="G487" s="46"/>
      <c r="H487" s="46"/>
      <c r="I487" s="46"/>
      <c r="J487" s="46"/>
      <c r="K487" s="46"/>
      <c r="L487" s="46"/>
      <c r="M487" s="46"/>
      <c r="N487" s="46"/>
      <c r="O487" s="46"/>
      <c r="P487" s="46"/>
      <c r="Q487" s="46"/>
      <c r="R487" s="46"/>
      <c r="S487" s="46"/>
      <c r="T487" s="46"/>
      <c r="U487" s="46"/>
      <c r="V487" s="36"/>
      <c r="W487" s="36"/>
      <c r="X487" s="36"/>
      <c r="Y487" s="36"/>
    </row>
    <row r="488" spans="2:25" ht="15" customHeight="1" x14ac:dyDescent="0.2">
      <c r="B488" s="46"/>
      <c r="C488" s="663"/>
      <c r="D488" s="46"/>
      <c r="E488" s="46"/>
      <c r="F488" s="46"/>
      <c r="G488" s="46"/>
      <c r="H488" s="46"/>
      <c r="I488" s="46"/>
      <c r="J488" s="46"/>
      <c r="K488" s="46"/>
      <c r="L488" s="46"/>
      <c r="M488" s="46"/>
      <c r="N488" s="46"/>
      <c r="O488" s="46"/>
      <c r="P488" s="46"/>
      <c r="Q488" s="46"/>
      <c r="R488" s="46"/>
      <c r="S488" s="46"/>
      <c r="T488" s="46"/>
      <c r="U488" s="46"/>
      <c r="V488" s="36"/>
      <c r="W488" s="36"/>
      <c r="X488" s="36"/>
      <c r="Y488" s="36"/>
    </row>
    <row r="489" spans="2:25" ht="15" customHeight="1" x14ac:dyDescent="0.2">
      <c r="B489" s="46"/>
      <c r="C489" s="663"/>
      <c r="D489" s="46"/>
      <c r="E489" s="46"/>
      <c r="F489" s="46"/>
      <c r="G489" s="46"/>
      <c r="H489" s="46"/>
      <c r="I489" s="46"/>
      <c r="J489" s="46"/>
      <c r="K489" s="46"/>
      <c r="L489" s="46"/>
      <c r="M489" s="46"/>
      <c r="N489" s="46"/>
      <c r="O489" s="46"/>
      <c r="P489" s="46"/>
      <c r="Q489" s="46"/>
      <c r="R489" s="46"/>
      <c r="S489" s="46"/>
      <c r="T489" s="46"/>
      <c r="U489" s="46"/>
      <c r="V489" s="36"/>
      <c r="W489" s="36"/>
      <c r="X489" s="36"/>
      <c r="Y489" s="36"/>
    </row>
    <row r="490" spans="2:25" ht="15" customHeight="1" x14ac:dyDescent="0.2">
      <c r="B490" s="46"/>
      <c r="C490" s="663"/>
      <c r="D490" s="46"/>
      <c r="E490" s="46"/>
      <c r="F490" s="46"/>
      <c r="G490" s="46"/>
      <c r="H490" s="46"/>
      <c r="I490" s="46"/>
      <c r="J490" s="46"/>
      <c r="K490" s="46"/>
      <c r="L490" s="46"/>
      <c r="M490" s="46"/>
      <c r="N490" s="46"/>
      <c r="O490" s="46"/>
      <c r="P490" s="46"/>
      <c r="Q490" s="46"/>
      <c r="R490" s="46"/>
      <c r="S490" s="46"/>
      <c r="T490" s="46"/>
      <c r="U490" s="46"/>
      <c r="V490" s="36"/>
      <c r="W490" s="36"/>
      <c r="X490" s="36"/>
      <c r="Y490" s="36"/>
    </row>
    <row r="491" spans="2:25" ht="15" customHeight="1" x14ac:dyDescent="0.2">
      <c r="B491" s="46"/>
      <c r="C491" s="663"/>
      <c r="D491" s="46"/>
      <c r="E491" s="46"/>
      <c r="F491" s="46"/>
      <c r="G491" s="46"/>
      <c r="H491" s="46"/>
      <c r="I491" s="46"/>
      <c r="J491" s="46"/>
      <c r="K491" s="46"/>
      <c r="L491" s="46"/>
      <c r="M491" s="46"/>
      <c r="N491" s="46"/>
      <c r="O491" s="46"/>
      <c r="P491" s="46"/>
      <c r="Q491" s="46"/>
      <c r="R491" s="46"/>
      <c r="S491" s="46"/>
      <c r="T491" s="46"/>
      <c r="U491" s="46"/>
      <c r="V491" s="36"/>
      <c r="W491" s="36"/>
      <c r="X491" s="36"/>
      <c r="Y491" s="36"/>
    </row>
    <row r="492" spans="2:25" ht="15" customHeight="1" x14ac:dyDescent="0.2">
      <c r="B492" s="46"/>
      <c r="C492" s="663"/>
      <c r="D492" s="46"/>
      <c r="E492" s="46"/>
      <c r="F492" s="46"/>
      <c r="G492" s="46"/>
      <c r="H492" s="46"/>
      <c r="I492" s="46"/>
      <c r="J492" s="46"/>
      <c r="K492" s="46"/>
      <c r="L492" s="46"/>
      <c r="M492" s="46"/>
      <c r="N492" s="46"/>
      <c r="O492" s="46"/>
      <c r="P492" s="46"/>
      <c r="Q492" s="46"/>
      <c r="R492" s="46"/>
      <c r="S492" s="46"/>
      <c r="T492" s="46"/>
      <c r="U492" s="46"/>
      <c r="V492" s="36"/>
      <c r="W492" s="36"/>
      <c r="X492" s="36"/>
      <c r="Y492" s="36"/>
    </row>
    <row r="493" spans="2:25" ht="15" customHeight="1" x14ac:dyDescent="0.2">
      <c r="B493" s="46"/>
      <c r="C493" s="663"/>
      <c r="D493" s="46"/>
      <c r="E493" s="46"/>
      <c r="F493" s="46"/>
      <c r="G493" s="46"/>
      <c r="H493" s="46"/>
      <c r="I493" s="46"/>
      <c r="J493" s="46"/>
      <c r="K493" s="46"/>
      <c r="L493" s="46"/>
      <c r="M493" s="46"/>
      <c r="N493" s="46"/>
      <c r="O493" s="46"/>
      <c r="P493" s="46"/>
      <c r="Q493" s="46"/>
      <c r="R493" s="46"/>
      <c r="S493" s="46"/>
      <c r="T493" s="46"/>
      <c r="U493" s="46"/>
      <c r="V493" s="36"/>
      <c r="W493" s="36"/>
      <c r="X493" s="36"/>
      <c r="Y493" s="36"/>
    </row>
    <row r="494" spans="2:25" ht="15" customHeight="1" x14ac:dyDescent="0.2">
      <c r="B494" s="46"/>
      <c r="C494" s="663"/>
      <c r="D494" s="46"/>
      <c r="E494" s="46"/>
      <c r="F494" s="46"/>
      <c r="G494" s="46"/>
      <c r="H494" s="46"/>
      <c r="I494" s="46"/>
      <c r="J494" s="46"/>
      <c r="K494" s="46"/>
      <c r="L494" s="46"/>
      <c r="M494" s="46"/>
      <c r="N494" s="46"/>
      <c r="O494" s="46"/>
      <c r="P494" s="46"/>
      <c r="Q494" s="46"/>
      <c r="R494" s="46"/>
      <c r="S494" s="46"/>
      <c r="T494" s="46"/>
      <c r="U494" s="46"/>
      <c r="V494" s="36"/>
      <c r="W494" s="36"/>
      <c r="X494" s="36"/>
      <c r="Y494" s="36"/>
    </row>
    <row r="495" spans="2:25" ht="15" customHeight="1" x14ac:dyDescent="0.2">
      <c r="B495" s="46"/>
      <c r="C495" s="663"/>
      <c r="D495" s="46"/>
      <c r="E495" s="46"/>
      <c r="F495" s="46"/>
      <c r="G495" s="46"/>
      <c r="H495" s="46"/>
      <c r="I495" s="46"/>
      <c r="J495" s="46"/>
      <c r="K495" s="46"/>
      <c r="L495" s="46"/>
      <c r="M495" s="46"/>
      <c r="N495" s="46"/>
      <c r="O495" s="46"/>
      <c r="P495" s="46"/>
      <c r="Q495" s="46"/>
      <c r="R495" s="46"/>
      <c r="S495" s="46"/>
      <c r="T495" s="46"/>
      <c r="U495" s="46"/>
      <c r="V495" s="36"/>
      <c r="W495" s="36"/>
      <c r="X495" s="36"/>
      <c r="Y495" s="36"/>
    </row>
    <row r="496" spans="2:25" ht="15" customHeight="1" x14ac:dyDescent="0.2">
      <c r="B496" s="46"/>
      <c r="C496" s="663"/>
      <c r="D496" s="46"/>
      <c r="E496" s="46"/>
      <c r="F496" s="46"/>
      <c r="G496" s="46"/>
      <c r="H496" s="46"/>
      <c r="I496" s="46"/>
      <c r="J496" s="46"/>
      <c r="K496" s="46"/>
      <c r="L496" s="46"/>
      <c r="M496" s="46"/>
      <c r="N496" s="46"/>
      <c r="O496" s="46"/>
      <c r="P496" s="46"/>
      <c r="Q496" s="46"/>
      <c r="R496" s="46"/>
      <c r="S496" s="46"/>
      <c r="T496" s="46"/>
      <c r="U496" s="46"/>
      <c r="V496" s="36"/>
      <c r="W496" s="36"/>
      <c r="X496" s="36"/>
      <c r="Y496" s="36"/>
    </row>
    <row r="497" spans="2:25" ht="15" customHeight="1" x14ac:dyDescent="0.2">
      <c r="B497" s="46"/>
      <c r="C497" s="663"/>
      <c r="D497" s="46"/>
      <c r="E497" s="46"/>
      <c r="F497" s="46"/>
      <c r="G497" s="46"/>
      <c r="H497" s="46"/>
      <c r="I497" s="46"/>
      <c r="J497" s="46"/>
      <c r="K497" s="46"/>
      <c r="L497" s="46"/>
      <c r="M497" s="46"/>
      <c r="N497" s="46"/>
      <c r="O497" s="46"/>
      <c r="P497" s="46"/>
      <c r="Q497" s="46"/>
      <c r="R497" s="46"/>
      <c r="S497" s="46"/>
      <c r="T497" s="46"/>
      <c r="U497" s="46"/>
      <c r="V497" s="36"/>
      <c r="W497" s="36"/>
      <c r="X497" s="36"/>
      <c r="Y497" s="36"/>
    </row>
    <row r="498" spans="2:25" ht="15" customHeight="1" x14ac:dyDescent="0.2">
      <c r="B498" s="46"/>
      <c r="C498" s="663"/>
      <c r="D498" s="46"/>
      <c r="E498" s="46"/>
      <c r="F498" s="46"/>
      <c r="G498" s="46"/>
      <c r="H498" s="46"/>
      <c r="I498" s="46"/>
      <c r="J498" s="46"/>
      <c r="K498" s="46"/>
      <c r="L498" s="46"/>
      <c r="M498" s="46"/>
      <c r="N498" s="46"/>
      <c r="O498" s="46"/>
      <c r="P498" s="46"/>
      <c r="Q498" s="46"/>
      <c r="R498" s="46"/>
      <c r="S498" s="46"/>
      <c r="T498" s="46"/>
      <c r="U498" s="46"/>
      <c r="V498" s="36"/>
      <c r="W498" s="36"/>
      <c r="X498" s="36"/>
      <c r="Y498" s="36"/>
    </row>
    <row r="499" spans="2:25" ht="15" customHeight="1" x14ac:dyDescent="0.2">
      <c r="B499" s="46"/>
      <c r="C499" s="663"/>
      <c r="D499" s="46"/>
      <c r="E499" s="46"/>
      <c r="F499" s="46"/>
      <c r="G499" s="46"/>
      <c r="H499" s="46"/>
      <c r="I499" s="46"/>
      <c r="J499" s="46"/>
      <c r="K499" s="46"/>
      <c r="L499" s="46"/>
      <c r="M499" s="46"/>
      <c r="N499" s="46"/>
      <c r="O499" s="46"/>
      <c r="P499" s="46"/>
      <c r="Q499" s="46"/>
      <c r="R499" s="46"/>
      <c r="S499" s="46"/>
      <c r="T499" s="46"/>
      <c r="U499" s="46"/>
      <c r="V499" s="36"/>
      <c r="W499" s="36"/>
      <c r="X499" s="36"/>
      <c r="Y499" s="36"/>
    </row>
    <row r="500" spans="2:25" ht="15" customHeight="1" x14ac:dyDescent="0.2">
      <c r="B500" s="46"/>
      <c r="C500" s="663"/>
      <c r="D500" s="46"/>
      <c r="E500" s="46"/>
      <c r="F500" s="46"/>
      <c r="G500" s="46"/>
      <c r="H500" s="46"/>
      <c r="I500" s="46"/>
      <c r="J500" s="46"/>
      <c r="K500" s="46"/>
      <c r="L500" s="46"/>
      <c r="M500" s="46"/>
      <c r="N500" s="46"/>
      <c r="O500" s="46"/>
      <c r="P500" s="46"/>
      <c r="Q500" s="46"/>
      <c r="R500" s="46"/>
      <c r="S500" s="46"/>
      <c r="T500" s="46"/>
      <c r="U500" s="46"/>
      <c r="V500" s="36"/>
      <c r="W500" s="36"/>
      <c r="X500" s="36"/>
      <c r="Y500" s="36"/>
    </row>
    <row r="501" spans="2:25" ht="15" customHeight="1" x14ac:dyDescent="0.2">
      <c r="B501" s="46"/>
      <c r="C501" s="663"/>
      <c r="D501" s="46"/>
      <c r="E501" s="46"/>
      <c r="F501" s="46"/>
      <c r="G501" s="46"/>
      <c r="H501" s="46"/>
      <c r="I501" s="46"/>
      <c r="J501" s="46"/>
      <c r="K501" s="46"/>
      <c r="L501" s="46"/>
      <c r="M501" s="46"/>
      <c r="N501" s="46"/>
      <c r="O501" s="46"/>
      <c r="P501" s="46"/>
      <c r="Q501" s="46"/>
      <c r="R501" s="46"/>
      <c r="S501" s="46"/>
      <c r="T501" s="46"/>
      <c r="U501" s="46"/>
      <c r="V501" s="36"/>
      <c r="W501" s="36"/>
      <c r="X501" s="36"/>
      <c r="Y501" s="36"/>
    </row>
    <row r="502" spans="2:25" ht="15" customHeight="1" x14ac:dyDescent="0.2">
      <c r="B502" s="46"/>
      <c r="C502" s="663"/>
      <c r="D502" s="46"/>
      <c r="E502" s="46"/>
      <c r="F502" s="46"/>
      <c r="G502" s="46"/>
      <c r="H502" s="46"/>
      <c r="I502" s="46"/>
      <c r="J502" s="46"/>
      <c r="K502" s="46"/>
      <c r="L502" s="46"/>
      <c r="M502" s="46"/>
      <c r="N502" s="46"/>
      <c r="O502" s="46"/>
      <c r="P502" s="46"/>
      <c r="Q502" s="46"/>
      <c r="R502" s="46"/>
      <c r="S502" s="46"/>
      <c r="T502" s="46"/>
      <c r="U502" s="46"/>
      <c r="V502" s="36"/>
      <c r="W502" s="36"/>
      <c r="X502" s="36"/>
      <c r="Y502" s="36"/>
    </row>
    <row r="503" spans="2:25" ht="15" customHeight="1" x14ac:dyDescent="0.2">
      <c r="B503" s="46"/>
      <c r="C503" s="663"/>
      <c r="D503" s="46"/>
      <c r="E503" s="46"/>
      <c r="F503" s="46"/>
      <c r="G503" s="46"/>
      <c r="H503" s="46"/>
      <c r="I503" s="46"/>
      <c r="J503" s="46"/>
      <c r="K503" s="46"/>
      <c r="L503" s="46"/>
      <c r="M503" s="46"/>
      <c r="N503" s="46"/>
      <c r="O503" s="46"/>
      <c r="P503" s="46"/>
      <c r="Q503" s="46"/>
      <c r="R503" s="46"/>
      <c r="S503" s="46"/>
      <c r="T503" s="46"/>
      <c r="U503" s="46"/>
      <c r="V503" s="36"/>
      <c r="W503" s="36"/>
      <c r="X503" s="36"/>
      <c r="Y503" s="36"/>
    </row>
    <row r="504" spans="2:25" ht="15" customHeight="1" x14ac:dyDescent="0.2">
      <c r="B504" s="46"/>
      <c r="C504" s="663"/>
      <c r="D504" s="46"/>
      <c r="E504" s="46"/>
      <c r="F504" s="46"/>
      <c r="G504" s="46"/>
      <c r="H504" s="46"/>
      <c r="I504" s="46"/>
      <c r="J504" s="46"/>
      <c r="K504" s="46"/>
      <c r="L504" s="46"/>
      <c r="M504" s="46"/>
      <c r="N504" s="46"/>
      <c r="O504" s="46"/>
      <c r="P504" s="46"/>
      <c r="Q504" s="46"/>
      <c r="R504" s="46"/>
      <c r="S504" s="46"/>
      <c r="T504" s="46"/>
      <c r="U504" s="46"/>
      <c r="V504" s="36"/>
      <c r="W504" s="36"/>
      <c r="X504" s="36"/>
      <c r="Y504" s="36"/>
    </row>
    <row r="505" spans="2:25" ht="15" customHeight="1" x14ac:dyDescent="0.2">
      <c r="B505" s="46"/>
      <c r="C505" s="663"/>
      <c r="D505" s="46"/>
      <c r="E505" s="46"/>
      <c r="F505" s="46"/>
      <c r="G505" s="46"/>
      <c r="H505" s="46"/>
      <c r="I505" s="46"/>
      <c r="J505" s="46"/>
      <c r="K505" s="46"/>
      <c r="L505" s="46"/>
      <c r="M505" s="46"/>
      <c r="N505" s="46"/>
      <c r="O505" s="46"/>
      <c r="P505" s="46"/>
      <c r="Q505" s="46"/>
      <c r="R505" s="46"/>
      <c r="S505" s="46"/>
      <c r="T505" s="46"/>
      <c r="U505" s="46"/>
      <c r="V505" s="36"/>
      <c r="W505" s="36"/>
      <c r="X505" s="36"/>
      <c r="Y505" s="36"/>
    </row>
    <row r="506" spans="2:25" ht="15" customHeight="1" x14ac:dyDescent="0.2">
      <c r="B506" s="46"/>
      <c r="C506" s="663"/>
      <c r="D506" s="46"/>
      <c r="E506" s="46"/>
      <c r="F506" s="46"/>
      <c r="G506" s="46"/>
      <c r="H506" s="46"/>
      <c r="I506" s="46"/>
      <c r="J506" s="46"/>
      <c r="K506" s="46"/>
      <c r="L506" s="46"/>
      <c r="M506" s="46"/>
      <c r="N506" s="46"/>
      <c r="O506" s="46"/>
      <c r="P506" s="46"/>
      <c r="Q506" s="46"/>
      <c r="R506" s="46"/>
      <c r="S506" s="46"/>
      <c r="T506" s="46"/>
      <c r="U506" s="46"/>
      <c r="V506" s="36"/>
      <c r="W506" s="36"/>
      <c r="X506" s="36"/>
      <c r="Y506" s="36"/>
    </row>
    <row r="507" spans="2:25" ht="15" customHeight="1" x14ac:dyDescent="0.2">
      <c r="B507" s="46"/>
      <c r="C507" s="663"/>
      <c r="D507" s="46"/>
      <c r="E507" s="46"/>
      <c r="F507" s="46"/>
      <c r="G507" s="46"/>
      <c r="H507" s="46"/>
      <c r="I507" s="46"/>
      <c r="J507" s="46"/>
      <c r="K507" s="46"/>
      <c r="L507" s="46"/>
      <c r="M507" s="46"/>
      <c r="N507" s="46"/>
      <c r="O507" s="46"/>
      <c r="P507" s="46"/>
      <c r="Q507" s="46"/>
      <c r="R507" s="46"/>
      <c r="S507" s="46"/>
      <c r="T507" s="46"/>
      <c r="U507" s="46"/>
      <c r="V507" s="36"/>
      <c r="W507" s="36"/>
      <c r="X507" s="36"/>
      <c r="Y507" s="36"/>
    </row>
    <row r="508" spans="2:25" ht="15" customHeight="1" x14ac:dyDescent="0.2">
      <c r="B508" s="46"/>
      <c r="C508" s="663"/>
      <c r="D508" s="46"/>
      <c r="E508" s="46"/>
      <c r="F508" s="46"/>
      <c r="G508" s="46"/>
      <c r="H508" s="46"/>
      <c r="I508" s="46"/>
      <c r="J508" s="46"/>
      <c r="K508" s="46"/>
      <c r="L508" s="46"/>
      <c r="M508" s="46"/>
      <c r="N508" s="46"/>
      <c r="O508" s="46"/>
      <c r="P508" s="46"/>
      <c r="Q508" s="46"/>
      <c r="R508" s="46"/>
      <c r="S508" s="46"/>
      <c r="T508" s="46"/>
      <c r="U508" s="46"/>
      <c r="V508" s="36"/>
      <c r="W508" s="36"/>
      <c r="X508" s="36"/>
      <c r="Y508" s="36"/>
    </row>
    <row r="509" spans="2:25" ht="15" customHeight="1" x14ac:dyDescent="0.2">
      <c r="B509" s="46"/>
      <c r="C509" s="663"/>
      <c r="D509" s="46"/>
      <c r="E509" s="46"/>
      <c r="F509" s="46"/>
      <c r="G509" s="46"/>
      <c r="H509" s="46"/>
      <c r="I509" s="46"/>
      <c r="J509" s="46"/>
      <c r="K509" s="46"/>
      <c r="L509" s="46"/>
      <c r="M509" s="46"/>
      <c r="N509" s="46"/>
      <c r="O509" s="46"/>
      <c r="P509" s="46"/>
      <c r="Q509" s="46"/>
      <c r="R509" s="46"/>
      <c r="S509" s="46"/>
      <c r="T509" s="46"/>
      <c r="U509" s="46"/>
      <c r="V509" s="36"/>
      <c r="W509" s="36"/>
      <c r="X509" s="36"/>
      <c r="Y509" s="36"/>
    </row>
    <row r="510" spans="2:25" ht="15" customHeight="1" x14ac:dyDescent="0.2">
      <c r="B510" s="46"/>
      <c r="C510" s="663"/>
      <c r="D510" s="46"/>
      <c r="E510" s="46"/>
      <c r="F510" s="46"/>
      <c r="G510" s="46"/>
      <c r="H510" s="46"/>
      <c r="I510" s="46"/>
      <c r="J510" s="46"/>
      <c r="K510" s="46"/>
      <c r="L510" s="46"/>
      <c r="M510" s="46"/>
      <c r="N510" s="46"/>
      <c r="O510" s="46"/>
      <c r="P510" s="46"/>
      <c r="Q510" s="46"/>
      <c r="R510" s="46"/>
      <c r="S510" s="46"/>
      <c r="T510" s="46"/>
      <c r="U510" s="46"/>
      <c r="V510" s="36"/>
      <c r="W510" s="36"/>
      <c r="X510" s="36"/>
      <c r="Y510" s="36"/>
    </row>
    <row r="511" spans="2:25" ht="15" customHeight="1" x14ac:dyDescent="0.2">
      <c r="B511" s="46"/>
      <c r="C511" s="663"/>
      <c r="D511" s="46"/>
      <c r="E511" s="46"/>
      <c r="F511" s="46"/>
      <c r="G511" s="46"/>
      <c r="H511" s="46"/>
      <c r="I511" s="46"/>
      <c r="J511" s="46"/>
      <c r="K511" s="46"/>
      <c r="L511" s="46"/>
      <c r="M511" s="46"/>
      <c r="N511" s="46"/>
      <c r="O511" s="46"/>
      <c r="P511" s="46"/>
      <c r="Q511" s="46"/>
      <c r="R511" s="46"/>
      <c r="S511" s="46"/>
      <c r="T511" s="46"/>
      <c r="U511" s="46"/>
      <c r="V511" s="36"/>
      <c r="W511" s="36"/>
      <c r="X511" s="36"/>
      <c r="Y511" s="36"/>
    </row>
    <row r="512" spans="2:25" ht="15" customHeight="1" x14ac:dyDescent="0.2">
      <c r="B512" s="46"/>
      <c r="C512" s="663"/>
      <c r="D512" s="46"/>
      <c r="E512" s="46"/>
      <c r="F512" s="46"/>
      <c r="G512" s="46"/>
      <c r="H512" s="46"/>
      <c r="I512" s="46"/>
      <c r="J512" s="46"/>
      <c r="K512" s="46"/>
      <c r="L512" s="46"/>
      <c r="M512" s="46"/>
      <c r="N512" s="46"/>
      <c r="O512" s="46"/>
      <c r="P512" s="46"/>
      <c r="Q512" s="46"/>
      <c r="R512" s="46"/>
      <c r="S512" s="46"/>
      <c r="T512" s="46"/>
      <c r="U512" s="46"/>
      <c r="V512" s="36"/>
      <c r="W512" s="36"/>
      <c r="X512" s="36"/>
      <c r="Y512" s="36"/>
    </row>
    <row r="513" spans="2:25" ht="15" customHeight="1" x14ac:dyDescent="0.2">
      <c r="B513" s="46"/>
      <c r="C513" s="663"/>
      <c r="D513" s="46"/>
      <c r="E513" s="46"/>
      <c r="F513" s="46"/>
      <c r="G513" s="46"/>
      <c r="H513" s="46"/>
      <c r="I513" s="46"/>
      <c r="J513" s="46"/>
      <c r="K513" s="46"/>
      <c r="L513" s="46"/>
      <c r="M513" s="46"/>
      <c r="N513" s="46"/>
      <c r="O513" s="46"/>
      <c r="P513" s="46"/>
      <c r="Q513" s="46"/>
      <c r="R513" s="46"/>
      <c r="S513" s="46"/>
      <c r="T513" s="46"/>
      <c r="U513" s="46"/>
      <c r="V513" s="36"/>
      <c r="W513" s="36"/>
      <c r="X513" s="36"/>
      <c r="Y513" s="36"/>
    </row>
  </sheetData>
  <mergeCells count="12">
    <mergeCell ref="I3:J3"/>
    <mergeCell ref="K3:L3"/>
    <mergeCell ref="B4:C4"/>
    <mergeCell ref="A3:A4"/>
    <mergeCell ref="B3:D3"/>
    <mergeCell ref="E3:F3"/>
    <mergeCell ref="G3:H3"/>
    <mergeCell ref="M3:N3"/>
    <mergeCell ref="O3:P3"/>
    <mergeCell ref="Q3:R3"/>
    <mergeCell ref="S3:T3"/>
    <mergeCell ref="U3:U4"/>
  </mergeCells>
  <phoneticPr fontId="1"/>
  <pageMargins left="0.70866141732283472" right="0.70866141732283472" top="0.74803149606299213" bottom="0.74803149606299213" header="0.31496062992125984" footer="0.31496062992125984"/>
  <pageSetup paperSize="9" scale="5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35FDE-D60C-4319-89A8-6493A2C3BCA3}">
  <sheetPr>
    <tabColor rgb="FFFFFF00"/>
    <pageSetUpPr fitToPage="1"/>
  </sheetPr>
  <dimension ref="A1:P207"/>
  <sheetViews>
    <sheetView showZeros="0" view="pageBreakPreview" zoomScale="110" zoomScaleNormal="100" zoomScaleSheetLayoutView="110" workbookViewId="0">
      <pane ySplit="3" topLeftCell="A4" activePane="bottomLeft" state="frozen"/>
      <selection pane="bottomLeft" activeCell="G9" sqref="G9"/>
    </sheetView>
  </sheetViews>
  <sheetFormatPr defaultColWidth="9" defaultRowHeight="13" x14ac:dyDescent="0.2"/>
  <cols>
    <col min="1" max="1" width="12.1796875" style="144" customWidth="1"/>
    <col min="2" max="2" width="8.6328125" style="144" customWidth="1"/>
    <col min="3" max="3" width="8.08984375" style="144" customWidth="1"/>
    <col min="4" max="14" width="8.6328125" style="144" customWidth="1"/>
    <col min="15" max="15" width="9.81640625" style="144" customWidth="1"/>
    <col min="16" max="16" width="9" style="144"/>
    <col min="17" max="16384" width="9" style="145"/>
  </cols>
  <sheetData>
    <row r="1" spans="1:16" ht="18" customHeight="1" x14ac:dyDescent="0.2">
      <c r="A1" s="349" t="s">
        <v>389</v>
      </c>
      <c r="B1" s="349"/>
      <c r="C1" s="349"/>
      <c r="D1" s="349"/>
      <c r="E1" s="349"/>
      <c r="F1" s="349"/>
    </row>
    <row r="2" spans="1:16" s="148" customFormat="1" ht="13.5" thickBot="1" x14ac:dyDescent="0.25">
      <c r="A2" s="146"/>
      <c r="B2" s="147"/>
      <c r="C2" s="146"/>
      <c r="D2" s="146"/>
      <c r="E2" s="146"/>
      <c r="F2" s="146"/>
      <c r="G2" s="146"/>
      <c r="H2" s="146"/>
      <c r="I2" s="146"/>
      <c r="J2" s="146"/>
      <c r="K2" s="146"/>
      <c r="L2" s="146"/>
      <c r="M2" s="146"/>
      <c r="N2" s="146"/>
      <c r="O2" s="146"/>
      <c r="P2" s="146"/>
    </row>
    <row r="3" spans="1:16" s="151" customFormat="1" ht="103.5" customHeight="1" thickBot="1" x14ac:dyDescent="0.25">
      <c r="A3" s="849"/>
      <c r="B3" s="845" t="s">
        <v>390</v>
      </c>
      <c r="C3" s="149" t="s">
        <v>391</v>
      </c>
      <c r="D3" s="149" t="s">
        <v>392</v>
      </c>
      <c r="E3" s="149" t="s">
        <v>393</v>
      </c>
      <c r="F3" s="149" t="s">
        <v>394</v>
      </c>
      <c r="G3" s="149" t="s">
        <v>395</v>
      </c>
      <c r="H3" s="149" t="s">
        <v>396</v>
      </c>
      <c r="I3" s="149" t="s">
        <v>397</v>
      </c>
      <c r="J3" s="149" t="s">
        <v>398</v>
      </c>
      <c r="K3" s="149" t="s">
        <v>399</v>
      </c>
      <c r="L3" s="149" t="s">
        <v>400</v>
      </c>
      <c r="M3" s="149" t="s">
        <v>401</v>
      </c>
      <c r="N3" s="857" t="s">
        <v>402</v>
      </c>
      <c r="O3" s="642" t="s">
        <v>403</v>
      </c>
      <c r="P3" s="150" t="s">
        <v>404</v>
      </c>
    </row>
    <row r="4" spans="1:16" s="4" customFormat="1" ht="22" customHeight="1" x14ac:dyDescent="0.2">
      <c r="A4" s="850" t="s">
        <v>405</v>
      </c>
      <c r="B4" s="846">
        <v>6</v>
      </c>
      <c r="C4" s="153">
        <v>46</v>
      </c>
      <c r="D4" s="153">
        <v>1</v>
      </c>
      <c r="E4" s="153">
        <v>0</v>
      </c>
      <c r="F4" s="153">
        <v>2</v>
      </c>
      <c r="G4" s="153">
        <v>1</v>
      </c>
      <c r="H4" s="153">
        <v>105</v>
      </c>
      <c r="I4" s="153">
        <v>146</v>
      </c>
      <c r="J4" s="153">
        <v>30</v>
      </c>
      <c r="K4" s="153">
        <v>0</v>
      </c>
      <c r="L4" s="153">
        <v>1</v>
      </c>
      <c r="M4" s="153">
        <v>112</v>
      </c>
      <c r="N4" s="494">
        <v>169</v>
      </c>
      <c r="O4" s="858">
        <f>SUM(B4:N4)</f>
        <v>619</v>
      </c>
      <c r="P4" s="643">
        <v>179</v>
      </c>
    </row>
    <row r="5" spans="1:16" s="4" customFormat="1" ht="22" customHeight="1" x14ac:dyDescent="0.2">
      <c r="A5" s="851" t="s">
        <v>406</v>
      </c>
      <c r="B5" s="846">
        <v>3</v>
      </c>
      <c r="C5" s="152">
        <v>2</v>
      </c>
      <c r="D5" s="152">
        <v>1</v>
      </c>
      <c r="E5" s="152">
        <v>1</v>
      </c>
      <c r="F5" s="152">
        <v>0</v>
      </c>
      <c r="G5" s="153">
        <v>0</v>
      </c>
      <c r="H5" s="153">
        <v>37</v>
      </c>
      <c r="I5" s="153">
        <v>35</v>
      </c>
      <c r="J5" s="153">
        <v>12</v>
      </c>
      <c r="K5" s="153">
        <v>0</v>
      </c>
      <c r="L5" s="153">
        <v>0</v>
      </c>
      <c r="M5" s="153">
        <v>45</v>
      </c>
      <c r="N5" s="494">
        <v>74</v>
      </c>
      <c r="O5" s="644">
        <f t="shared" ref="O5:O50" si="0">SUM(B5:N5)</f>
        <v>210</v>
      </c>
      <c r="P5" s="644">
        <v>40</v>
      </c>
    </row>
    <row r="6" spans="1:16" s="4" customFormat="1" ht="22" customHeight="1" x14ac:dyDescent="0.2">
      <c r="A6" s="851" t="s">
        <v>407</v>
      </c>
      <c r="B6" s="847">
        <v>2</v>
      </c>
      <c r="C6" s="153">
        <v>4</v>
      </c>
      <c r="D6" s="153">
        <v>1</v>
      </c>
      <c r="E6" s="153">
        <v>0</v>
      </c>
      <c r="F6" s="153">
        <v>0</v>
      </c>
      <c r="G6" s="153">
        <v>0</v>
      </c>
      <c r="H6" s="153">
        <v>36</v>
      </c>
      <c r="I6" s="153">
        <v>34</v>
      </c>
      <c r="J6" s="153">
        <v>3</v>
      </c>
      <c r="K6" s="153">
        <v>0</v>
      </c>
      <c r="L6" s="153">
        <v>0</v>
      </c>
      <c r="M6" s="153">
        <v>23</v>
      </c>
      <c r="N6" s="494">
        <v>72</v>
      </c>
      <c r="O6" s="644">
        <f t="shared" si="0"/>
        <v>175</v>
      </c>
      <c r="P6" s="644">
        <v>33</v>
      </c>
    </row>
    <row r="7" spans="1:16" s="4" customFormat="1" ht="22" customHeight="1" x14ac:dyDescent="0.2">
      <c r="A7" s="851" t="s">
        <v>408</v>
      </c>
      <c r="B7" s="847">
        <v>5</v>
      </c>
      <c r="C7" s="153">
        <v>15</v>
      </c>
      <c r="D7" s="153">
        <v>0</v>
      </c>
      <c r="E7" s="153">
        <v>0</v>
      </c>
      <c r="F7" s="153">
        <v>0</v>
      </c>
      <c r="G7" s="153">
        <v>0</v>
      </c>
      <c r="H7" s="153">
        <v>44</v>
      </c>
      <c r="I7" s="153">
        <v>29</v>
      </c>
      <c r="J7" s="153">
        <v>11</v>
      </c>
      <c r="K7" s="153">
        <v>0</v>
      </c>
      <c r="L7" s="153">
        <v>0</v>
      </c>
      <c r="M7" s="153">
        <v>24</v>
      </c>
      <c r="N7" s="494">
        <v>106</v>
      </c>
      <c r="O7" s="644">
        <f t="shared" si="0"/>
        <v>234</v>
      </c>
      <c r="P7" s="644">
        <v>35</v>
      </c>
    </row>
    <row r="8" spans="1:16" s="4" customFormat="1" ht="22" customHeight="1" x14ac:dyDescent="0.2">
      <c r="A8" s="851" t="s">
        <v>409</v>
      </c>
      <c r="B8" s="847">
        <v>1</v>
      </c>
      <c r="C8" s="153">
        <v>0</v>
      </c>
      <c r="D8" s="153">
        <v>0</v>
      </c>
      <c r="E8" s="153">
        <v>0</v>
      </c>
      <c r="F8" s="153">
        <v>0</v>
      </c>
      <c r="G8" s="153">
        <v>0</v>
      </c>
      <c r="H8" s="153">
        <v>27</v>
      </c>
      <c r="I8" s="153">
        <v>45</v>
      </c>
      <c r="J8" s="153">
        <v>6</v>
      </c>
      <c r="K8" s="153">
        <v>0</v>
      </c>
      <c r="L8" s="153">
        <v>0</v>
      </c>
      <c r="M8" s="153">
        <v>16</v>
      </c>
      <c r="N8" s="494">
        <v>79</v>
      </c>
      <c r="O8" s="644">
        <f t="shared" si="0"/>
        <v>174</v>
      </c>
      <c r="P8" s="644">
        <v>25</v>
      </c>
    </row>
    <row r="9" spans="1:16" s="4" customFormat="1" ht="22" customHeight="1" x14ac:dyDescent="0.2">
      <c r="A9" s="851" t="s">
        <v>410</v>
      </c>
      <c r="B9" s="847">
        <v>5</v>
      </c>
      <c r="C9" s="153">
        <v>1</v>
      </c>
      <c r="D9" s="153">
        <v>1</v>
      </c>
      <c r="E9" s="153">
        <v>0</v>
      </c>
      <c r="F9" s="153">
        <v>0</v>
      </c>
      <c r="G9" s="153">
        <v>0</v>
      </c>
      <c r="H9" s="153">
        <v>16</v>
      </c>
      <c r="I9" s="153">
        <v>47</v>
      </c>
      <c r="J9" s="153">
        <v>10</v>
      </c>
      <c r="K9" s="153">
        <v>0</v>
      </c>
      <c r="L9" s="153">
        <v>2</v>
      </c>
      <c r="M9" s="153">
        <v>21</v>
      </c>
      <c r="N9" s="494">
        <v>113</v>
      </c>
      <c r="O9" s="644">
        <f t="shared" si="0"/>
        <v>216</v>
      </c>
      <c r="P9" s="644">
        <v>35</v>
      </c>
    </row>
    <row r="10" spans="1:16" s="4" customFormat="1" ht="22" customHeight="1" x14ac:dyDescent="0.2">
      <c r="A10" s="851" t="s">
        <v>411</v>
      </c>
      <c r="B10" s="847">
        <v>2</v>
      </c>
      <c r="C10" s="153">
        <v>21</v>
      </c>
      <c r="D10" s="153">
        <v>1</v>
      </c>
      <c r="E10" s="153">
        <v>4</v>
      </c>
      <c r="F10" s="153">
        <v>3</v>
      </c>
      <c r="G10" s="153">
        <v>0</v>
      </c>
      <c r="H10" s="153">
        <v>56</v>
      </c>
      <c r="I10" s="153">
        <v>67</v>
      </c>
      <c r="J10" s="153">
        <v>25</v>
      </c>
      <c r="K10" s="153">
        <v>0</v>
      </c>
      <c r="L10" s="153">
        <v>0</v>
      </c>
      <c r="M10" s="153">
        <v>26</v>
      </c>
      <c r="N10" s="494">
        <v>87</v>
      </c>
      <c r="O10" s="644">
        <f t="shared" si="0"/>
        <v>292</v>
      </c>
      <c r="P10" s="644">
        <v>59</v>
      </c>
    </row>
    <row r="11" spans="1:16" s="4" customFormat="1" ht="22" customHeight="1" x14ac:dyDescent="0.2">
      <c r="A11" s="851" t="s">
        <v>412</v>
      </c>
      <c r="B11" s="847">
        <v>0</v>
      </c>
      <c r="C11" s="153">
        <v>31</v>
      </c>
      <c r="D11" s="153">
        <v>1</v>
      </c>
      <c r="E11" s="153">
        <v>0</v>
      </c>
      <c r="F11" s="153">
        <v>0</v>
      </c>
      <c r="G11" s="153">
        <v>0</v>
      </c>
      <c r="H11" s="153">
        <v>13</v>
      </c>
      <c r="I11" s="153">
        <v>62</v>
      </c>
      <c r="J11" s="153">
        <v>5</v>
      </c>
      <c r="K11" s="153">
        <v>0</v>
      </c>
      <c r="L11" s="153">
        <v>6</v>
      </c>
      <c r="M11" s="153">
        <v>30</v>
      </c>
      <c r="N11" s="494">
        <v>98</v>
      </c>
      <c r="O11" s="644">
        <f t="shared" si="0"/>
        <v>246</v>
      </c>
      <c r="P11" s="644">
        <v>44</v>
      </c>
    </row>
    <row r="12" spans="1:16" s="4" customFormat="1" ht="22" customHeight="1" x14ac:dyDescent="0.2">
      <c r="A12" s="851" t="s">
        <v>413</v>
      </c>
      <c r="B12" s="847">
        <v>2</v>
      </c>
      <c r="C12" s="153">
        <v>8</v>
      </c>
      <c r="D12" s="153">
        <v>2</v>
      </c>
      <c r="E12" s="153">
        <v>0</v>
      </c>
      <c r="F12" s="153">
        <v>0</v>
      </c>
      <c r="G12" s="153">
        <v>0</v>
      </c>
      <c r="H12" s="153">
        <v>10</v>
      </c>
      <c r="I12" s="153">
        <v>52</v>
      </c>
      <c r="J12" s="153">
        <v>1</v>
      </c>
      <c r="K12" s="153">
        <v>0</v>
      </c>
      <c r="L12" s="153">
        <v>0</v>
      </c>
      <c r="M12" s="153">
        <v>25</v>
      </c>
      <c r="N12" s="494">
        <v>54</v>
      </c>
      <c r="O12" s="644">
        <f t="shared" si="0"/>
        <v>154</v>
      </c>
      <c r="P12" s="644">
        <v>25</v>
      </c>
    </row>
    <row r="13" spans="1:16" s="4" customFormat="1" ht="22" customHeight="1" x14ac:dyDescent="0.2">
      <c r="A13" s="851" t="s">
        <v>414</v>
      </c>
      <c r="B13" s="847">
        <v>3</v>
      </c>
      <c r="C13" s="153">
        <v>6</v>
      </c>
      <c r="D13" s="153">
        <v>1</v>
      </c>
      <c r="E13" s="153">
        <v>1</v>
      </c>
      <c r="F13" s="153">
        <v>2</v>
      </c>
      <c r="G13" s="153">
        <v>0</v>
      </c>
      <c r="H13" s="153">
        <v>41</v>
      </c>
      <c r="I13" s="153">
        <v>43</v>
      </c>
      <c r="J13" s="153">
        <v>12</v>
      </c>
      <c r="K13" s="153">
        <v>1</v>
      </c>
      <c r="L13" s="153">
        <v>1</v>
      </c>
      <c r="M13" s="153">
        <v>35</v>
      </c>
      <c r="N13" s="494">
        <v>55</v>
      </c>
      <c r="O13" s="644">
        <f t="shared" si="0"/>
        <v>201</v>
      </c>
      <c r="P13" s="644">
        <v>35</v>
      </c>
    </row>
    <row r="14" spans="1:16" s="4" customFormat="1" ht="22" customHeight="1" x14ac:dyDescent="0.2">
      <c r="A14" s="851" t="s">
        <v>415</v>
      </c>
      <c r="B14" s="847">
        <v>0</v>
      </c>
      <c r="C14" s="153">
        <v>0</v>
      </c>
      <c r="D14" s="153">
        <v>0</v>
      </c>
      <c r="E14" s="153">
        <v>0</v>
      </c>
      <c r="F14" s="153">
        <v>0</v>
      </c>
      <c r="G14" s="153">
        <v>0</v>
      </c>
      <c r="H14" s="153">
        <v>17</v>
      </c>
      <c r="I14" s="153">
        <v>83</v>
      </c>
      <c r="J14" s="153">
        <v>19</v>
      </c>
      <c r="K14" s="153">
        <v>0</v>
      </c>
      <c r="L14" s="153">
        <v>0</v>
      </c>
      <c r="M14" s="153">
        <v>58</v>
      </c>
      <c r="N14" s="494">
        <v>90</v>
      </c>
      <c r="O14" s="644">
        <f t="shared" si="0"/>
        <v>267</v>
      </c>
      <c r="P14" s="644">
        <v>63</v>
      </c>
    </row>
    <row r="15" spans="1:16" s="4" customFormat="1" ht="22" customHeight="1" x14ac:dyDescent="0.2">
      <c r="A15" s="851" t="s">
        <v>416</v>
      </c>
      <c r="B15" s="847">
        <v>3</v>
      </c>
      <c r="C15" s="153">
        <v>1</v>
      </c>
      <c r="D15" s="153">
        <v>0</v>
      </c>
      <c r="E15" s="153">
        <v>0</v>
      </c>
      <c r="F15" s="153">
        <v>1</v>
      </c>
      <c r="G15" s="153">
        <v>0</v>
      </c>
      <c r="H15" s="153">
        <v>36</v>
      </c>
      <c r="I15" s="153">
        <v>84</v>
      </c>
      <c r="J15" s="153">
        <v>22</v>
      </c>
      <c r="K15" s="153">
        <v>0</v>
      </c>
      <c r="L15" s="153">
        <v>0</v>
      </c>
      <c r="M15" s="153">
        <v>31</v>
      </c>
      <c r="N15" s="494">
        <v>36</v>
      </c>
      <c r="O15" s="644">
        <f t="shared" si="0"/>
        <v>214</v>
      </c>
      <c r="P15" s="644">
        <v>54</v>
      </c>
    </row>
    <row r="16" spans="1:16" s="4" customFormat="1" ht="22" customHeight="1" x14ac:dyDescent="0.2">
      <c r="A16" s="851" t="s">
        <v>417</v>
      </c>
      <c r="B16" s="847">
        <v>2</v>
      </c>
      <c r="C16" s="153">
        <v>0</v>
      </c>
      <c r="D16" s="153">
        <v>1</v>
      </c>
      <c r="E16" s="153">
        <v>1</v>
      </c>
      <c r="F16" s="153">
        <v>0</v>
      </c>
      <c r="G16" s="153">
        <v>0</v>
      </c>
      <c r="H16" s="153">
        <v>72</v>
      </c>
      <c r="I16" s="153">
        <v>142</v>
      </c>
      <c r="J16" s="153">
        <v>7</v>
      </c>
      <c r="K16" s="153">
        <v>0</v>
      </c>
      <c r="L16" s="153">
        <v>0</v>
      </c>
      <c r="M16" s="153">
        <v>60</v>
      </c>
      <c r="N16" s="494">
        <v>178</v>
      </c>
      <c r="O16" s="644">
        <f t="shared" si="0"/>
        <v>463</v>
      </c>
      <c r="P16" s="644">
        <v>62</v>
      </c>
    </row>
    <row r="17" spans="1:16" s="4" customFormat="1" ht="22" customHeight="1" x14ac:dyDescent="0.2">
      <c r="A17" s="851" t="s">
        <v>418</v>
      </c>
      <c r="B17" s="847">
        <v>0</v>
      </c>
      <c r="C17" s="153">
        <v>10</v>
      </c>
      <c r="D17" s="153">
        <v>0</v>
      </c>
      <c r="E17" s="153">
        <v>0</v>
      </c>
      <c r="F17" s="153">
        <v>0</v>
      </c>
      <c r="G17" s="153">
        <v>0</v>
      </c>
      <c r="H17" s="153">
        <v>9</v>
      </c>
      <c r="I17" s="153">
        <v>63</v>
      </c>
      <c r="J17" s="153">
        <v>3</v>
      </c>
      <c r="K17" s="153">
        <v>0</v>
      </c>
      <c r="L17" s="153">
        <v>1</v>
      </c>
      <c r="M17" s="153">
        <v>19</v>
      </c>
      <c r="N17" s="494">
        <v>86</v>
      </c>
      <c r="O17" s="644">
        <f t="shared" si="0"/>
        <v>191</v>
      </c>
      <c r="P17" s="644">
        <v>33</v>
      </c>
    </row>
    <row r="18" spans="1:16" s="4" customFormat="1" ht="22" customHeight="1" x14ac:dyDescent="0.2">
      <c r="A18" s="851" t="s">
        <v>419</v>
      </c>
      <c r="B18" s="847">
        <v>3</v>
      </c>
      <c r="C18" s="153">
        <v>3</v>
      </c>
      <c r="D18" s="153">
        <v>1</v>
      </c>
      <c r="E18" s="153">
        <v>0</v>
      </c>
      <c r="F18" s="153">
        <v>0</v>
      </c>
      <c r="G18" s="153">
        <v>0</v>
      </c>
      <c r="H18" s="153">
        <v>66</v>
      </c>
      <c r="I18" s="153">
        <v>48</v>
      </c>
      <c r="J18" s="153">
        <v>22</v>
      </c>
      <c r="K18" s="153">
        <v>0</v>
      </c>
      <c r="L18" s="153">
        <v>0</v>
      </c>
      <c r="M18" s="153">
        <v>27</v>
      </c>
      <c r="N18" s="494">
        <v>24</v>
      </c>
      <c r="O18" s="644">
        <f t="shared" si="0"/>
        <v>194</v>
      </c>
      <c r="P18" s="644">
        <v>30</v>
      </c>
    </row>
    <row r="19" spans="1:16" s="4" customFormat="1" ht="22" customHeight="1" x14ac:dyDescent="0.2">
      <c r="A19" s="851" t="s">
        <v>420</v>
      </c>
      <c r="B19" s="847">
        <v>3</v>
      </c>
      <c r="C19" s="153">
        <v>3</v>
      </c>
      <c r="D19" s="153">
        <v>0</v>
      </c>
      <c r="E19" s="153">
        <v>1</v>
      </c>
      <c r="F19" s="153">
        <v>0</v>
      </c>
      <c r="G19" s="153">
        <v>0</v>
      </c>
      <c r="H19" s="153">
        <v>10</v>
      </c>
      <c r="I19" s="153">
        <v>18</v>
      </c>
      <c r="J19" s="153">
        <v>1</v>
      </c>
      <c r="K19" s="153">
        <v>0</v>
      </c>
      <c r="L19" s="153">
        <v>1</v>
      </c>
      <c r="M19" s="153">
        <v>24</v>
      </c>
      <c r="N19" s="494">
        <v>238</v>
      </c>
      <c r="O19" s="644">
        <f t="shared" si="0"/>
        <v>299</v>
      </c>
      <c r="P19" s="644">
        <v>15</v>
      </c>
    </row>
    <row r="20" spans="1:16" s="4" customFormat="1" ht="22" customHeight="1" x14ac:dyDescent="0.2">
      <c r="A20" s="851" t="s">
        <v>421</v>
      </c>
      <c r="B20" s="847">
        <v>2</v>
      </c>
      <c r="C20" s="153">
        <v>2</v>
      </c>
      <c r="D20" s="153">
        <v>1</v>
      </c>
      <c r="E20" s="153">
        <v>1</v>
      </c>
      <c r="F20" s="153">
        <v>2</v>
      </c>
      <c r="G20" s="153">
        <v>0</v>
      </c>
      <c r="H20" s="153">
        <v>9</v>
      </c>
      <c r="I20" s="153">
        <v>36</v>
      </c>
      <c r="J20" s="153">
        <v>4</v>
      </c>
      <c r="K20" s="153">
        <v>0</v>
      </c>
      <c r="L20" s="153">
        <v>0</v>
      </c>
      <c r="M20" s="153">
        <v>20</v>
      </c>
      <c r="N20" s="494">
        <v>120</v>
      </c>
      <c r="O20" s="644">
        <f>SUM(B20:N20)</f>
        <v>197</v>
      </c>
      <c r="P20" s="644">
        <v>19</v>
      </c>
    </row>
    <row r="21" spans="1:16" s="4" customFormat="1" ht="22" customHeight="1" x14ac:dyDescent="0.2">
      <c r="A21" s="851" t="s">
        <v>422</v>
      </c>
      <c r="B21" s="847">
        <v>3</v>
      </c>
      <c r="C21" s="153">
        <v>2</v>
      </c>
      <c r="D21" s="153">
        <v>0</v>
      </c>
      <c r="E21" s="153">
        <v>3</v>
      </c>
      <c r="F21" s="153">
        <v>1</v>
      </c>
      <c r="G21" s="153">
        <v>0</v>
      </c>
      <c r="H21" s="153">
        <v>34</v>
      </c>
      <c r="I21" s="153">
        <v>26</v>
      </c>
      <c r="J21" s="153">
        <v>7</v>
      </c>
      <c r="K21" s="153">
        <v>0</v>
      </c>
      <c r="L21" s="153">
        <v>0</v>
      </c>
      <c r="M21" s="153">
        <v>22</v>
      </c>
      <c r="N21" s="494">
        <v>88</v>
      </c>
      <c r="O21" s="644">
        <f t="shared" si="0"/>
        <v>186</v>
      </c>
      <c r="P21" s="644">
        <v>17</v>
      </c>
    </row>
    <row r="22" spans="1:16" s="4" customFormat="1" ht="22" customHeight="1" x14ac:dyDescent="0.2">
      <c r="A22" s="851" t="s">
        <v>423</v>
      </c>
      <c r="B22" s="847">
        <v>1</v>
      </c>
      <c r="C22" s="153">
        <v>43</v>
      </c>
      <c r="D22" s="153">
        <v>0</v>
      </c>
      <c r="E22" s="153">
        <v>0</v>
      </c>
      <c r="F22" s="153">
        <v>0</v>
      </c>
      <c r="G22" s="153">
        <v>0</v>
      </c>
      <c r="H22" s="153">
        <v>22</v>
      </c>
      <c r="I22" s="153">
        <v>40</v>
      </c>
      <c r="J22" s="153">
        <v>20</v>
      </c>
      <c r="K22" s="153">
        <v>0</v>
      </c>
      <c r="L22" s="153">
        <v>2</v>
      </c>
      <c r="M22" s="153">
        <v>24</v>
      </c>
      <c r="N22" s="494">
        <v>44</v>
      </c>
      <c r="O22" s="644">
        <f t="shared" si="0"/>
        <v>196</v>
      </c>
      <c r="P22" s="644">
        <v>27</v>
      </c>
    </row>
    <row r="23" spans="1:16" s="4" customFormat="1" ht="22" customHeight="1" x14ac:dyDescent="0.2">
      <c r="A23" s="851" t="s">
        <v>424</v>
      </c>
      <c r="B23" s="847">
        <v>23</v>
      </c>
      <c r="C23" s="153">
        <v>42</v>
      </c>
      <c r="D23" s="153">
        <v>4</v>
      </c>
      <c r="E23" s="153">
        <v>27</v>
      </c>
      <c r="F23" s="153">
        <v>21</v>
      </c>
      <c r="G23" s="153">
        <v>4</v>
      </c>
      <c r="H23" s="153">
        <v>202</v>
      </c>
      <c r="I23" s="153">
        <v>119</v>
      </c>
      <c r="J23" s="153">
        <v>45</v>
      </c>
      <c r="K23" s="153">
        <v>0</v>
      </c>
      <c r="L23" s="153">
        <v>0</v>
      </c>
      <c r="M23" s="153">
        <v>63</v>
      </c>
      <c r="N23" s="494">
        <v>279</v>
      </c>
      <c r="O23" s="644">
        <f t="shared" si="0"/>
        <v>829</v>
      </c>
      <c r="P23" s="644">
        <v>77</v>
      </c>
    </row>
    <row r="24" spans="1:16" s="4" customFormat="1" ht="22" customHeight="1" x14ac:dyDescent="0.2">
      <c r="A24" s="851" t="s">
        <v>425</v>
      </c>
      <c r="B24" s="847">
        <v>4</v>
      </c>
      <c r="C24" s="153">
        <v>8</v>
      </c>
      <c r="D24" s="153">
        <v>1</v>
      </c>
      <c r="E24" s="153">
        <v>2</v>
      </c>
      <c r="F24" s="153">
        <v>1</v>
      </c>
      <c r="G24" s="153">
        <v>0</v>
      </c>
      <c r="H24" s="153">
        <v>61</v>
      </c>
      <c r="I24" s="153">
        <v>23</v>
      </c>
      <c r="J24" s="153">
        <v>15</v>
      </c>
      <c r="K24" s="153">
        <v>0</v>
      </c>
      <c r="L24" s="153">
        <v>0</v>
      </c>
      <c r="M24" s="153">
        <v>41</v>
      </c>
      <c r="N24" s="494">
        <v>586</v>
      </c>
      <c r="O24" s="644">
        <f t="shared" si="0"/>
        <v>742</v>
      </c>
      <c r="P24" s="644">
        <v>42</v>
      </c>
    </row>
    <row r="25" spans="1:16" s="4" customFormat="1" ht="22" customHeight="1" x14ac:dyDescent="0.2">
      <c r="A25" s="851" t="s">
        <v>426</v>
      </c>
      <c r="B25" s="847">
        <v>0</v>
      </c>
      <c r="C25" s="153">
        <v>9</v>
      </c>
      <c r="D25" s="153">
        <v>1</v>
      </c>
      <c r="E25" s="153">
        <v>0</v>
      </c>
      <c r="F25" s="153">
        <v>5</v>
      </c>
      <c r="G25" s="153">
        <v>1</v>
      </c>
      <c r="H25" s="153">
        <v>69</v>
      </c>
      <c r="I25" s="153">
        <v>54</v>
      </c>
      <c r="J25" s="153">
        <v>56</v>
      </c>
      <c r="K25" s="153">
        <v>0</v>
      </c>
      <c r="L25" s="153">
        <v>1</v>
      </c>
      <c r="M25" s="153">
        <v>41</v>
      </c>
      <c r="N25" s="494">
        <v>281</v>
      </c>
      <c r="O25" s="644">
        <f t="shared" si="0"/>
        <v>518</v>
      </c>
      <c r="P25" s="644">
        <v>35</v>
      </c>
    </row>
    <row r="26" spans="1:16" s="4" customFormat="1" ht="22" customHeight="1" x14ac:dyDescent="0.2">
      <c r="A26" s="851" t="s">
        <v>427</v>
      </c>
      <c r="B26" s="847">
        <v>1</v>
      </c>
      <c r="C26" s="153">
        <v>2</v>
      </c>
      <c r="D26" s="153">
        <v>0</v>
      </c>
      <c r="E26" s="153">
        <v>1</v>
      </c>
      <c r="F26" s="153">
        <v>1</v>
      </c>
      <c r="G26" s="153">
        <v>0</v>
      </c>
      <c r="H26" s="153">
        <v>26</v>
      </c>
      <c r="I26" s="153">
        <v>66</v>
      </c>
      <c r="J26" s="153">
        <v>47</v>
      </c>
      <c r="K26" s="153">
        <v>0</v>
      </c>
      <c r="L26" s="153">
        <v>1</v>
      </c>
      <c r="M26" s="153">
        <v>43</v>
      </c>
      <c r="N26" s="494">
        <v>244</v>
      </c>
      <c r="O26" s="644">
        <f t="shared" si="0"/>
        <v>432</v>
      </c>
      <c r="P26" s="644">
        <v>54</v>
      </c>
    </row>
    <row r="27" spans="1:16" s="4" customFormat="1" ht="22" customHeight="1" x14ac:dyDescent="0.2">
      <c r="A27" s="851" t="s">
        <v>428</v>
      </c>
      <c r="B27" s="847">
        <v>2</v>
      </c>
      <c r="C27" s="153">
        <v>0</v>
      </c>
      <c r="D27" s="153">
        <v>0</v>
      </c>
      <c r="E27" s="153">
        <v>0</v>
      </c>
      <c r="F27" s="153">
        <v>1</v>
      </c>
      <c r="G27" s="153">
        <v>0</v>
      </c>
      <c r="H27" s="153">
        <v>54</v>
      </c>
      <c r="I27" s="153">
        <v>24</v>
      </c>
      <c r="J27" s="153">
        <v>7</v>
      </c>
      <c r="K27" s="153">
        <v>0</v>
      </c>
      <c r="L27" s="153">
        <v>0</v>
      </c>
      <c r="M27" s="153">
        <v>29</v>
      </c>
      <c r="N27" s="494">
        <v>119</v>
      </c>
      <c r="O27" s="644">
        <f t="shared" si="0"/>
        <v>236</v>
      </c>
      <c r="P27" s="644">
        <v>29</v>
      </c>
    </row>
    <row r="28" spans="1:16" s="4" customFormat="1" ht="22" customHeight="1" x14ac:dyDescent="0.2">
      <c r="A28" s="851" t="s">
        <v>429</v>
      </c>
      <c r="B28" s="847">
        <v>0</v>
      </c>
      <c r="C28" s="153">
        <v>5</v>
      </c>
      <c r="D28" s="153">
        <v>0</v>
      </c>
      <c r="E28" s="153">
        <v>1</v>
      </c>
      <c r="F28" s="153">
        <v>0</v>
      </c>
      <c r="G28" s="153">
        <v>0</v>
      </c>
      <c r="H28" s="153">
        <v>14</v>
      </c>
      <c r="I28" s="153">
        <v>25</v>
      </c>
      <c r="J28" s="153">
        <v>0</v>
      </c>
      <c r="K28" s="153">
        <v>0</v>
      </c>
      <c r="L28" s="153">
        <v>1</v>
      </c>
      <c r="M28" s="153">
        <v>22</v>
      </c>
      <c r="N28" s="494">
        <v>41</v>
      </c>
      <c r="O28" s="644">
        <f t="shared" si="0"/>
        <v>109</v>
      </c>
      <c r="P28" s="644">
        <v>19</v>
      </c>
    </row>
    <row r="29" spans="1:16" s="4" customFormat="1" ht="22" customHeight="1" x14ac:dyDescent="0.2">
      <c r="A29" s="851" t="s">
        <v>430</v>
      </c>
      <c r="B29" s="847">
        <v>2</v>
      </c>
      <c r="C29" s="153">
        <v>1</v>
      </c>
      <c r="D29" s="153">
        <v>0</v>
      </c>
      <c r="E29" s="153">
        <v>1</v>
      </c>
      <c r="F29" s="153">
        <v>0</v>
      </c>
      <c r="G29" s="153">
        <v>1</v>
      </c>
      <c r="H29" s="153">
        <v>29</v>
      </c>
      <c r="I29" s="153">
        <v>23</v>
      </c>
      <c r="J29" s="153">
        <v>19</v>
      </c>
      <c r="K29" s="153">
        <v>1</v>
      </c>
      <c r="L29" s="153">
        <v>0</v>
      </c>
      <c r="M29" s="153">
        <v>15</v>
      </c>
      <c r="N29" s="494">
        <v>22</v>
      </c>
      <c r="O29" s="644">
        <f t="shared" si="0"/>
        <v>114</v>
      </c>
      <c r="P29" s="644">
        <v>26</v>
      </c>
    </row>
    <row r="30" spans="1:16" s="4" customFormat="1" ht="22" customHeight="1" x14ac:dyDescent="0.2">
      <c r="A30" s="851" t="s">
        <v>431</v>
      </c>
      <c r="B30" s="847">
        <v>0</v>
      </c>
      <c r="C30" s="153">
        <v>11</v>
      </c>
      <c r="D30" s="153">
        <v>5</v>
      </c>
      <c r="E30" s="153">
        <v>5</v>
      </c>
      <c r="F30" s="153">
        <v>2</v>
      </c>
      <c r="G30" s="153">
        <v>0</v>
      </c>
      <c r="H30" s="153">
        <v>54</v>
      </c>
      <c r="I30" s="153">
        <v>70</v>
      </c>
      <c r="J30" s="153">
        <v>20</v>
      </c>
      <c r="K30" s="153">
        <v>7</v>
      </c>
      <c r="L30" s="153">
        <v>18</v>
      </c>
      <c r="M30" s="153">
        <v>45</v>
      </c>
      <c r="N30" s="494">
        <v>82</v>
      </c>
      <c r="O30" s="644">
        <f t="shared" si="0"/>
        <v>319</v>
      </c>
      <c r="P30" s="644">
        <v>43</v>
      </c>
    </row>
    <row r="31" spans="1:16" s="4" customFormat="1" ht="22" customHeight="1" x14ac:dyDescent="0.2">
      <c r="A31" s="851" t="s">
        <v>432</v>
      </c>
      <c r="B31" s="847">
        <v>5</v>
      </c>
      <c r="C31" s="153">
        <v>1</v>
      </c>
      <c r="D31" s="153">
        <v>0</v>
      </c>
      <c r="E31" s="153">
        <v>0</v>
      </c>
      <c r="F31" s="153">
        <v>0</v>
      </c>
      <c r="G31" s="153">
        <v>0</v>
      </c>
      <c r="H31" s="153">
        <v>31</v>
      </c>
      <c r="I31" s="153">
        <v>57</v>
      </c>
      <c r="J31" s="153">
        <v>14</v>
      </c>
      <c r="K31" s="153">
        <v>0</v>
      </c>
      <c r="L31" s="153">
        <v>1</v>
      </c>
      <c r="M31" s="153">
        <v>39</v>
      </c>
      <c r="N31" s="494">
        <v>88</v>
      </c>
      <c r="O31" s="644">
        <f t="shared" si="0"/>
        <v>236</v>
      </c>
      <c r="P31" s="644">
        <v>41</v>
      </c>
    </row>
    <row r="32" spans="1:16" s="4" customFormat="1" ht="22" customHeight="1" x14ac:dyDescent="0.2">
      <c r="A32" s="851" t="s">
        <v>433</v>
      </c>
      <c r="B32" s="847">
        <v>2</v>
      </c>
      <c r="C32" s="153">
        <v>6</v>
      </c>
      <c r="D32" s="153">
        <v>0</v>
      </c>
      <c r="E32" s="153">
        <v>0</v>
      </c>
      <c r="F32" s="153">
        <v>0</v>
      </c>
      <c r="G32" s="153">
        <v>0</v>
      </c>
      <c r="H32" s="153">
        <v>38</v>
      </c>
      <c r="I32" s="153">
        <v>29</v>
      </c>
      <c r="J32" s="153">
        <v>11</v>
      </c>
      <c r="K32" s="153">
        <v>1</v>
      </c>
      <c r="L32" s="153">
        <v>0</v>
      </c>
      <c r="M32" s="153">
        <v>4</v>
      </c>
      <c r="N32" s="494">
        <v>30</v>
      </c>
      <c r="O32" s="644">
        <f t="shared" si="0"/>
        <v>121</v>
      </c>
      <c r="P32" s="644">
        <v>39</v>
      </c>
    </row>
    <row r="33" spans="1:16" s="4" customFormat="1" ht="22" customHeight="1" x14ac:dyDescent="0.2">
      <c r="A33" s="851" t="s">
        <v>434</v>
      </c>
      <c r="B33" s="847">
        <v>4</v>
      </c>
      <c r="C33" s="153">
        <v>12</v>
      </c>
      <c r="D33" s="153">
        <v>0</v>
      </c>
      <c r="E33" s="153">
        <v>0</v>
      </c>
      <c r="F33" s="153">
        <v>0</v>
      </c>
      <c r="G33" s="153">
        <v>1</v>
      </c>
      <c r="H33" s="153">
        <v>51</v>
      </c>
      <c r="I33" s="153">
        <v>29</v>
      </c>
      <c r="J33" s="153">
        <v>14</v>
      </c>
      <c r="K33" s="153">
        <v>0</v>
      </c>
      <c r="L33" s="153">
        <v>0</v>
      </c>
      <c r="M33" s="153">
        <v>29</v>
      </c>
      <c r="N33" s="494">
        <v>147</v>
      </c>
      <c r="O33" s="644">
        <f t="shared" si="0"/>
        <v>287</v>
      </c>
      <c r="P33" s="644">
        <v>30</v>
      </c>
    </row>
    <row r="34" spans="1:16" s="4" customFormat="1" ht="22" customHeight="1" x14ac:dyDescent="0.2">
      <c r="A34" s="851" t="s">
        <v>435</v>
      </c>
      <c r="B34" s="847">
        <v>3</v>
      </c>
      <c r="C34" s="153">
        <v>14</v>
      </c>
      <c r="D34" s="153">
        <v>0</v>
      </c>
      <c r="E34" s="153">
        <v>2</v>
      </c>
      <c r="F34" s="153">
        <v>4</v>
      </c>
      <c r="G34" s="153">
        <v>0</v>
      </c>
      <c r="H34" s="153">
        <v>19</v>
      </c>
      <c r="I34" s="153">
        <v>36</v>
      </c>
      <c r="J34" s="153">
        <v>8</v>
      </c>
      <c r="K34" s="153">
        <v>0</v>
      </c>
      <c r="L34" s="153">
        <v>0</v>
      </c>
      <c r="M34" s="153">
        <v>14</v>
      </c>
      <c r="N34" s="494">
        <v>147</v>
      </c>
      <c r="O34" s="644">
        <f t="shared" si="0"/>
        <v>247</v>
      </c>
      <c r="P34" s="644">
        <v>19</v>
      </c>
    </row>
    <row r="35" spans="1:16" s="4" customFormat="1" ht="22" customHeight="1" x14ac:dyDescent="0.2">
      <c r="A35" s="851" t="s">
        <v>436</v>
      </c>
      <c r="B35" s="847">
        <v>4</v>
      </c>
      <c r="C35" s="153">
        <v>1</v>
      </c>
      <c r="D35" s="153">
        <v>1</v>
      </c>
      <c r="E35" s="153">
        <v>1</v>
      </c>
      <c r="F35" s="153">
        <v>2</v>
      </c>
      <c r="G35" s="153">
        <v>0</v>
      </c>
      <c r="H35" s="153">
        <v>29</v>
      </c>
      <c r="I35" s="153">
        <v>22</v>
      </c>
      <c r="J35" s="153">
        <v>0</v>
      </c>
      <c r="K35" s="153">
        <v>0</v>
      </c>
      <c r="L35" s="153">
        <v>0</v>
      </c>
      <c r="M35" s="153">
        <v>14</v>
      </c>
      <c r="N35" s="494">
        <v>79</v>
      </c>
      <c r="O35" s="644">
        <f t="shared" si="0"/>
        <v>153</v>
      </c>
      <c r="P35" s="644">
        <v>19</v>
      </c>
    </row>
    <row r="36" spans="1:16" s="4" customFormat="1" ht="22" customHeight="1" x14ac:dyDescent="0.2">
      <c r="A36" s="851" t="s">
        <v>437</v>
      </c>
      <c r="B36" s="847">
        <v>2</v>
      </c>
      <c r="C36" s="153">
        <v>15</v>
      </c>
      <c r="D36" s="153">
        <v>0</v>
      </c>
      <c r="E36" s="153">
        <v>0</v>
      </c>
      <c r="F36" s="153">
        <v>3</v>
      </c>
      <c r="G36" s="153">
        <v>0</v>
      </c>
      <c r="H36" s="153">
        <v>42</v>
      </c>
      <c r="I36" s="153">
        <v>45</v>
      </c>
      <c r="J36" s="153">
        <v>9</v>
      </c>
      <c r="K36" s="153">
        <v>0</v>
      </c>
      <c r="L36" s="153">
        <v>2</v>
      </c>
      <c r="M36" s="153">
        <v>28</v>
      </c>
      <c r="N36" s="494">
        <v>98</v>
      </c>
      <c r="O36" s="644">
        <f t="shared" si="0"/>
        <v>244</v>
      </c>
      <c r="P36" s="644">
        <v>27</v>
      </c>
    </row>
    <row r="37" spans="1:16" s="4" customFormat="1" ht="22" customHeight="1" x14ac:dyDescent="0.2">
      <c r="A37" s="851" t="s">
        <v>438</v>
      </c>
      <c r="B37" s="847">
        <v>1</v>
      </c>
      <c r="C37" s="153">
        <v>1</v>
      </c>
      <c r="D37" s="153">
        <v>0</v>
      </c>
      <c r="E37" s="153">
        <v>0</v>
      </c>
      <c r="F37" s="153">
        <v>17</v>
      </c>
      <c r="G37" s="153">
        <v>2</v>
      </c>
      <c r="H37" s="153">
        <v>36</v>
      </c>
      <c r="I37" s="153">
        <v>31</v>
      </c>
      <c r="J37" s="153">
        <v>6</v>
      </c>
      <c r="K37" s="153">
        <v>0</v>
      </c>
      <c r="L37" s="153">
        <v>5</v>
      </c>
      <c r="M37" s="153">
        <v>33</v>
      </c>
      <c r="N37" s="494">
        <v>79</v>
      </c>
      <c r="O37" s="644">
        <f t="shared" si="0"/>
        <v>211</v>
      </c>
      <c r="P37" s="644">
        <v>23</v>
      </c>
    </row>
    <row r="38" spans="1:16" s="4" customFormat="1" ht="22" customHeight="1" x14ac:dyDescent="0.2">
      <c r="A38" s="851" t="s">
        <v>439</v>
      </c>
      <c r="B38" s="847">
        <v>0</v>
      </c>
      <c r="C38" s="153">
        <v>0</v>
      </c>
      <c r="D38" s="153">
        <v>0</v>
      </c>
      <c r="E38" s="153">
        <v>0</v>
      </c>
      <c r="F38" s="153">
        <v>1</v>
      </c>
      <c r="G38" s="153">
        <v>0</v>
      </c>
      <c r="H38" s="153">
        <v>8</v>
      </c>
      <c r="I38" s="153">
        <v>23</v>
      </c>
      <c r="J38" s="153">
        <v>3</v>
      </c>
      <c r="K38" s="153">
        <v>0</v>
      </c>
      <c r="L38" s="153">
        <v>1</v>
      </c>
      <c r="M38" s="153">
        <v>17</v>
      </c>
      <c r="N38" s="494">
        <v>64</v>
      </c>
      <c r="O38" s="644">
        <f t="shared" si="0"/>
        <v>117</v>
      </c>
      <c r="P38" s="644">
        <v>19</v>
      </c>
    </row>
    <row r="39" spans="1:16" s="4" customFormat="1" ht="22" customHeight="1" x14ac:dyDescent="0.2">
      <c r="A39" s="851" t="s">
        <v>440</v>
      </c>
      <c r="B39" s="847">
        <v>3</v>
      </c>
      <c r="C39" s="153">
        <v>1</v>
      </c>
      <c r="D39" s="153">
        <v>0</v>
      </c>
      <c r="E39" s="153">
        <v>0</v>
      </c>
      <c r="F39" s="153">
        <v>0</v>
      </c>
      <c r="G39" s="153">
        <v>0</v>
      </c>
      <c r="H39" s="153">
        <v>22</v>
      </c>
      <c r="I39" s="153">
        <v>24</v>
      </c>
      <c r="J39" s="153">
        <v>28</v>
      </c>
      <c r="K39" s="153">
        <v>0</v>
      </c>
      <c r="L39" s="153">
        <v>0</v>
      </c>
      <c r="M39" s="153">
        <v>19</v>
      </c>
      <c r="N39" s="494">
        <v>82</v>
      </c>
      <c r="O39" s="644">
        <f t="shared" si="0"/>
        <v>179</v>
      </c>
      <c r="P39" s="644">
        <v>24</v>
      </c>
    </row>
    <row r="40" spans="1:16" s="4" customFormat="1" ht="22" customHeight="1" x14ac:dyDescent="0.2">
      <c r="A40" s="851" t="s">
        <v>441</v>
      </c>
      <c r="B40" s="847">
        <v>2</v>
      </c>
      <c r="C40" s="153">
        <v>5</v>
      </c>
      <c r="D40" s="153">
        <v>1</v>
      </c>
      <c r="E40" s="153">
        <v>0</v>
      </c>
      <c r="F40" s="153">
        <v>1</v>
      </c>
      <c r="G40" s="153">
        <v>0</v>
      </c>
      <c r="H40" s="153">
        <v>29</v>
      </c>
      <c r="I40" s="153">
        <v>21</v>
      </c>
      <c r="J40" s="153">
        <v>7</v>
      </c>
      <c r="K40" s="153">
        <v>0</v>
      </c>
      <c r="L40" s="153">
        <v>0</v>
      </c>
      <c r="M40" s="153">
        <v>28</v>
      </c>
      <c r="N40" s="494">
        <v>74</v>
      </c>
      <c r="O40" s="644">
        <f t="shared" si="0"/>
        <v>168</v>
      </c>
      <c r="P40" s="644">
        <v>17</v>
      </c>
    </row>
    <row r="41" spans="1:16" s="4" customFormat="1" ht="22" customHeight="1" x14ac:dyDescent="0.2">
      <c r="A41" s="851" t="s">
        <v>442</v>
      </c>
      <c r="B41" s="847">
        <v>3</v>
      </c>
      <c r="C41" s="153">
        <v>1</v>
      </c>
      <c r="D41" s="153">
        <v>0</v>
      </c>
      <c r="E41" s="153">
        <v>0</v>
      </c>
      <c r="F41" s="153">
        <v>0</v>
      </c>
      <c r="G41" s="153">
        <v>0</v>
      </c>
      <c r="H41" s="153">
        <v>22</v>
      </c>
      <c r="I41" s="153">
        <v>19</v>
      </c>
      <c r="J41" s="153">
        <v>3</v>
      </c>
      <c r="K41" s="153">
        <v>0</v>
      </c>
      <c r="L41" s="153">
        <v>2</v>
      </c>
      <c r="M41" s="153">
        <v>15</v>
      </c>
      <c r="N41" s="494">
        <v>34</v>
      </c>
      <c r="O41" s="644">
        <f t="shared" si="0"/>
        <v>99</v>
      </c>
      <c r="P41" s="644">
        <v>20</v>
      </c>
    </row>
    <row r="42" spans="1:16" s="4" customFormat="1" ht="22" customHeight="1" x14ac:dyDescent="0.2">
      <c r="A42" s="851" t="s">
        <v>443</v>
      </c>
      <c r="B42" s="847">
        <v>7</v>
      </c>
      <c r="C42" s="153">
        <v>3</v>
      </c>
      <c r="D42" s="153">
        <v>1</v>
      </c>
      <c r="E42" s="153">
        <v>2</v>
      </c>
      <c r="F42" s="153">
        <v>0</v>
      </c>
      <c r="G42" s="153">
        <v>0</v>
      </c>
      <c r="H42" s="153">
        <v>41</v>
      </c>
      <c r="I42" s="153">
        <v>29</v>
      </c>
      <c r="J42" s="153">
        <v>13</v>
      </c>
      <c r="K42" s="153">
        <v>0</v>
      </c>
      <c r="L42" s="153">
        <v>0</v>
      </c>
      <c r="M42" s="153">
        <v>27</v>
      </c>
      <c r="N42" s="494">
        <v>162</v>
      </c>
      <c r="O42" s="644">
        <f t="shared" si="0"/>
        <v>285</v>
      </c>
      <c r="P42" s="644">
        <v>34</v>
      </c>
    </row>
    <row r="43" spans="1:16" s="4" customFormat="1" ht="22" customHeight="1" x14ac:dyDescent="0.2">
      <c r="A43" s="851" t="s">
        <v>444</v>
      </c>
      <c r="B43" s="847">
        <v>5</v>
      </c>
      <c r="C43" s="153">
        <v>12</v>
      </c>
      <c r="D43" s="153">
        <v>0</v>
      </c>
      <c r="E43" s="153">
        <v>2</v>
      </c>
      <c r="F43" s="153">
        <v>0</v>
      </c>
      <c r="G43" s="153">
        <v>0</v>
      </c>
      <c r="H43" s="153">
        <v>27</v>
      </c>
      <c r="I43" s="153">
        <v>82</v>
      </c>
      <c r="J43" s="153">
        <v>10</v>
      </c>
      <c r="K43" s="153">
        <v>0</v>
      </c>
      <c r="L43" s="153">
        <v>1</v>
      </c>
      <c r="M43" s="153">
        <v>34</v>
      </c>
      <c r="N43" s="494">
        <v>151</v>
      </c>
      <c r="O43" s="644">
        <f t="shared" si="0"/>
        <v>324</v>
      </c>
      <c r="P43" s="644">
        <v>60</v>
      </c>
    </row>
    <row r="44" spans="1:16" s="4" customFormat="1" ht="22" customHeight="1" x14ac:dyDescent="0.2">
      <c r="A44" s="851" t="s">
        <v>445</v>
      </c>
      <c r="B44" s="847">
        <v>1</v>
      </c>
      <c r="C44" s="153">
        <v>4</v>
      </c>
      <c r="D44" s="153">
        <v>2</v>
      </c>
      <c r="E44" s="153">
        <v>0</v>
      </c>
      <c r="F44" s="153">
        <v>0</v>
      </c>
      <c r="G44" s="153">
        <v>0</v>
      </c>
      <c r="H44" s="153">
        <v>23</v>
      </c>
      <c r="I44" s="153">
        <v>22</v>
      </c>
      <c r="J44" s="153">
        <v>0</v>
      </c>
      <c r="K44" s="153">
        <v>0</v>
      </c>
      <c r="L44" s="153">
        <v>2</v>
      </c>
      <c r="M44" s="153">
        <v>16</v>
      </c>
      <c r="N44" s="494">
        <v>120</v>
      </c>
      <c r="O44" s="644">
        <f t="shared" si="0"/>
        <v>190</v>
      </c>
      <c r="P44" s="644">
        <v>20</v>
      </c>
    </row>
    <row r="45" spans="1:16" s="4" customFormat="1" ht="22" customHeight="1" x14ac:dyDescent="0.2">
      <c r="A45" s="851" t="s">
        <v>446</v>
      </c>
      <c r="B45" s="847">
        <v>1</v>
      </c>
      <c r="C45" s="153">
        <v>1</v>
      </c>
      <c r="D45" s="153">
        <v>0</v>
      </c>
      <c r="E45" s="153">
        <v>1</v>
      </c>
      <c r="F45" s="153">
        <v>1</v>
      </c>
      <c r="G45" s="153">
        <v>0</v>
      </c>
      <c r="H45" s="153">
        <v>16</v>
      </c>
      <c r="I45" s="153">
        <v>13</v>
      </c>
      <c r="J45" s="153">
        <v>3</v>
      </c>
      <c r="K45" s="153">
        <v>0</v>
      </c>
      <c r="L45" s="153">
        <v>1</v>
      </c>
      <c r="M45" s="153">
        <v>22</v>
      </c>
      <c r="N45" s="494">
        <v>57</v>
      </c>
      <c r="O45" s="644">
        <f t="shared" si="0"/>
        <v>116</v>
      </c>
      <c r="P45" s="644">
        <v>21</v>
      </c>
    </row>
    <row r="46" spans="1:16" s="4" customFormat="1" ht="22" customHeight="1" x14ac:dyDescent="0.2">
      <c r="A46" s="851" t="s">
        <v>447</v>
      </c>
      <c r="B46" s="847">
        <v>5</v>
      </c>
      <c r="C46" s="153">
        <v>9</v>
      </c>
      <c r="D46" s="153">
        <v>0</v>
      </c>
      <c r="E46" s="153">
        <v>1</v>
      </c>
      <c r="F46" s="153">
        <v>0</v>
      </c>
      <c r="G46" s="153">
        <v>0</v>
      </c>
      <c r="H46" s="153">
        <v>30</v>
      </c>
      <c r="I46" s="153">
        <v>48</v>
      </c>
      <c r="J46" s="153">
        <v>5</v>
      </c>
      <c r="K46" s="153">
        <v>0</v>
      </c>
      <c r="L46" s="153">
        <v>0</v>
      </c>
      <c r="M46" s="153">
        <v>39</v>
      </c>
      <c r="N46" s="494">
        <v>76</v>
      </c>
      <c r="O46" s="644">
        <f t="shared" si="0"/>
        <v>213</v>
      </c>
      <c r="P46" s="644">
        <v>45</v>
      </c>
    </row>
    <row r="47" spans="1:16" s="4" customFormat="1" ht="22" customHeight="1" x14ac:dyDescent="0.2">
      <c r="A47" s="851" t="s">
        <v>448</v>
      </c>
      <c r="B47" s="847">
        <v>4</v>
      </c>
      <c r="C47" s="153">
        <v>1</v>
      </c>
      <c r="D47" s="153">
        <v>0</v>
      </c>
      <c r="E47" s="153">
        <v>3</v>
      </c>
      <c r="F47" s="153">
        <v>0</v>
      </c>
      <c r="G47" s="153">
        <v>0</v>
      </c>
      <c r="H47" s="153">
        <v>12</v>
      </c>
      <c r="I47" s="153">
        <v>21</v>
      </c>
      <c r="J47" s="153">
        <v>0</v>
      </c>
      <c r="K47" s="153">
        <v>0</v>
      </c>
      <c r="L47" s="153">
        <v>0</v>
      </c>
      <c r="M47" s="153">
        <v>12</v>
      </c>
      <c r="N47" s="494">
        <v>289</v>
      </c>
      <c r="O47" s="644">
        <f t="shared" si="0"/>
        <v>342</v>
      </c>
      <c r="P47" s="644">
        <v>18</v>
      </c>
    </row>
    <row r="48" spans="1:16" s="4" customFormat="1" ht="22" customHeight="1" x14ac:dyDescent="0.2">
      <c r="A48" s="851" t="s">
        <v>449</v>
      </c>
      <c r="B48" s="847">
        <v>3</v>
      </c>
      <c r="C48" s="153">
        <v>43</v>
      </c>
      <c r="D48" s="153">
        <v>0</v>
      </c>
      <c r="E48" s="153">
        <v>0</v>
      </c>
      <c r="F48" s="153">
        <v>0</v>
      </c>
      <c r="G48" s="153">
        <v>0</v>
      </c>
      <c r="H48" s="153">
        <v>20</v>
      </c>
      <c r="I48" s="153">
        <v>28</v>
      </c>
      <c r="J48" s="153">
        <v>9</v>
      </c>
      <c r="K48" s="153">
        <v>0</v>
      </c>
      <c r="L48" s="153">
        <v>0</v>
      </c>
      <c r="M48" s="153">
        <v>19</v>
      </c>
      <c r="N48" s="494">
        <v>33</v>
      </c>
      <c r="O48" s="644">
        <f t="shared" si="0"/>
        <v>155</v>
      </c>
      <c r="P48" s="644">
        <v>26</v>
      </c>
    </row>
    <row r="49" spans="1:16" s="4" customFormat="1" ht="22" customHeight="1" x14ac:dyDescent="0.2">
      <c r="A49" s="851" t="s">
        <v>450</v>
      </c>
      <c r="B49" s="847">
        <v>1</v>
      </c>
      <c r="C49" s="153">
        <v>10</v>
      </c>
      <c r="D49" s="153">
        <v>0</v>
      </c>
      <c r="E49" s="153">
        <v>0</v>
      </c>
      <c r="F49" s="153">
        <v>9</v>
      </c>
      <c r="G49" s="153">
        <v>0</v>
      </c>
      <c r="H49" s="153">
        <v>25</v>
      </c>
      <c r="I49" s="153">
        <v>37</v>
      </c>
      <c r="J49" s="153">
        <v>1</v>
      </c>
      <c r="K49" s="153">
        <v>0</v>
      </c>
      <c r="L49" s="153">
        <v>0</v>
      </c>
      <c r="M49" s="153">
        <v>33</v>
      </c>
      <c r="N49" s="494">
        <v>51</v>
      </c>
      <c r="O49" s="644">
        <f t="shared" si="0"/>
        <v>167</v>
      </c>
      <c r="P49" s="644">
        <v>43</v>
      </c>
    </row>
    <row r="50" spans="1:16" s="4" customFormat="1" ht="22" customHeight="1" thickBot="1" x14ac:dyDescent="0.25">
      <c r="A50" s="852" t="s">
        <v>451</v>
      </c>
      <c r="B50" s="854">
        <v>4</v>
      </c>
      <c r="C50" s="855">
        <v>1</v>
      </c>
      <c r="D50" s="855">
        <v>0</v>
      </c>
      <c r="E50" s="855">
        <v>3</v>
      </c>
      <c r="F50" s="855">
        <v>3</v>
      </c>
      <c r="G50" s="855">
        <v>0</v>
      </c>
      <c r="H50" s="855">
        <v>12</v>
      </c>
      <c r="I50" s="855">
        <v>30</v>
      </c>
      <c r="J50" s="855">
        <v>4</v>
      </c>
      <c r="K50" s="855">
        <v>0</v>
      </c>
      <c r="L50" s="855">
        <v>0</v>
      </c>
      <c r="M50" s="855">
        <v>18</v>
      </c>
      <c r="N50" s="856">
        <v>103</v>
      </c>
      <c r="O50" s="645">
        <f t="shared" si="0"/>
        <v>178</v>
      </c>
      <c r="P50" s="645">
        <v>41</v>
      </c>
    </row>
    <row r="51" spans="1:16" s="4" customFormat="1" ht="22" customHeight="1" thickBot="1" x14ac:dyDescent="0.25">
      <c r="A51" s="853"/>
      <c r="B51" s="848">
        <f>SUM(B4:B50)</f>
        <v>138</v>
      </c>
      <c r="C51" s="154">
        <f>SUM(C4:C50)</f>
        <v>417</v>
      </c>
      <c r="D51" s="154">
        <f t="shared" ref="D51:M51" si="1">SUM(D4:D50)</f>
        <v>28</v>
      </c>
      <c r="E51" s="154">
        <f>SUM(E4:E50)</f>
        <v>64</v>
      </c>
      <c r="F51" s="154">
        <f>SUM(F4:F50)</f>
        <v>83</v>
      </c>
      <c r="G51" s="154">
        <f>SUM(G4:G50)</f>
        <v>10</v>
      </c>
      <c r="H51" s="154">
        <f t="shared" si="1"/>
        <v>1702</v>
      </c>
      <c r="I51" s="154">
        <f>SUM(I4:I50)</f>
        <v>2150</v>
      </c>
      <c r="J51" s="154">
        <f t="shared" si="1"/>
        <v>577</v>
      </c>
      <c r="K51" s="154">
        <f>SUM(K4:K50)</f>
        <v>10</v>
      </c>
      <c r="L51" s="154">
        <f>SUM(L4:L50)</f>
        <v>50</v>
      </c>
      <c r="M51" s="154">
        <f t="shared" si="1"/>
        <v>1401</v>
      </c>
      <c r="N51" s="155">
        <f>SUM(N4:N50)</f>
        <v>5429</v>
      </c>
      <c r="O51" s="156">
        <f>SUM(O4:O50)</f>
        <v>12059</v>
      </c>
      <c r="P51" s="156">
        <f>SUM(P4:P50)</f>
        <v>1741</v>
      </c>
    </row>
    <row r="52" spans="1:16" s="634" customFormat="1" ht="15.5" customHeight="1" x14ac:dyDescent="0.2">
      <c r="A52" s="646" t="s">
        <v>132</v>
      </c>
      <c r="B52" s="482"/>
      <c r="C52" s="482"/>
      <c r="D52" s="482"/>
      <c r="E52" s="482"/>
      <c r="F52" s="482"/>
      <c r="G52" s="482"/>
      <c r="H52" s="482"/>
      <c r="I52" s="482"/>
      <c r="J52" s="482"/>
      <c r="K52" s="482"/>
      <c r="L52" s="482"/>
      <c r="M52" s="482"/>
      <c r="N52" s="482"/>
      <c r="O52" s="647"/>
      <c r="P52" s="482"/>
    </row>
    <row r="53" spans="1:16" s="634" customFormat="1" ht="15.5" customHeight="1" x14ac:dyDescent="0.2">
      <c r="A53" s="646" t="s">
        <v>452</v>
      </c>
      <c r="B53" s="482"/>
      <c r="C53" s="482"/>
      <c r="D53" s="482"/>
      <c r="E53" s="482"/>
      <c r="F53" s="482"/>
      <c r="G53" s="482"/>
      <c r="H53" s="482"/>
      <c r="I53" s="482"/>
      <c r="J53" s="482"/>
      <c r="K53" s="482"/>
      <c r="L53" s="482"/>
      <c r="M53" s="482"/>
      <c r="N53" s="482"/>
      <c r="O53" s="482"/>
      <c r="P53" s="482"/>
    </row>
    <row r="54" spans="1:16" s="4" customFormat="1" ht="18" customHeight="1" x14ac:dyDescent="0.2">
      <c r="A54" s="3"/>
      <c r="B54" s="3"/>
      <c r="C54" s="3"/>
      <c r="D54" s="3"/>
      <c r="E54" s="3"/>
      <c r="F54" s="3"/>
      <c r="G54" s="3"/>
      <c r="H54" s="3"/>
      <c r="I54" s="3"/>
      <c r="J54" s="3"/>
      <c r="K54" s="3"/>
      <c r="L54" s="3"/>
      <c r="M54" s="3"/>
      <c r="N54" s="3"/>
      <c r="O54" s="3"/>
      <c r="P54" s="3"/>
    </row>
    <row r="55" spans="1:16" s="4" customFormat="1" ht="18" customHeight="1" x14ac:dyDescent="0.2">
      <c r="A55" s="3"/>
      <c r="B55" s="3"/>
      <c r="C55" s="3"/>
      <c r="D55" s="3"/>
      <c r="E55" s="3"/>
      <c r="F55" s="3"/>
      <c r="G55" s="3"/>
      <c r="H55" s="3"/>
      <c r="I55" s="3"/>
      <c r="J55" s="3"/>
      <c r="K55" s="3"/>
      <c r="L55" s="3"/>
      <c r="M55" s="3"/>
      <c r="N55" s="3"/>
      <c r="O55" s="3"/>
      <c r="P55" s="3"/>
    </row>
    <row r="56" spans="1:16" s="4" customFormat="1" ht="18" customHeight="1" x14ac:dyDescent="0.2">
      <c r="A56" s="3"/>
      <c r="B56" s="3"/>
      <c r="C56" s="3"/>
      <c r="D56" s="3"/>
      <c r="E56" s="3"/>
      <c r="F56" s="3"/>
      <c r="G56" s="3"/>
      <c r="H56" s="3"/>
      <c r="I56" s="3"/>
      <c r="J56" s="3"/>
      <c r="K56" s="3"/>
      <c r="L56" s="3"/>
      <c r="M56" s="3"/>
      <c r="N56" s="3"/>
      <c r="O56" s="3"/>
      <c r="P56" s="3"/>
    </row>
    <row r="57" spans="1:16" s="4" customFormat="1" ht="18" customHeight="1" x14ac:dyDescent="0.2">
      <c r="A57" s="3"/>
      <c r="B57" s="3"/>
      <c r="C57" s="3"/>
      <c r="D57" s="3"/>
      <c r="E57" s="3"/>
      <c r="F57" s="3"/>
      <c r="G57" s="3"/>
      <c r="H57" s="3"/>
      <c r="I57" s="3"/>
      <c r="J57" s="3"/>
      <c r="K57" s="3"/>
      <c r="L57" s="3"/>
      <c r="M57" s="3"/>
      <c r="N57" s="3"/>
      <c r="O57" s="3"/>
      <c r="P57" s="3"/>
    </row>
    <row r="58" spans="1:16" s="4" customFormat="1" ht="18" customHeight="1" x14ac:dyDescent="0.2">
      <c r="A58" s="3"/>
      <c r="B58" s="3"/>
      <c r="C58" s="3"/>
      <c r="D58" s="3"/>
      <c r="E58" s="3"/>
      <c r="F58" s="3"/>
      <c r="G58" s="3"/>
      <c r="H58" s="3"/>
      <c r="I58" s="3"/>
      <c r="J58" s="3"/>
      <c r="K58" s="3"/>
      <c r="L58" s="3"/>
      <c r="M58" s="3"/>
      <c r="N58" s="3"/>
      <c r="O58" s="3"/>
      <c r="P58" s="3"/>
    </row>
    <row r="59" spans="1:16" s="4" customFormat="1" ht="18" customHeight="1" x14ac:dyDescent="0.2">
      <c r="A59" s="3"/>
      <c r="B59" s="3"/>
      <c r="C59" s="3"/>
      <c r="D59" s="3"/>
      <c r="E59" s="3"/>
      <c r="F59" s="3"/>
      <c r="G59" s="3"/>
      <c r="H59" s="3"/>
      <c r="I59" s="3"/>
      <c r="J59" s="3"/>
      <c r="K59" s="3"/>
      <c r="L59" s="3"/>
      <c r="M59" s="3"/>
      <c r="N59" s="3"/>
      <c r="O59" s="3"/>
      <c r="P59" s="3"/>
    </row>
    <row r="60" spans="1:16" s="4" customFormat="1" ht="18" customHeight="1" x14ac:dyDescent="0.2">
      <c r="A60" s="3"/>
      <c r="B60" s="3"/>
      <c r="C60" s="3"/>
      <c r="D60" s="3"/>
      <c r="E60" s="3"/>
      <c r="F60" s="3"/>
      <c r="G60" s="3"/>
      <c r="H60" s="3"/>
      <c r="I60" s="3"/>
      <c r="J60" s="3"/>
      <c r="K60" s="3"/>
      <c r="L60" s="3"/>
      <c r="M60" s="3"/>
      <c r="N60" s="3"/>
      <c r="O60" s="3"/>
      <c r="P60" s="3"/>
    </row>
    <row r="61" spans="1:16" s="4" customFormat="1" ht="18" customHeight="1" x14ac:dyDescent="0.2">
      <c r="A61" s="3"/>
      <c r="B61" s="3"/>
      <c r="C61" s="3"/>
      <c r="D61" s="3"/>
      <c r="E61" s="3"/>
      <c r="F61" s="3"/>
      <c r="G61" s="3"/>
      <c r="H61" s="3"/>
      <c r="I61" s="3"/>
      <c r="J61" s="3"/>
      <c r="K61" s="3"/>
      <c r="L61" s="3"/>
      <c r="M61" s="3"/>
      <c r="N61" s="3"/>
      <c r="O61" s="3"/>
      <c r="P61" s="3"/>
    </row>
    <row r="62" spans="1:16" s="4" customFormat="1" ht="18" customHeight="1" x14ac:dyDescent="0.2">
      <c r="A62" s="3"/>
      <c r="B62" s="3"/>
      <c r="C62" s="3"/>
      <c r="D62" s="3"/>
      <c r="E62" s="3"/>
      <c r="F62" s="3"/>
      <c r="G62" s="3"/>
      <c r="H62" s="3"/>
      <c r="I62" s="3"/>
      <c r="J62" s="3"/>
      <c r="K62" s="3"/>
      <c r="L62" s="3"/>
      <c r="M62" s="3"/>
      <c r="N62" s="3"/>
      <c r="O62" s="3"/>
      <c r="P62" s="3"/>
    </row>
    <row r="63" spans="1:16" s="4" customFormat="1" ht="18" customHeight="1" x14ac:dyDescent="0.2">
      <c r="A63" s="3"/>
      <c r="B63" s="3"/>
      <c r="C63" s="3"/>
      <c r="D63" s="3"/>
      <c r="E63" s="3"/>
      <c r="F63" s="3"/>
      <c r="G63" s="3"/>
      <c r="H63" s="3"/>
      <c r="I63" s="3"/>
      <c r="J63" s="3"/>
      <c r="K63" s="3"/>
      <c r="L63" s="3"/>
      <c r="M63" s="3"/>
      <c r="N63" s="3"/>
      <c r="O63" s="3"/>
      <c r="P63" s="3"/>
    </row>
    <row r="64" spans="1:16" s="4" customFormat="1" ht="18" customHeight="1" x14ac:dyDescent="0.2">
      <c r="A64" s="3"/>
      <c r="B64" s="3"/>
      <c r="C64" s="3"/>
      <c r="D64" s="3"/>
      <c r="E64" s="3"/>
      <c r="F64" s="3"/>
      <c r="G64" s="3"/>
      <c r="H64" s="3"/>
      <c r="I64" s="3"/>
      <c r="J64" s="3"/>
      <c r="K64" s="3"/>
      <c r="L64" s="3"/>
      <c r="M64" s="3"/>
      <c r="N64" s="3"/>
      <c r="O64" s="3"/>
      <c r="P64" s="3"/>
    </row>
    <row r="65" spans="1:16" s="4" customFormat="1" ht="18" customHeight="1" x14ac:dyDescent="0.2">
      <c r="A65" s="3"/>
      <c r="B65" s="3"/>
      <c r="C65" s="3"/>
      <c r="D65" s="3"/>
      <c r="E65" s="3"/>
      <c r="F65" s="3"/>
      <c r="G65" s="3"/>
      <c r="H65" s="3"/>
      <c r="I65" s="3"/>
      <c r="J65" s="3"/>
      <c r="K65" s="3"/>
      <c r="L65" s="3"/>
      <c r="M65" s="3"/>
      <c r="N65" s="3"/>
      <c r="O65" s="3"/>
      <c r="P65" s="3"/>
    </row>
    <row r="66" spans="1:16" s="4" customFormat="1" ht="18" customHeight="1" x14ac:dyDescent="0.2">
      <c r="A66" s="3"/>
      <c r="B66" s="3"/>
      <c r="C66" s="3"/>
      <c r="D66" s="3"/>
      <c r="E66" s="3"/>
      <c r="F66" s="3"/>
      <c r="G66" s="3"/>
      <c r="H66" s="3"/>
      <c r="I66" s="3"/>
      <c r="J66" s="3"/>
      <c r="K66" s="3"/>
      <c r="L66" s="3"/>
      <c r="M66" s="3"/>
      <c r="N66" s="3"/>
      <c r="O66" s="3"/>
      <c r="P66" s="3"/>
    </row>
    <row r="67" spans="1:16" s="4" customFormat="1" ht="18" customHeight="1" x14ac:dyDescent="0.2">
      <c r="A67" s="3"/>
      <c r="B67" s="3"/>
      <c r="C67" s="3"/>
      <c r="D67" s="3"/>
      <c r="E67" s="3"/>
      <c r="F67" s="3"/>
      <c r="G67" s="3"/>
      <c r="H67" s="3"/>
      <c r="I67" s="3"/>
      <c r="J67" s="3"/>
      <c r="K67" s="3"/>
      <c r="L67" s="3"/>
      <c r="M67" s="3"/>
      <c r="N67" s="3"/>
      <c r="O67" s="3"/>
      <c r="P67" s="3"/>
    </row>
    <row r="68" spans="1:16" s="4" customFormat="1" x14ac:dyDescent="0.2">
      <c r="A68" s="3"/>
      <c r="B68" s="3"/>
      <c r="C68" s="3"/>
      <c r="D68" s="3"/>
      <c r="E68" s="3"/>
      <c r="F68" s="3"/>
      <c r="G68" s="3"/>
      <c r="H68" s="3"/>
      <c r="I68" s="3"/>
      <c r="J68" s="3"/>
      <c r="K68" s="3"/>
      <c r="L68" s="3"/>
      <c r="M68" s="3"/>
      <c r="N68" s="3"/>
      <c r="O68" s="3"/>
      <c r="P68" s="3"/>
    </row>
    <row r="69" spans="1:16" s="4" customFormat="1" x14ac:dyDescent="0.2">
      <c r="A69" s="3"/>
      <c r="B69" s="3"/>
      <c r="C69" s="3"/>
      <c r="D69" s="3"/>
      <c r="E69" s="3"/>
      <c r="F69" s="3"/>
      <c r="G69" s="3"/>
      <c r="H69" s="3"/>
      <c r="I69" s="3"/>
      <c r="J69" s="3"/>
      <c r="K69" s="3"/>
      <c r="L69" s="3"/>
      <c r="M69" s="3"/>
      <c r="N69" s="3"/>
      <c r="O69" s="3"/>
      <c r="P69" s="3"/>
    </row>
    <row r="70" spans="1:16" s="4" customFormat="1" x14ac:dyDescent="0.2">
      <c r="A70" s="3"/>
      <c r="B70" s="3"/>
      <c r="C70" s="3"/>
      <c r="D70" s="3"/>
      <c r="E70" s="3"/>
      <c r="F70" s="3"/>
      <c r="G70" s="3"/>
      <c r="H70" s="3"/>
      <c r="I70" s="3"/>
      <c r="J70" s="3"/>
      <c r="K70" s="3"/>
      <c r="L70" s="3"/>
      <c r="M70" s="3"/>
      <c r="N70" s="3"/>
      <c r="O70" s="3"/>
      <c r="P70" s="3"/>
    </row>
    <row r="71" spans="1:16" s="4" customFormat="1" x14ac:dyDescent="0.2">
      <c r="A71" s="3"/>
      <c r="B71" s="3"/>
      <c r="C71" s="3"/>
      <c r="D71" s="3"/>
      <c r="E71" s="3"/>
      <c r="F71" s="3"/>
      <c r="G71" s="3"/>
      <c r="H71" s="3"/>
      <c r="I71" s="3"/>
      <c r="J71" s="3"/>
      <c r="K71" s="3"/>
      <c r="L71" s="3"/>
      <c r="M71" s="3"/>
      <c r="N71" s="3"/>
      <c r="O71" s="3"/>
      <c r="P71" s="3"/>
    </row>
    <row r="72" spans="1:16" s="4" customFormat="1" x14ac:dyDescent="0.2">
      <c r="A72" s="3"/>
      <c r="B72" s="3"/>
      <c r="C72" s="3"/>
      <c r="D72" s="3"/>
      <c r="E72" s="3"/>
      <c r="F72" s="3"/>
      <c r="G72" s="3"/>
      <c r="H72" s="3"/>
      <c r="I72" s="3"/>
      <c r="J72" s="3"/>
      <c r="K72" s="3"/>
      <c r="L72" s="3"/>
      <c r="M72" s="3"/>
      <c r="N72" s="3"/>
      <c r="O72" s="3"/>
      <c r="P72" s="3"/>
    </row>
    <row r="73" spans="1:16" s="4" customFormat="1" x14ac:dyDescent="0.2">
      <c r="A73" s="3"/>
      <c r="B73" s="3"/>
      <c r="C73" s="3"/>
      <c r="D73" s="3"/>
      <c r="E73" s="3"/>
      <c r="F73" s="3"/>
      <c r="G73" s="3"/>
      <c r="H73" s="3"/>
      <c r="I73" s="3"/>
      <c r="J73" s="3"/>
      <c r="K73" s="3"/>
      <c r="L73" s="3"/>
      <c r="M73" s="3"/>
      <c r="N73" s="3"/>
      <c r="O73" s="3"/>
      <c r="P73" s="3"/>
    </row>
    <row r="74" spans="1:16" s="4" customFormat="1" x14ac:dyDescent="0.2">
      <c r="A74" s="3"/>
      <c r="B74" s="3"/>
      <c r="C74" s="3"/>
      <c r="D74" s="3"/>
      <c r="E74" s="3"/>
      <c r="F74" s="3"/>
      <c r="G74" s="3"/>
      <c r="H74" s="3"/>
      <c r="I74" s="3"/>
      <c r="J74" s="3"/>
      <c r="K74" s="3"/>
      <c r="L74" s="3"/>
      <c r="M74" s="3"/>
      <c r="N74" s="3"/>
      <c r="O74" s="3"/>
      <c r="P74" s="3"/>
    </row>
    <row r="75" spans="1:16" s="4" customFormat="1" x14ac:dyDescent="0.2">
      <c r="A75" s="3"/>
      <c r="B75" s="3"/>
      <c r="C75" s="3"/>
      <c r="D75" s="3"/>
      <c r="E75" s="3"/>
      <c r="F75" s="3"/>
      <c r="G75" s="3"/>
      <c r="H75" s="3"/>
      <c r="I75" s="3"/>
      <c r="J75" s="3"/>
      <c r="K75" s="3"/>
      <c r="L75" s="3"/>
      <c r="M75" s="3"/>
      <c r="N75" s="3"/>
      <c r="O75" s="3"/>
      <c r="P75" s="3"/>
    </row>
    <row r="76" spans="1:16" s="4" customFormat="1" x14ac:dyDescent="0.2">
      <c r="A76" s="3"/>
      <c r="B76" s="3"/>
      <c r="C76" s="3"/>
      <c r="D76" s="3"/>
      <c r="E76" s="3"/>
      <c r="F76" s="3"/>
      <c r="G76" s="3"/>
      <c r="H76" s="3"/>
      <c r="I76" s="3"/>
      <c r="J76" s="3"/>
      <c r="K76" s="3"/>
      <c r="L76" s="3"/>
      <c r="M76" s="3"/>
      <c r="N76" s="3"/>
      <c r="O76" s="3"/>
      <c r="P76" s="3"/>
    </row>
    <row r="77" spans="1:16" s="4" customFormat="1" x14ac:dyDescent="0.2">
      <c r="A77" s="3"/>
      <c r="B77" s="3"/>
      <c r="C77" s="3"/>
      <c r="D77" s="3"/>
      <c r="E77" s="3"/>
      <c r="F77" s="3"/>
      <c r="G77" s="3"/>
      <c r="H77" s="3"/>
      <c r="I77" s="3"/>
      <c r="J77" s="3"/>
      <c r="K77" s="3"/>
      <c r="L77" s="3"/>
      <c r="M77" s="3"/>
      <c r="N77" s="3"/>
      <c r="O77" s="3"/>
      <c r="P77" s="3"/>
    </row>
    <row r="78" spans="1:16" s="4" customFormat="1" x14ac:dyDescent="0.2">
      <c r="A78" s="3"/>
      <c r="B78" s="3"/>
      <c r="C78" s="3"/>
      <c r="D78" s="3"/>
      <c r="E78" s="3"/>
      <c r="F78" s="3"/>
      <c r="G78" s="3"/>
      <c r="H78" s="3"/>
      <c r="I78" s="3"/>
      <c r="J78" s="3"/>
      <c r="K78" s="3"/>
      <c r="L78" s="3"/>
      <c r="M78" s="3"/>
      <c r="N78" s="3"/>
      <c r="O78" s="3"/>
      <c r="P78" s="3"/>
    </row>
    <row r="79" spans="1:16" s="4" customFormat="1" x14ac:dyDescent="0.2">
      <c r="A79" s="3"/>
      <c r="B79" s="3"/>
      <c r="C79" s="3"/>
      <c r="D79" s="3"/>
      <c r="E79" s="3"/>
      <c r="F79" s="3"/>
      <c r="G79" s="3"/>
      <c r="H79" s="3"/>
      <c r="I79" s="3"/>
      <c r="J79" s="3"/>
      <c r="K79" s="3"/>
      <c r="L79" s="3"/>
      <c r="M79" s="3"/>
      <c r="N79" s="3"/>
      <c r="O79" s="3"/>
      <c r="P79" s="3"/>
    </row>
    <row r="80" spans="1:16" s="4" customFormat="1" x14ac:dyDescent="0.2">
      <c r="A80" s="3"/>
      <c r="B80" s="3"/>
      <c r="C80" s="3"/>
      <c r="D80" s="3"/>
      <c r="E80" s="3"/>
      <c r="F80" s="3"/>
      <c r="G80" s="3"/>
      <c r="H80" s="3"/>
      <c r="I80" s="3"/>
      <c r="J80" s="3"/>
      <c r="K80" s="3"/>
      <c r="L80" s="3"/>
      <c r="M80" s="3"/>
      <c r="N80" s="3"/>
      <c r="O80" s="3"/>
      <c r="P80" s="3"/>
    </row>
    <row r="81" spans="1:16" s="4" customFormat="1" x14ac:dyDescent="0.2">
      <c r="A81" s="3"/>
      <c r="B81" s="3"/>
      <c r="C81" s="3"/>
      <c r="D81" s="3"/>
      <c r="E81" s="3"/>
      <c r="F81" s="3"/>
      <c r="G81" s="3"/>
      <c r="H81" s="3"/>
      <c r="I81" s="3"/>
      <c r="J81" s="3"/>
      <c r="K81" s="3"/>
      <c r="L81" s="3"/>
      <c r="M81" s="3"/>
      <c r="N81" s="3"/>
      <c r="O81" s="3"/>
      <c r="P81" s="3"/>
    </row>
    <row r="82" spans="1:16" s="4" customFormat="1" x14ac:dyDescent="0.2">
      <c r="A82" s="3"/>
      <c r="B82" s="3"/>
      <c r="C82" s="3"/>
      <c r="D82" s="3"/>
      <c r="E82" s="3"/>
      <c r="F82" s="3"/>
      <c r="G82" s="3"/>
      <c r="H82" s="3"/>
      <c r="I82" s="3"/>
      <c r="J82" s="3"/>
      <c r="K82" s="3"/>
      <c r="L82" s="3"/>
      <c r="M82" s="3"/>
      <c r="N82" s="3"/>
      <c r="O82" s="3"/>
      <c r="P82" s="3"/>
    </row>
    <row r="83" spans="1:16" s="4" customFormat="1" x14ac:dyDescent="0.2">
      <c r="A83" s="3"/>
      <c r="B83" s="3"/>
      <c r="C83" s="3"/>
      <c r="D83" s="3"/>
      <c r="E83" s="3"/>
      <c r="F83" s="3"/>
      <c r="G83" s="3"/>
      <c r="H83" s="3"/>
      <c r="I83" s="3"/>
      <c r="J83" s="3"/>
      <c r="K83" s="3"/>
      <c r="L83" s="3"/>
      <c r="M83" s="3"/>
      <c r="N83" s="3"/>
      <c r="O83" s="3"/>
      <c r="P83" s="3"/>
    </row>
    <row r="84" spans="1:16" s="4" customFormat="1" x14ac:dyDescent="0.2">
      <c r="A84" s="3"/>
      <c r="B84" s="3"/>
      <c r="C84" s="3"/>
      <c r="D84" s="3"/>
      <c r="E84" s="3"/>
      <c r="F84" s="3"/>
      <c r="G84" s="3"/>
      <c r="H84" s="3"/>
      <c r="I84" s="3"/>
      <c r="J84" s="3"/>
      <c r="K84" s="3"/>
      <c r="L84" s="3"/>
      <c r="M84" s="3"/>
      <c r="N84" s="3"/>
      <c r="O84" s="3"/>
      <c r="P84" s="3"/>
    </row>
    <row r="85" spans="1:16" s="4" customFormat="1" x14ac:dyDescent="0.2">
      <c r="A85" s="3"/>
      <c r="B85" s="3"/>
      <c r="C85" s="3"/>
      <c r="D85" s="3"/>
      <c r="E85" s="3"/>
      <c r="F85" s="3"/>
      <c r="G85" s="3"/>
      <c r="H85" s="3"/>
      <c r="I85" s="3"/>
      <c r="J85" s="3"/>
      <c r="K85" s="3"/>
      <c r="L85" s="3"/>
      <c r="M85" s="3"/>
      <c r="N85" s="3"/>
      <c r="O85" s="3"/>
      <c r="P85" s="3"/>
    </row>
    <row r="86" spans="1:16" s="4" customFormat="1" x14ac:dyDescent="0.2">
      <c r="A86" s="3"/>
      <c r="B86" s="3"/>
      <c r="C86" s="3"/>
      <c r="D86" s="3"/>
      <c r="E86" s="3"/>
      <c r="F86" s="3"/>
      <c r="G86" s="3"/>
      <c r="H86" s="3"/>
      <c r="I86" s="3"/>
      <c r="J86" s="3"/>
      <c r="K86" s="3"/>
      <c r="L86" s="3"/>
      <c r="M86" s="3"/>
      <c r="N86" s="3"/>
      <c r="O86" s="3"/>
      <c r="P86" s="3"/>
    </row>
    <row r="87" spans="1:16" s="4" customFormat="1" x14ac:dyDescent="0.2">
      <c r="A87" s="3"/>
      <c r="B87" s="3"/>
      <c r="C87" s="3"/>
      <c r="D87" s="3"/>
      <c r="E87" s="3"/>
      <c r="F87" s="3"/>
      <c r="G87" s="3"/>
      <c r="H87" s="3"/>
      <c r="I87" s="3"/>
      <c r="J87" s="3"/>
      <c r="K87" s="3"/>
      <c r="L87" s="3"/>
      <c r="M87" s="3"/>
      <c r="N87" s="3"/>
      <c r="O87" s="3"/>
      <c r="P87" s="3"/>
    </row>
    <row r="88" spans="1:16" s="4" customFormat="1" x14ac:dyDescent="0.2">
      <c r="A88" s="3"/>
      <c r="B88" s="3"/>
      <c r="C88" s="3"/>
      <c r="D88" s="3"/>
      <c r="E88" s="3"/>
      <c r="F88" s="3"/>
      <c r="G88" s="3"/>
      <c r="H88" s="3"/>
      <c r="I88" s="3"/>
      <c r="J88" s="3"/>
      <c r="K88" s="3"/>
      <c r="L88" s="3"/>
      <c r="M88" s="3"/>
      <c r="N88" s="3"/>
      <c r="O88" s="3"/>
      <c r="P88" s="3"/>
    </row>
    <row r="89" spans="1:16" s="4" customFormat="1" x14ac:dyDescent="0.2">
      <c r="A89" s="3"/>
      <c r="B89" s="3"/>
      <c r="C89" s="3"/>
      <c r="D89" s="3"/>
      <c r="E89" s="3"/>
      <c r="F89" s="3"/>
      <c r="G89" s="3"/>
      <c r="H89" s="3"/>
      <c r="I89" s="3"/>
      <c r="J89" s="3"/>
      <c r="K89" s="3"/>
      <c r="L89" s="3"/>
      <c r="M89" s="3"/>
      <c r="N89" s="3"/>
      <c r="O89" s="3"/>
      <c r="P89" s="3"/>
    </row>
    <row r="90" spans="1:16" s="4" customFormat="1" x14ac:dyDescent="0.2">
      <c r="A90" s="3"/>
      <c r="B90" s="3"/>
      <c r="C90" s="3"/>
      <c r="D90" s="3"/>
      <c r="E90" s="3"/>
      <c r="F90" s="3"/>
      <c r="G90" s="3"/>
      <c r="H90" s="3"/>
      <c r="I90" s="3"/>
      <c r="J90" s="3"/>
      <c r="K90" s="3"/>
      <c r="L90" s="3"/>
      <c r="M90" s="3"/>
      <c r="N90" s="3"/>
      <c r="O90" s="3"/>
      <c r="P90" s="3"/>
    </row>
    <row r="91" spans="1:16" s="4" customFormat="1" x14ac:dyDescent="0.2">
      <c r="A91" s="3"/>
      <c r="B91" s="3"/>
      <c r="C91" s="3"/>
      <c r="D91" s="3"/>
      <c r="E91" s="3"/>
      <c r="F91" s="3"/>
      <c r="G91" s="3"/>
      <c r="H91" s="3"/>
      <c r="I91" s="3"/>
      <c r="J91" s="3"/>
      <c r="K91" s="3"/>
      <c r="L91" s="3"/>
      <c r="M91" s="3"/>
      <c r="N91" s="3"/>
      <c r="O91" s="3"/>
      <c r="P91" s="3"/>
    </row>
    <row r="92" spans="1:16" s="4" customFormat="1" x14ac:dyDescent="0.2">
      <c r="A92" s="3"/>
      <c r="B92" s="3"/>
      <c r="C92" s="3"/>
      <c r="D92" s="3"/>
      <c r="E92" s="3"/>
      <c r="F92" s="3"/>
      <c r="G92" s="3"/>
      <c r="H92" s="3"/>
      <c r="I92" s="3"/>
      <c r="J92" s="3"/>
      <c r="K92" s="3"/>
      <c r="L92" s="3"/>
      <c r="M92" s="3"/>
      <c r="N92" s="3"/>
      <c r="O92" s="3"/>
      <c r="P92" s="3"/>
    </row>
    <row r="93" spans="1:16" s="4" customFormat="1" x14ac:dyDescent="0.2">
      <c r="A93" s="3"/>
      <c r="B93" s="3"/>
      <c r="C93" s="3"/>
      <c r="D93" s="3"/>
      <c r="E93" s="3"/>
      <c r="F93" s="3"/>
      <c r="G93" s="3"/>
      <c r="H93" s="3"/>
      <c r="I93" s="3"/>
      <c r="J93" s="3"/>
      <c r="K93" s="3"/>
      <c r="L93" s="3"/>
      <c r="M93" s="3"/>
      <c r="N93" s="3"/>
      <c r="O93" s="3"/>
      <c r="P93" s="3"/>
    </row>
    <row r="94" spans="1:16" s="4" customFormat="1" x14ac:dyDescent="0.2">
      <c r="A94" s="3"/>
      <c r="B94" s="3"/>
      <c r="C94" s="3"/>
      <c r="D94" s="3"/>
      <c r="E94" s="3"/>
      <c r="F94" s="3"/>
      <c r="G94" s="3"/>
      <c r="H94" s="3"/>
      <c r="I94" s="3"/>
      <c r="J94" s="3"/>
      <c r="K94" s="3"/>
      <c r="L94" s="3"/>
      <c r="M94" s="3"/>
      <c r="N94" s="3"/>
      <c r="O94" s="3"/>
      <c r="P94" s="3"/>
    </row>
    <row r="95" spans="1:16" s="4" customFormat="1" x14ac:dyDescent="0.2">
      <c r="A95" s="3"/>
      <c r="B95" s="3"/>
      <c r="C95" s="3"/>
      <c r="D95" s="3"/>
      <c r="E95" s="3"/>
      <c r="F95" s="3"/>
      <c r="G95" s="3"/>
      <c r="H95" s="3"/>
      <c r="I95" s="3"/>
      <c r="J95" s="3"/>
      <c r="K95" s="3"/>
      <c r="L95" s="3"/>
      <c r="M95" s="3"/>
      <c r="N95" s="3"/>
      <c r="O95" s="3"/>
      <c r="P95" s="3"/>
    </row>
    <row r="96" spans="1:16" s="4" customFormat="1" x14ac:dyDescent="0.2">
      <c r="A96" s="3"/>
      <c r="B96" s="3"/>
      <c r="C96" s="3"/>
      <c r="D96" s="3"/>
      <c r="E96" s="3"/>
      <c r="F96" s="3"/>
      <c r="G96" s="3"/>
      <c r="H96" s="3"/>
      <c r="I96" s="3"/>
      <c r="J96" s="3"/>
      <c r="K96" s="3"/>
      <c r="L96" s="3"/>
      <c r="M96" s="3"/>
      <c r="N96" s="3"/>
      <c r="O96" s="3"/>
      <c r="P96" s="3"/>
    </row>
    <row r="97" spans="1:16" s="4" customFormat="1" x14ac:dyDescent="0.2">
      <c r="A97" s="3"/>
      <c r="B97" s="3"/>
      <c r="C97" s="3"/>
      <c r="D97" s="3"/>
      <c r="E97" s="3"/>
      <c r="F97" s="3"/>
      <c r="G97" s="3"/>
      <c r="H97" s="3"/>
      <c r="I97" s="3"/>
      <c r="J97" s="3"/>
      <c r="K97" s="3"/>
      <c r="L97" s="3"/>
      <c r="M97" s="3"/>
      <c r="N97" s="3"/>
      <c r="O97" s="3"/>
      <c r="P97" s="3"/>
    </row>
    <row r="98" spans="1:16" s="4" customFormat="1" x14ac:dyDescent="0.2">
      <c r="A98" s="3"/>
      <c r="B98" s="3"/>
      <c r="C98" s="3"/>
      <c r="D98" s="3"/>
      <c r="E98" s="3"/>
      <c r="F98" s="3"/>
      <c r="G98" s="3"/>
      <c r="H98" s="3"/>
      <c r="I98" s="3"/>
      <c r="J98" s="3"/>
      <c r="K98" s="3"/>
      <c r="L98" s="3"/>
      <c r="M98" s="3"/>
      <c r="N98" s="3"/>
      <c r="O98" s="3"/>
      <c r="P98" s="3"/>
    </row>
    <row r="99" spans="1:16" s="4" customFormat="1" x14ac:dyDescent="0.2">
      <c r="A99" s="3"/>
      <c r="B99" s="3"/>
      <c r="C99" s="3"/>
      <c r="D99" s="3"/>
      <c r="E99" s="3"/>
      <c r="F99" s="3"/>
      <c r="G99" s="3"/>
      <c r="H99" s="3"/>
      <c r="I99" s="3"/>
      <c r="J99" s="3"/>
      <c r="K99" s="3"/>
      <c r="L99" s="3"/>
      <c r="M99" s="3"/>
      <c r="N99" s="3"/>
      <c r="O99" s="3"/>
      <c r="P99" s="3"/>
    </row>
    <row r="100" spans="1:16" s="4" customFormat="1" x14ac:dyDescent="0.2">
      <c r="A100" s="3"/>
      <c r="B100" s="3"/>
      <c r="C100" s="3"/>
      <c r="D100" s="3"/>
      <c r="E100" s="3"/>
      <c r="F100" s="3"/>
      <c r="G100" s="3"/>
      <c r="H100" s="3"/>
      <c r="I100" s="3"/>
      <c r="J100" s="3"/>
      <c r="K100" s="3"/>
      <c r="L100" s="3"/>
      <c r="M100" s="3"/>
      <c r="N100" s="3"/>
      <c r="O100" s="3"/>
      <c r="P100" s="3"/>
    </row>
    <row r="101" spans="1:16" s="4" customFormat="1" x14ac:dyDescent="0.2">
      <c r="A101" s="3"/>
      <c r="B101" s="3"/>
      <c r="C101" s="3"/>
      <c r="D101" s="3"/>
      <c r="E101" s="3"/>
      <c r="F101" s="3"/>
      <c r="G101" s="3"/>
      <c r="H101" s="3"/>
      <c r="I101" s="3"/>
      <c r="J101" s="3"/>
      <c r="K101" s="3"/>
      <c r="L101" s="3"/>
      <c r="M101" s="3"/>
      <c r="N101" s="3"/>
      <c r="O101" s="3"/>
      <c r="P101" s="3"/>
    </row>
    <row r="102" spans="1:16" s="4" customFormat="1" x14ac:dyDescent="0.2">
      <c r="A102" s="3"/>
      <c r="B102" s="3"/>
      <c r="C102" s="3"/>
      <c r="D102" s="3"/>
      <c r="E102" s="3"/>
      <c r="F102" s="3"/>
      <c r="G102" s="3"/>
      <c r="H102" s="3"/>
      <c r="I102" s="3"/>
      <c r="J102" s="3"/>
      <c r="K102" s="3"/>
      <c r="L102" s="3"/>
      <c r="M102" s="3"/>
      <c r="N102" s="3"/>
      <c r="O102" s="3"/>
      <c r="P102" s="3"/>
    </row>
    <row r="103" spans="1:16" s="4" customFormat="1" x14ac:dyDescent="0.2">
      <c r="A103" s="3"/>
      <c r="B103" s="3"/>
      <c r="C103" s="3"/>
      <c r="D103" s="3"/>
      <c r="E103" s="3"/>
      <c r="F103" s="3"/>
      <c r="G103" s="3"/>
      <c r="H103" s="3"/>
      <c r="I103" s="3"/>
      <c r="J103" s="3"/>
      <c r="K103" s="3"/>
      <c r="L103" s="3"/>
      <c r="M103" s="3"/>
      <c r="N103" s="3"/>
      <c r="O103" s="3"/>
      <c r="P103" s="3"/>
    </row>
    <row r="104" spans="1:16" s="4" customFormat="1" x14ac:dyDescent="0.2">
      <c r="A104" s="3"/>
      <c r="B104" s="3"/>
      <c r="C104" s="3"/>
      <c r="D104" s="3"/>
      <c r="E104" s="3"/>
      <c r="F104" s="3"/>
      <c r="G104" s="3"/>
      <c r="H104" s="3"/>
      <c r="I104" s="3"/>
      <c r="J104" s="3"/>
      <c r="K104" s="3"/>
      <c r="L104" s="3"/>
      <c r="M104" s="3"/>
      <c r="N104" s="3"/>
      <c r="O104" s="3"/>
      <c r="P104" s="3"/>
    </row>
    <row r="105" spans="1:16" s="4" customFormat="1" x14ac:dyDescent="0.2">
      <c r="A105" s="3"/>
      <c r="B105" s="3"/>
      <c r="C105" s="3"/>
      <c r="D105" s="3"/>
      <c r="E105" s="3"/>
      <c r="F105" s="3"/>
      <c r="G105" s="3"/>
      <c r="H105" s="3"/>
      <c r="I105" s="3"/>
      <c r="J105" s="3"/>
      <c r="K105" s="3"/>
      <c r="L105" s="3"/>
      <c r="M105" s="3"/>
      <c r="N105" s="3"/>
      <c r="O105" s="3"/>
      <c r="P105" s="3"/>
    </row>
    <row r="106" spans="1:16" s="4" customFormat="1" x14ac:dyDescent="0.2">
      <c r="A106" s="3"/>
      <c r="B106" s="3"/>
      <c r="C106" s="3"/>
      <c r="D106" s="3"/>
      <c r="E106" s="3"/>
      <c r="F106" s="3"/>
      <c r="G106" s="3"/>
      <c r="H106" s="3"/>
      <c r="I106" s="3"/>
      <c r="J106" s="3"/>
      <c r="K106" s="3"/>
      <c r="L106" s="3"/>
      <c r="M106" s="3"/>
      <c r="N106" s="3"/>
      <c r="O106" s="3"/>
      <c r="P106" s="3"/>
    </row>
    <row r="107" spans="1:16" s="4" customFormat="1" x14ac:dyDescent="0.2">
      <c r="A107" s="3"/>
      <c r="B107" s="3"/>
      <c r="C107" s="3"/>
      <c r="D107" s="3"/>
      <c r="E107" s="3"/>
      <c r="F107" s="3"/>
      <c r="G107" s="3"/>
      <c r="H107" s="3"/>
      <c r="I107" s="3"/>
      <c r="J107" s="3"/>
      <c r="K107" s="3"/>
      <c r="L107" s="3"/>
      <c r="M107" s="3"/>
      <c r="N107" s="3"/>
      <c r="O107" s="3"/>
      <c r="P107" s="3"/>
    </row>
    <row r="108" spans="1:16" s="4" customFormat="1" x14ac:dyDescent="0.2">
      <c r="A108" s="3"/>
      <c r="B108" s="3"/>
      <c r="C108" s="3"/>
      <c r="D108" s="3"/>
      <c r="E108" s="3"/>
      <c r="F108" s="3"/>
      <c r="G108" s="3"/>
      <c r="H108" s="3"/>
      <c r="I108" s="3"/>
      <c r="J108" s="3"/>
      <c r="K108" s="3"/>
      <c r="L108" s="3"/>
      <c r="M108" s="3"/>
      <c r="N108" s="3"/>
      <c r="O108" s="3"/>
      <c r="P108" s="3"/>
    </row>
    <row r="109" spans="1:16" s="4" customFormat="1" x14ac:dyDescent="0.2">
      <c r="A109" s="3"/>
      <c r="B109" s="3"/>
      <c r="C109" s="3"/>
      <c r="D109" s="3"/>
      <c r="E109" s="3"/>
      <c r="F109" s="3"/>
      <c r="G109" s="3"/>
      <c r="H109" s="3"/>
      <c r="I109" s="3"/>
      <c r="J109" s="3"/>
      <c r="K109" s="3"/>
      <c r="L109" s="3"/>
      <c r="M109" s="3"/>
      <c r="N109" s="3"/>
      <c r="O109" s="3"/>
      <c r="P109" s="3"/>
    </row>
    <row r="110" spans="1:16" s="4" customFormat="1" x14ac:dyDescent="0.2">
      <c r="A110" s="3"/>
      <c r="B110" s="3"/>
      <c r="C110" s="3"/>
      <c r="D110" s="3"/>
      <c r="E110" s="3"/>
      <c r="F110" s="3"/>
      <c r="G110" s="3"/>
      <c r="H110" s="3"/>
      <c r="I110" s="3"/>
      <c r="J110" s="3"/>
      <c r="K110" s="3"/>
      <c r="L110" s="3"/>
      <c r="M110" s="3"/>
      <c r="N110" s="3"/>
      <c r="O110" s="3"/>
      <c r="P110" s="3"/>
    </row>
    <row r="111" spans="1:16" s="4" customFormat="1" x14ac:dyDescent="0.2">
      <c r="A111" s="3"/>
      <c r="B111" s="3"/>
      <c r="C111" s="3"/>
      <c r="D111" s="3"/>
      <c r="E111" s="3"/>
      <c r="F111" s="3"/>
      <c r="G111" s="3"/>
      <c r="H111" s="3"/>
      <c r="I111" s="3"/>
      <c r="J111" s="3"/>
      <c r="K111" s="3"/>
      <c r="L111" s="3"/>
      <c r="M111" s="3"/>
      <c r="N111" s="3"/>
      <c r="O111" s="3"/>
      <c r="P111" s="3"/>
    </row>
    <row r="112" spans="1:16" s="4" customFormat="1" x14ac:dyDescent="0.2">
      <c r="A112" s="3"/>
      <c r="B112" s="3"/>
      <c r="C112" s="3"/>
      <c r="D112" s="3"/>
      <c r="E112" s="3"/>
      <c r="F112" s="3"/>
      <c r="G112" s="3"/>
      <c r="H112" s="3"/>
      <c r="I112" s="3"/>
      <c r="J112" s="3"/>
      <c r="K112" s="3"/>
      <c r="L112" s="3"/>
      <c r="M112" s="3"/>
      <c r="N112" s="3"/>
      <c r="O112" s="3"/>
      <c r="P112" s="3"/>
    </row>
    <row r="113" spans="1:16" s="4" customFormat="1" x14ac:dyDescent="0.2">
      <c r="A113" s="3"/>
      <c r="B113" s="3"/>
      <c r="C113" s="3"/>
      <c r="D113" s="3"/>
      <c r="E113" s="3"/>
      <c r="F113" s="3"/>
      <c r="G113" s="3"/>
      <c r="H113" s="3"/>
      <c r="I113" s="3"/>
      <c r="J113" s="3"/>
      <c r="K113" s="3"/>
      <c r="L113" s="3"/>
      <c r="M113" s="3"/>
      <c r="N113" s="3"/>
      <c r="O113" s="3"/>
      <c r="P113" s="3"/>
    </row>
    <row r="114" spans="1:16" s="4" customFormat="1" x14ac:dyDescent="0.2">
      <c r="A114" s="3"/>
      <c r="B114" s="3"/>
      <c r="C114" s="3"/>
      <c r="D114" s="3"/>
      <c r="E114" s="3"/>
      <c r="F114" s="3"/>
      <c r="G114" s="3"/>
      <c r="H114" s="3"/>
      <c r="I114" s="3"/>
      <c r="J114" s="3"/>
      <c r="K114" s="3"/>
      <c r="L114" s="3"/>
      <c r="M114" s="3"/>
      <c r="N114" s="3"/>
      <c r="O114" s="3"/>
      <c r="P114" s="3"/>
    </row>
    <row r="115" spans="1:16" s="4" customFormat="1" x14ac:dyDescent="0.2">
      <c r="A115" s="3"/>
      <c r="B115" s="3"/>
      <c r="C115" s="3"/>
      <c r="D115" s="3"/>
      <c r="E115" s="3"/>
      <c r="F115" s="3"/>
      <c r="G115" s="3"/>
      <c r="H115" s="3"/>
      <c r="I115" s="3"/>
      <c r="J115" s="3"/>
      <c r="K115" s="3"/>
      <c r="L115" s="3"/>
      <c r="M115" s="3"/>
      <c r="N115" s="3"/>
      <c r="O115" s="3"/>
      <c r="P115" s="3"/>
    </row>
    <row r="116" spans="1:16" s="4" customFormat="1" x14ac:dyDescent="0.2">
      <c r="A116" s="3"/>
      <c r="B116" s="3"/>
      <c r="C116" s="3"/>
      <c r="D116" s="3"/>
      <c r="E116" s="3"/>
      <c r="F116" s="3"/>
      <c r="G116" s="3"/>
      <c r="H116" s="3"/>
      <c r="I116" s="3"/>
      <c r="J116" s="3"/>
      <c r="K116" s="3"/>
      <c r="L116" s="3"/>
      <c r="M116" s="3"/>
      <c r="N116" s="3"/>
      <c r="O116" s="3"/>
      <c r="P116" s="3"/>
    </row>
    <row r="117" spans="1:16" s="4" customFormat="1" x14ac:dyDescent="0.2">
      <c r="A117" s="3"/>
      <c r="B117" s="3"/>
      <c r="C117" s="3"/>
      <c r="D117" s="3"/>
      <c r="E117" s="3"/>
      <c r="F117" s="3"/>
      <c r="G117" s="3"/>
      <c r="H117" s="3"/>
      <c r="I117" s="3"/>
      <c r="J117" s="3"/>
      <c r="K117" s="3"/>
      <c r="L117" s="3"/>
      <c r="M117" s="3"/>
      <c r="N117" s="3"/>
      <c r="O117" s="3"/>
      <c r="P117" s="3"/>
    </row>
    <row r="118" spans="1:16" s="4" customFormat="1" x14ac:dyDescent="0.2">
      <c r="A118" s="3"/>
      <c r="B118" s="3"/>
      <c r="C118" s="3"/>
      <c r="D118" s="3"/>
      <c r="E118" s="3"/>
      <c r="F118" s="3"/>
      <c r="G118" s="3"/>
      <c r="H118" s="3"/>
      <c r="I118" s="3"/>
      <c r="J118" s="3"/>
      <c r="K118" s="3"/>
      <c r="L118" s="3"/>
      <c r="M118" s="3"/>
      <c r="N118" s="3"/>
      <c r="O118" s="3"/>
      <c r="P118" s="3"/>
    </row>
    <row r="119" spans="1:16" s="4" customFormat="1" x14ac:dyDescent="0.2">
      <c r="A119" s="3"/>
      <c r="B119" s="3"/>
      <c r="C119" s="3"/>
      <c r="D119" s="3"/>
      <c r="E119" s="3"/>
      <c r="F119" s="3"/>
      <c r="G119" s="3"/>
      <c r="H119" s="3"/>
      <c r="I119" s="3"/>
      <c r="J119" s="3"/>
      <c r="K119" s="3"/>
      <c r="L119" s="3"/>
      <c r="M119" s="3"/>
      <c r="N119" s="3"/>
      <c r="O119" s="3"/>
      <c r="P119" s="3"/>
    </row>
    <row r="120" spans="1:16" s="4" customFormat="1" x14ac:dyDescent="0.2">
      <c r="A120" s="3"/>
      <c r="B120" s="3"/>
      <c r="C120" s="3"/>
      <c r="D120" s="3"/>
      <c r="E120" s="3"/>
      <c r="F120" s="3"/>
      <c r="G120" s="3"/>
      <c r="H120" s="3"/>
      <c r="I120" s="3"/>
      <c r="J120" s="3"/>
      <c r="K120" s="3"/>
      <c r="L120" s="3"/>
      <c r="M120" s="3"/>
      <c r="N120" s="3"/>
      <c r="O120" s="3"/>
      <c r="P120" s="3"/>
    </row>
    <row r="121" spans="1:16" s="4" customFormat="1" x14ac:dyDescent="0.2">
      <c r="A121" s="3"/>
      <c r="B121" s="3"/>
      <c r="C121" s="3"/>
      <c r="D121" s="3"/>
      <c r="E121" s="3"/>
      <c r="F121" s="3"/>
      <c r="G121" s="3"/>
      <c r="H121" s="3"/>
      <c r="I121" s="3"/>
      <c r="J121" s="3"/>
      <c r="K121" s="3"/>
      <c r="L121" s="3"/>
      <c r="M121" s="3"/>
      <c r="N121" s="3"/>
      <c r="O121" s="3"/>
      <c r="P121" s="3"/>
    </row>
    <row r="122" spans="1:16" s="4" customFormat="1" x14ac:dyDescent="0.2">
      <c r="A122" s="3"/>
      <c r="B122" s="3"/>
      <c r="C122" s="3"/>
      <c r="D122" s="3"/>
      <c r="E122" s="3"/>
      <c r="F122" s="3"/>
      <c r="G122" s="3"/>
      <c r="H122" s="3"/>
      <c r="I122" s="3"/>
      <c r="J122" s="3"/>
      <c r="K122" s="3"/>
      <c r="L122" s="3"/>
      <c r="M122" s="3"/>
      <c r="N122" s="3"/>
      <c r="O122" s="3"/>
      <c r="P122" s="3"/>
    </row>
    <row r="123" spans="1:16" s="4" customFormat="1" x14ac:dyDescent="0.2">
      <c r="A123" s="3"/>
      <c r="B123" s="3"/>
      <c r="C123" s="3"/>
      <c r="D123" s="3"/>
      <c r="E123" s="3"/>
      <c r="F123" s="3"/>
      <c r="G123" s="3"/>
      <c r="H123" s="3"/>
      <c r="I123" s="3"/>
      <c r="J123" s="3"/>
      <c r="K123" s="3"/>
      <c r="L123" s="3"/>
      <c r="M123" s="3"/>
      <c r="N123" s="3"/>
      <c r="O123" s="3"/>
      <c r="P123" s="3"/>
    </row>
    <row r="124" spans="1:16" s="4" customFormat="1" x14ac:dyDescent="0.2">
      <c r="A124" s="3"/>
      <c r="B124" s="3"/>
      <c r="C124" s="3"/>
      <c r="D124" s="3"/>
      <c r="E124" s="3"/>
      <c r="F124" s="3"/>
      <c r="G124" s="3"/>
      <c r="H124" s="3"/>
      <c r="I124" s="3"/>
      <c r="J124" s="3"/>
      <c r="K124" s="3"/>
      <c r="L124" s="3"/>
      <c r="M124" s="3"/>
      <c r="N124" s="3"/>
      <c r="O124" s="3"/>
      <c r="P124" s="3"/>
    </row>
    <row r="125" spans="1:16" s="4" customFormat="1" x14ac:dyDescent="0.2">
      <c r="A125" s="3"/>
      <c r="B125" s="3"/>
      <c r="C125" s="3"/>
      <c r="D125" s="3"/>
      <c r="E125" s="3"/>
      <c r="F125" s="3"/>
      <c r="G125" s="3"/>
      <c r="H125" s="3"/>
      <c r="I125" s="3"/>
      <c r="J125" s="3"/>
      <c r="K125" s="3"/>
      <c r="L125" s="3"/>
      <c r="M125" s="3"/>
      <c r="N125" s="3"/>
      <c r="O125" s="3"/>
      <c r="P125" s="3"/>
    </row>
    <row r="126" spans="1:16" s="4" customFormat="1" x14ac:dyDescent="0.2">
      <c r="A126" s="3"/>
      <c r="B126" s="3"/>
      <c r="C126" s="3"/>
      <c r="D126" s="3"/>
      <c r="E126" s="3"/>
      <c r="F126" s="3"/>
      <c r="G126" s="3"/>
      <c r="H126" s="3"/>
      <c r="I126" s="3"/>
      <c r="J126" s="3"/>
      <c r="K126" s="3"/>
      <c r="L126" s="3"/>
      <c r="M126" s="3"/>
      <c r="N126" s="3"/>
      <c r="O126" s="3"/>
      <c r="P126" s="3"/>
    </row>
    <row r="127" spans="1:16" s="4" customFormat="1" x14ac:dyDescent="0.2">
      <c r="A127" s="3"/>
      <c r="B127" s="3"/>
      <c r="C127" s="3"/>
      <c r="D127" s="3"/>
      <c r="E127" s="3"/>
      <c r="F127" s="3"/>
      <c r="G127" s="3"/>
      <c r="H127" s="3"/>
      <c r="I127" s="3"/>
      <c r="J127" s="3"/>
      <c r="K127" s="3"/>
      <c r="L127" s="3"/>
      <c r="M127" s="3"/>
      <c r="N127" s="3"/>
      <c r="O127" s="3"/>
      <c r="P127" s="3"/>
    </row>
    <row r="128" spans="1:16" s="4" customFormat="1" x14ac:dyDescent="0.2">
      <c r="A128" s="3"/>
      <c r="B128" s="3"/>
      <c r="C128" s="3"/>
      <c r="D128" s="3"/>
      <c r="E128" s="3"/>
      <c r="F128" s="3"/>
      <c r="G128" s="3"/>
      <c r="H128" s="3"/>
      <c r="I128" s="3"/>
      <c r="J128" s="3"/>
      <c r="K128" s="3"/>
      <c r="L128" s="3"/>
      <c r="M128" s="3"/>
      <c r="N128" s="3"/>
      <c r="O128" s="3"/>
      <c r="P128" s="3"/>
    </row>
    <row r="129" spans="1:16" s="4" customFormat="1" x14ac:dyDescent="0.2">
      <c r="A129" s="3"/>
      <c r="B129" s="3"/>
      <c r="C129" s="3"/>
      <c r="D129" s="3"/>
      <c r="E129" s="3"/>
      <c r="F129" s="3"/>
      <c r="G129" s="3"/>
      <c r="H129" s="3"/>
      <c r="I129" s="3"/>
      <c r="J129" s="3"/>
      <c r="K129" s="3"/>
      <c r="L129" s="3"/>
      <c r="M129" s="3"/>
      <c r="N129" s="3"/>
      <c r="O129" s="3"/>
      <c r="P129" s="3"/>
    </row>
    <row r="130" spans="1:16" s="4" customFormat="1" x14ac:dyDescent="0.2">
      <c r="A130" s="3"/>
      <c r="B130" s="3"/>
      <c r="C130" s="3"/>
      <c r="D130" s="3"/>
      <c r="E130" s="3"/>
      <c r="F130" s="3"/>
      <c r="G130" s="3"/>
      <c r="H130" s="3"/>
      <c r="I130" s="3"/>
      <c r="J130" s="3"/>
      <c r="K130" s="3"/>
      <c r="L130" s="3"/>
      <c r="M130" s="3"/>
      <c r="N130" s="3"/>
      <c r="O130" s="3"/>
      <c r="P130" s="3"/>
    </row>
    <row r="131" spans="1:16" s="4" customFormat="1" x14ac:dyDescent="0.2">
      <c r="A131" s="3"/>
      <c r="B131" s="3"/>
      <c r="C131" s="3"/>
      <c r="D131" s="3"/>
      <c r="E131" s="3"/>
      <c r="F131" s="3"/>
      <c r="G131" s="3"/>
      <c r="H131" s="3"/>
      <c r="I131" s="3"/>
      <c r="J131" s="3"/>
      <c r="K131" s="3"/>
      <c r="L131" s="3"/>
      <c r="M131" s="3"/>
      <c r="N131" s="3"/>
      <c r="O131" s="3"/>
      <c r="P131" s="3"/>
    </row>
    <row r="132" spans="1:16" s="4" customFormat="1" x14ac:dyDescent="0.2">
      <c r="A132" s="3"/>
      <c r="B132" s="3"/>
      <c r="C132" s="3"/>
      <c r="D132" s="3"/>
      <c r="E132" s="3"/>
      <c r="F132" s="3"/>
      <c r="G132" s="3"/>
      <c r="H132" s="3"/>
      <c r="I132" s="3"/>
      <c r="J132" s="3"/>
      <c r="K132" s="3"/>
      <c r="L132" s="3"/>
      <c r="M132" s="3"/>
      <c r="N132" s="3"/>
      <c r="O132" s="3"/>
      <c r="P132" s="3"/>
    </row>
    <row r="133" spans="1:16" s="4" customFormat="1" x14ac:dyDescent="0.2">
      <c r="A133" s="3"/>
      <c r="B133" s="3"/>
      <c r="C133" s="3"/>
      <c r="D133" s="3"/>
      <c r="E133" s="3"/>
      <c r="F133" s="3"/>
      <c r="G133" s="3"/>
      <c r="H133" s="3"/>
      <c r="I133" s="3"/>
      <c r="J133" s="3"/>
      <c r="K133" s="3"/>
      <c r="L133" s="3"/>
      <c r="M133" s="3"/>
      <c r="N133" s="3"/>
      <c r="O133" s="3"/>
      <c r="P133" s="3"/>
    </row>
    <row r="134" spans="1:16" s="4" customFormat="1" x14ac:dyDescent="0.2">
      <c r="A134" s="3"/>
      <c r="B134" s="3"/>
      <c r="C134" s="3"/>
      <c r="D134" s="3"/>
      <c r="E134" s="3"/>
      <c r="F134" s="3"/>
      <c r="G134" s="3"/>
      <c r="H134" s="3"/>
      <c r="I134" s="3"/>
      <c r="J134" s="3"/>
      <c r="K134" s="3"/>
      <c r="L134" s="3"/>
      <c r="M134" s="3"/>
      <c r="N134" s="3"/>
      <c r="O134" s="3"/>
      <c r="P134" s="3"/>
    </row>
    <row r="135" spans="1:16" s="4" customFormat="1" x14ac:dyDescent="0.2">
      <c r="A135" s="3"/>
      <c r="B135" s="3"/>
      <c r="C135" s="3"/>
      <c r="D135" s="3"/>
      <c r="E135" s="3"/>
      <c r="F135" s="3"/>
      <c r="G135" s="3"/>
      <c r="H135" s="3"/>
      <c r="I135" s="3"/>
      <c r="J135" s="3"/>
      <c r="K135" s="3"/>
      <c r="L135" s="3"/>
      <c r="M135" s="3"/>
      <c r="N135" s="3"/>
      <c r="O135" s="3"/>
      <c r="P135" s="3"/>
    </row>
    <row r="136" spans="1:16" s="4" customFormat="1" x14ac:dyDescent="0.2">
      <c r="A136" s="3"/>
      <c r="B136" s="3"/>
      <c r="C136" s="3"/>
      <c r="D136" s="3"/>
      <c r="E136" s="3"/>
      <c r="F136" s="3"/>
      <c r="G136" s="3"/>
      <c r="H136" s="3"/>
      <c r="I136" s="3"/>
      <c r="J136" s="3"/>
      <c r="K136" s="3"/>
      <c r="L136" s="3"/>
      <c r="M136" s="3"/>
      <c r="N136" s="3"/>
      <c r="O136" s="3"/>
      <c r="P136" s="3"/>
    </row>
    <row r="137" spans="1:16" s="4" customFormat="1" x14ac:dyDescent="0.2">
      <c r="A137" s="3"/>
      <c r="B137" s="3"/>
      <c r="C137" s="3"/>
      <c r="D137" s="3"/>
      <c r="E137" s="3"/>
      <c r="F137" s="3"/>
      <c r="G137" s="3"/>
      <c r="H137" s="3"/>
      <c r="I137" s="3"/>
      <c r="J137" s="3"/>
      <c r="K137" s="3"/>
      <c r="L137" s="3"/>
      <c r="M137" s="3"/>
      <c r="N137" s="3"/>
      <c r="O137" s="3"/>
      <c r="P137" s="3"/>
    </row>
    <row r="138" spans="1:16" s="4" customFormat="1" x14ac:dyDescent="0.2">
      <c r="A138" s="3"/>
      <c r="B138" s="3"/>
      <c r="C138" s="3"/>
      <c r="D138" s="3"/>
      <c r="E138" s="3"/>
      <c r="F138" s="3"/>
      <c r="G138" s="3"/>
      <c r="H138" s="3"/>
      <c r="I138" s="3"/>
      <c r="J138" s="3"/>
      <c r="K138" s="3"/>
      <c r="L138" s="3"/>
      <c r="M138" s="3"/>
      <c r="N138" s="3"/>
      <c r="O138" s="3"/>
      <c r="P138" s="3"/>
    </row>
    <row r="139" spans="1:16" s="4" customFormat="1" x14ac:dyDescent="0.2">
      <c r="A139" s="3"/>
      <c r="B139" s="3"/>
      <c r="C139" s="3"/>
      <c r="D139" s="3"/>
      <c r="E139" s="3"/>
      <c r="F139" s="3"/>
      <c r="G139" s="3"/>
      <c r="H139" s="3"/>
      <c r="I139" s="3"/>
      <c r="J139" s="3"/>
      <c r="K139" s="3"/>
      <c r="L139" s="3"/>
      <c r="M139" s="3"/>
      <c r="N139" s="3"/>
      <c r="O139" s="3"/>
      <c r="P139" s="3"/>
    </row>
    <row r="140" spans="1:16" s="4" customFormat="1" x14ac:dyDescent="0.2">
      <c r="A140" s="3"/>
      <c r="B140" s="3"/>
      <c r="C140" s="3"/>
      <c r="D140" s="3"/>
      <c r="E140" s="3"/>
      <c r="F140" s="3"/>
      <c r="G140" s="3"/>
      <c r="H140" s="3"/>
      <c r="I140" s="3"/>
      <c r="J140" s="3"/>
      <c r="K140" s="3"/>
      <c r="L140" s="3"/>
      <c r="M140" s="3"/>
      <c r="N140" s="3"/>
      <c r="O140" s="3"/>
      <c r="P140" s="3"/>
    </row>
    <row r="141" spans="1:16" s="4" customFormat="1" x14ac:dyDescent="0.2">
      <c r="A141" s="3"/>
      <c r="B141" s="3"/>
      <c r="C141" s="3"/>
      <c r="D141" s="3"/>
      <c r="E141" s="3"/>
      <c r="F141" s="3"/>
      <c r="G141" s="3"/>
      <c r="H141" s="3"/>
      <c r="I141" s="3"/>
      <c r="J141" s="3"/>
      <c r="K141" s="3"/>
      <c r="L141" s="3"/>
      <c r="M141" s="3"/>
      <c r="N141" s="3"/>
      <c r="O141" s="3"/>
      <c r="P141" s="3"/>
    </row>
    <row r="142" spans="1:16" s="4" customFormat="1" x14ac:dyDescent="0.2">
      <c r="A142" s="3"/>
      <c r="B142" s="3"/>
      <c r="C142" s="3"/>
      <c r="D142" s="3"/>
      <c r="E142" s="3"/>
      <c r="F142" s="3"/>
      <c r="G142" s="3"/>
      <c r="H142" s="3"/>
      <c r="I142" s="3"/>
      <c r="J142" s="3"/>
      <c r="K142" s="3"/>
      <c r="L142" s="3"/>
      <c r="M142" s="3"/>
      <c r="N142" s="3"/>
      <c r="O142" s="3"/>
      <c r="P142" s="3"/>
    </row>
    <row r="143" spans="1:16" s="4" customFormat="1" x14ac:dyDescent="0.2">
      <c r="A143" s="3"/>
      <c r="B143" s="3"/>
      <c r="C143" s="3"/>
      <c r="D143" s="3"/>
      <c r="E143" s="3"/>
      <c r="F143" s="3"/>
      <c r="G143" s="3"/>
      <c r="H143" s="3"/>
      <c r="I143" s="3"/>
      <c r="J143" s="3"/>
      <c r="K143" s="3"/>
      <c r="L143" s="3"/>
      <c r="M143" s="3"/>
      <c r="N143" s="3"/>
      <c r="O143" s="3"/>
      <c r="P143" s="3"/>
    </row>
    <row r="144" spans="1:16" s="4" customFormat="1" x14ac:dyDescent="0.2">
      <c r="A144" s="3"/>
      <c r="B144" s="3"/>
      <c r="C144" s="3"/>
      <c r="D144" s="3"/>
      <c r="E144" s="3"/>
      <c r="F144" s="3"/>
      <c r="G144" s="3"/>
      <c r="H144" s="3"/>
      <c r="I144" s="3"/>
      <c r="J144" s="3"/>
      <c r="K144" s="3"/>
      <c r="L144" s="3"/>
      <c r="M144" s="3"/>
      <c r="N144" s="3"/>
      <c r="O144" s="3"/>
      <c r="P144" s="3"/>
    </row>
    <row r="145" spans="1:16" s="4" customFormat="1" x14ac:dyDescent="0.2">
      <c r="A145" s="3"/>
      <c r="B145" s="3"/>
      <c r="C145" s="3"/>
      <c r="D145" s="3"/>
      <c r="E145" s="3"/>
      <c r="F145" s="3"/>
      <c r="G145" s="3"/>
      <c r="H145" s="3"/>
      <c r="I145" s="3"/>
      <c r="J145" s="3"/>
      <c r="K145" s="3"/>
      <c r="L145" s="3"/>
      <c r="M145" s="3"/>
      <c r="N145" s="3"/>
      <c r="O145" s="3"/>
      <c r="P145" s="3"/>
    </row>
    <row r="146" spans="1:16" s="4" customFormat="1" x14ac:dyDescent="0.2">
      <c r="A146" s="3"/>
      <c r="B146" s="3"/>
      <c r="C146" s="3"/>
      <c r="D146" s="3"/>
      <c r="E146" s="3"/>
      <c r="F146" s="3"/>
      <c r="G146" s="3"/>
      <c r="H146" s="3"/>
      <c r="I146" s="3"/>
      <c r="J146" s="3"/>
      <c r="K146" s="3"/>
      <c r="L146" s="3"/>
      <c r="M146" s="3"/>
      <c r="N146" s="3"/>
      <c r="O146" s="3"/>
      <c r="P146" s="3"/>
    </row>
    <row r="147" spans="1:16" s="4" customFormat="1" x14ac:dyDescent="0.2">
      <c r="A147" s="3"/>
      <c r="B147" s="3"/>
      <c r="C147" s="3"/>
      <c r="D147" s="3"/>
      <c r="E147" s="3"/>
      <c r="F147" s="3"/>
      <c r="G147" s="3"/>
      <c r="H147" s="3"/>
      <c r="I147" s="3"/>
      <c r="J147" s="3"/>
      <c r="K147" s="3"/>
      <c r="L147" s="3"/>
      <c r="M147" s="3"/>
      <c r="N147" s="3"/>
      <c r="O147" s="3"/>
      <c r="P147" s="3"/>
    </row>
    <row r="148" spans="1:16" s="4" customFormat="1" x14ac:dyDescent="0.2">
      <c r="A148" s="3"/>
      <c r="B148" s="3"/>
      <c r="C148" s="3"/>
      <c r="D148" s="3"/>
      <c r="E148" s="3"/>
      <c r="F148" s="3"/>
      <c r="G148" s="3"/>
      <c r="H148" s="3"/>
      <c r="I148" s="3"/>
      <c r="J148" s="3"/>
      <c r="K148" s="3"/>
      <c r="L148" s="3"/>
      <c r="M148" s="3"/>
      <c r="N148" s="3"/>
      <c r="O148" s="3"/>
      <c r="P148" s="3"/>
    </row>
    <row r="149" spans="1:16" s="4" customFormat="1" x14ac:dyDescent="0.2">
      <c r="A149" s="3"/>
      <c r="B149" s="3"/>
      <c r="C149" s="3"/>
      <c r="D149" s="3"/>
      <c r="E149" s="3"/>
      <c r="F149" s="3"/>
      <c r="G149" s="3"/>
      <c r="H149" s="3"/>
      <c r="I149" s="3"/>
      <c r="J149" s="3"/>
      <c r="K149" s="3"/>
      <c r="L149" s="3"/>
      <c r="M149" s="3"/>
      <c r="N149" s="3"/>
      <c r="O149" s="3"/>
      <c r="P149" s="3"/>
    </row>
    <row r="150" spans="1:16" s="4" customFormat="1" x14ac:dyDescent="0.2">
      <c r="A150" s="3"/>
      <c r="B150" s="3"/>
      <c r="C150" s="3"/>
      <c r="D150" s="3"/>
      <c r="E150" s="3"/>
      <c r="F150" s="3"/>
      <c r="G150" s="3"/>
      <c r="H150" s="3"/>
      <c r="I150" s="3"/>
      <c r="J150" s="3"/>
      <c r="K150" s="3"/>
      <c r="L150" s="3"/>
      <c r="M150" s="3"/>
      <c r="N150" s="3"/>
      <c r="O150" s="3"/>
      <c r="P150" s="3"/>
    </row>
    <row r="151" spans="1:16" s="4" customFormat="1" x14ac:dyDescent="0.2">
      <c r="A151" s="3"/>
      <c r="B151" s="3"/>
      <c r="C151" s="3"/>
      <c r="D151" s="3"/>
      <c r="E151" s="3"/>
      <c r="F151" s="3"/>
      <c r="G151" s="3"/>
      <c r="H151" s="3"/>
      <c r="I151" s="3"/>
      <c r="J151" s="3"/>
      <c r="K151" s="3"/>
      <c r="L151" s="3"/>
      <c r="M151" s="3"/>
      <c r="N151" s="3"/>
      <c r="O151" s="3"/>
      <c r="P151" s="3"/>
    </row>
    <row r="152" spans="1:16" s="4" customFormat="1" x14ac:dyDescent="0.2">
      <c r="A152" s="3"/>
      <c r="B152" s="3"/>
      <c r="C152" s="3"/>
      <c r="D152" s="3"/>
      <c r="E152" s="3"/>
      <c r="F152" s="3"/>
      <c r="G152" s="3"/>
      <c r="H152" s="3"/>
      <c r="I152" s="3"/>
      <c r="J152" s="3"/>
      <c r="K152" s="3"/>
      <c r="L152" s="3"/>
      <c r="M152" s="3"/>
      <c r="N152" s="3"/>
      <c r="O152" s="3"/>
      <c r="P152" s="3"/>
    </row>
    <row r="153" spans="1:16" s="4" customFormat="1" x14ac:dyDescent="0.2">
      <c r="A153" s="3"/>
      <c r="B153" s="3"/>
      <c r="C153" s="3"/>
      <c r="D153" s="3"/>
      <c r="E153" s="3"/>
      <c r="F153" s="3"/>
      <c r="G153" s="3"/>
      <c r="H153" s="3"/>
      <c r="I153" s="3"/>
      <c r="J153" s="3"/>
      <c r="K153" s="3"/>
      <c r="L153" s="3"/>
      <c r="M153" s="3"/>
      <c r="N153" s="3"/>
      <c r="O153" s="3"/>
      <c r="P153" s="3"/>
    </row>
    <row r="154" spans="1:16" s="4" customFormat="1" x14ac:dyDescent="0.2">
      <c r="A154" s="3"/>
      <c r="B154" s="3"/>
      <c r="C154" s="3"/>
      <c r="D154" s="3"/>
      <c r="E154" s="3"/>
      <c r="F154" s="3"/>
      <c r="G154" s="3"/>
      <c r="H154" s="3"/>
      <c r="I154" s="3"/>
      <c r="J154" s="3"/>
      <c r="K154" s="3"/>
      <c r="L154" s="3"/>
      <c r="M154" s="3"/>
      <c r="N154" s="3"/>
      <c r="O154" s="3"/>
      <c r="P154" s="3"/>
    </row>
    <row r="155" spans="1:16" s="4" customFormat="1" x14ac:dyDescent="0.2">
      <c r="A155" s="3"/>
      <c r="B155" s="3"/>
      <c r="C155" s="3"/>
      <c r="D155" s="3"/>
      <c r="E155" s="3"/>
      <c r="F155" s="3"/>
      <c r="G155" s="3"/>
      <c r="H155" s="3"/>
      <c r="I155" s="3"/>
      <c r="J155" s="3"/>
      <c r="K155" s="3"/>
      <c r="L155" s="3"/>
      <c r="M155" s="3"/>
      <c r="N155" s="3"/>
      <c r="O155" s="3"/>
      <c r="P155" s="3"/>
    </row>
    <row r="156" spans="1:16" s="4" customFormat="1" x14ac:dyDescent="0.2">
      <c r="A156" s="3"/>
      <c r="B156" s="3"/>
      <c r="C156" s="3"/>
      <c r="D156" s="3"/>
      <c r="E156" s="3"/>
      <c r="F156" s="3"/>
      <c r="G156" s="3"/>
      <c r="H156" s="3"/>
      <c r="I156" s="3"/>
      <c r="J156" s="3"/>
      <c r="K156" s="3"/>
      <c r="L156" s="3"/>
      <c r="M156" s="3"/>
      <c r="N156" s="3"/>
      <c r="O156" s="3"/>
      <c r="P156" s="3"/>
    </row>
    <row r="157" spans="1:16" s="4" customFormat="1" x14ac:dyDescent="0.2">
      <c r="A157" s="3"/>
      <c r="B157" s="3"/>
      <c r="C157" s="3"/>
      <c r="D157" s="3"/>
      <c r="E157" s="3"/>
      <c r="F157" s="3"/>
      <c r="G157" s="3"/>
      <c r="H157" s="3"/>
      <c r="I157" s="3"/>
      <c r="J157" s="3"/>
      <c r="K157" s="3"/>
      <c r="L157" s="3"/>
      <c r="M157" s="3"/>
      <c r="N157" s="3"/>
      <c r="O157" s="3"/>
      <c r="P157" s="3"/>
    </row>
    <row r="158" spans="1:16" s="4" customFormat="1" x14ac:dyDescent="0.2">
      <c r="A158" s="3"/>
      <c r="B158" s="3"/>
      <c r="C158" s="3"/>
      <c r="D158" s="3"/>
      <c r="E158" s="3"/>
      <c r="F158" s="3"/>
      <c r="G158" s="3"/>
      <c r="H158" s="3"/>
      <c r="I158" s="3"/>
      <c r="J158" s="3"/>
      <c r="K158" s="3"/>
      <c r="L158" s="3"/>
      <c r="M158" s="3"/>
      <c r="N158" s="3"/>
      <c r="O158" s="3"/>
      <c r="P158" s="3"/>
    </row>
    <row r="159" spans="1:16" s="4" customFormat="1" x14ac:dyDescent="0.2">
      <c r="A159" s="3"/>
      <c r="B159" s="3"/>
      <c r="C159" s="3"/>
      <c r="D159" s="3"/>
      <c r="E159" s="3"/>
      <c r="F159" s="3"/>
      <c r="G159" s="3"/>
      <c r="H159" s="3"/>
      <c r="I159" s="3"/>
      <c r="J159" s="3"/>
      <c r="K159" s="3"/>
      <c r="L159" s="3"/>
      <c r="M159" s="3"/>
      <c r="N159" s="3"/>
      <c r="O159" s="3"/>
      <c r="P159" s="3"/>
    </row>
    <row r="160" spans="1:16" s="4" customFormat="1" x14ac:dyDescent="0.2">
      <c r="A160" s="3"/>
      <c r="B160" s="3"/>
      <c r="C160" s="3"/>
      <c r="D160" s="3"/>
      <c r="E160" s="3"/>
      <c r="F160" s="3"/>
      <c r="G160" s="3"/>
      <c r="H160" s="3"/>
      <c r="I160" s="3"/>
      <c r="J160" s="3"/>
      <c r="K160" s="3"/>
      <c r="L160" s="3"/>
      <c r="M160" s="3"/>
      <c r="N160" s="3"/>
      <c r="O160" s="3"/>
      <c r="P160" s="3"/>
    </row>
    <row r="161" spans="1:16" s="4" customFormat="1" x14ac:dyDescent="0.2">
      <c r="A161" s="3"/>
      <c r="B161" s="3"/>
      <c r="C161" s="3"/>
      <c r="D161" s="3"/>
      <c r="E161" s="3"/>
      <c r="F161" s="3"/>
      <c r="G161" s="3"/>
      <c r="H161" s="3"/>
      <c r="I161" s="3"/>
      <c r="J161" s="3"/>
      <c r="K161" s="3"/>
      <c r="L161" s="3"/>
      <c r="M161" s="3"/>
      <c r="N161" s="3"/>
      <c r="O161" s="3"/>
      <c r="P161" s="3"/>
    </row>
    <row r="162" spans="1:16" s="4" customFormat="1" x14ac:dyDescent="0.2">
      <c r="A162" s="3"/>
      <c r="B162" s="3"/>
      <c r="C162" s="3"/>
      <c r="D162" s="3"/>
      <c r="E162" s="3"/>
      <c r="F162" s="3"/>
      <c r="G162" s="3"/>
      <c r="H162" s="3"/>
      <c r="I162" s="3"/>
      <c r="J162" s="3"/>
      <c r="K162" s="3"/>
      <c r="L162" s="3"/>
      <c r="M162" s="3"/>
      <c r="N162" s="3"/>
      <c r="O162" s="3"/>
      <c r="P162" s="3"/>
    </row>
    <row r="163" spans="1:16" s="4" customFormat="1" x14ac:dyDescent="0.2">
      <c r="A163" s="3"/>
      <c r="B163" s="3"/>
      <c r="C163" s="3"/>
      <c r="D163" s="3"/>
      <c r="E163" s="3"/>
      <c r="F163" s="3"/>
      <c r="G163" s="3"/>
      <c r="H163" s="3"/>
      <c r="I163" s="3"/>
      <c r="J163" s="3"/>
      <c r="K163" s="3"/>
      <c r="L163" s="3"/>
      <c r="M163" s="3"/>
      <c r="N163" s="3"/>
      <c r="O163" s="3"/>
      <c r="P163" s="3"/>
    </row>
    <row r="164" spans="1:16" s="4" customFormat="1" x14ac:dyDescent="0.2">
      <c r="A164" s="3"/>
      <c r="B164" s="3"/>
      <c r="C164" s="3"/>
      <c r="D164" s="3"/>
      <c r="E164" s="3"/>
      <c r="F164" s="3"/>
      <c r="G164" s="3"/>
      <c r="H164" s="3"/>
      <c r="I164" s="3"/>
      <c r="J164" s="3"/>
      <c r="K164" s="3"/>
      <c r="L164" s="3"/>
      <c r="M164" s="3"/>
      <c r="N164" s="3"/>
      <c r="O164" s="3"/>
      <c r="P164" s="3"/>
    </row>
    <row r="165" spans="1:16" s="4" customFormat="1" x14ac:dyDescent="0.2">
      <c r="A165" s="3"/>
      <c r="B165" s="3"/>
      <c r="C165" s="3"/>
      <c r="D165" s="3"/>
      <c r="E165" s="3"/>
      <c r="F165" s="3"/>
      <c r="G165" s="3"/>
      <c r="H165" s="3"/>
      <c r="I165" s="3"/>
      <c r="J165" s="3"/>
      <c r="K165" s="3"/>
      <c r="L165" s="3"/>
      <c r="M165" s="3"/>
      <c r="N165" s="3"/>
      <c r="O165" s="3"/>
      <c r="P165" s="3"/>
    </row>
    <row r="166" spans="1:16" s="4" customFormat="1" x14ac:dyDescent="0.2">
      <c r="A166" s="3"/>
      <c r="B166" s="3"/>
      <c r="C166" s="3"/>
      <c r="D166" s="3"/>
      <c r="E166" s="3"/>
      <c r="F166" s="3"/>
      <c r="G166" s="3"/>
      <c r="H166" s="3"/>
      <c r="I166" s="3"/>
      <c r="J166" s="3"/>
      <c r="K166" s="3"/>
      <c r="L166" s="3"/>
      <c r="M166" s="3"/>
      <c r="N166" s="3"/>
      <c r="O166" s="3"/>
      <c r="P166" s="3"/>
    </row>
    <row r="167" spans="1:16" s="4" customFormat="1" x14ac:dyDescent="0.2">
      <c r="A167" s="3"/>
      <c r="B167" s="3"/>
      <c r="C167" s="3"/>
      <c r="D167" s="3"/>
      <c r="E167" s="3"/>
      <c r="F167" s="3"/>
      <c r="G167" s="3"/>
      <c r="H167" s="3"/>
      <c r="I167" s="3"/>
      <c r="J167" s="3"/>
      <c r="K167" s="3"/>
      <c r="L167" s="3"/>
      <c r="M167" s="3"/>
      <c r="N167" s="3"/>
      <c r="O167" s="3"/>
      <c r="P167" s="3"/>
    </row>
    <row r="168" spans="1:16" s="4" customFormat="1" x14ac:dyDescent="0.2">
      <c r="A168" s="3"/>
      <c r="B168" s="3"/>
      <c r="C168" s="3"/>
      <c r="D168" s="3"/>
      <c r="E168" s="3"/>
      <c r="F168" s="3"/>
      <c r="G168" s="3"/>
      <c r="H168" s="3"/>
      <c r="I168" s="3"/>
      <c r="J168" s="3"/>
      <c r="K168" s="3"/>
      <c r="L168" s="3"/>
      <c r="M168" s="3"/>
      <c r="N168" s="3"/>
      <c r="O168" s="3"/>
      <c r="P168" s="3"/>
    </row>
    <row r="169" spans="1:16" s="4" customFormat="1" x14ac:dyDescent="0.2">
      <c r="A169" s="3"/>
      <c r="B169" s="3"/>
      <c r="C169" s="3"/>
      <c r="D169" s="3"/>
      <c r="E169" s="3"/>
      <c r="F169" s="3"/>
      <c r="G169" s="3"/>
      <c r="H169" s="3"/>
      <c r="I169" s="3"/>
      <c r="J169" s="3"/>
      <c r="K169" s="3"/>
      <c r="L169" s="3"/>
      <c r="M169" s="3"/>
      <c r="N169" s="3"/>
      <c r="O169" s="3"/>
      <c r="P169" s="3"/>
    </row>
    <row r="170" spans="1:16" s="4" customFormat="1" x14ac:dyDescent="0.2">
      <c r="A170" s="3"/>
      <c r="B170" s="3"/>
      <c r="C170" s="3"/>
      <c r="D170" s="3"/>
      <c r="E170" s="3"/>
      <c r="F170" s="3"/>
      <c r="G170" s="3"/>
      <c r="H170" s="3"/>
      <c r="I170" s="3"/>
      <c r="J170" s="3"/>
      <c r="K170" s="3"/>
      <c r="L170" s="3"/>
      <c r="M170" s="3"/>
      <c r="N170" s="3"/>
      <c r="O170" s="3"/>
      <c r="P170" s="3"/>
    </row>
    <row r="171" spans="1:16" s="4" customFormat="1" x14ac:dyDescent="0.2">
      <c r="A171" s="3"/>
      <c r="B171" s="3"/>
      <c r="C171" s="3"/>
      <c r="D171" s="3"/>
      <c r="E171" s="3"/>
      <c r="F171" s="3"/>
      <c r="G171" s="3"/>
      <c r="H171" s="3"/>
      <c r="I171" s="3"/>
      <c r="J171" s="3"/>
      <c r="K171" s="3"/>
      <c r="L171" s="3"/>
      <c r="M171" s="3"/>
      <c r="N171" s="3"/>
      <c r="O171" s="3"/>
      <c r="P171" s="3"/>
    </row>
    <row r="172" spans="1:16" s="4" customFormat="1" x14ac:dyDescent="0.2">
      <c r="A172" s="3"/>
      <c r="B172" s="3"/>
      <c r="C172" s="3"/>
      <c r="D172" s="3"/>
      <c r="E172" s="3"/>
      <c r="F172" s="3"/>
      <c r="G172" s="3"/>
      <c r="H172" s="3"/>
      <c r="I172" s="3"/>
      <c r="J172" s="3"/>
      <c r="K172" s="3"/>
      <c r="L172" s="3"/>
      <c r="M172" s="3"/>
      <c r="N172" s="3"/>
      <c r="O172" s="3"/>
      <c r="P172" s="3"/>
    </row>
    <row r="173" spans="1:16" s="4" customFormat="1" x14ac:dyDescent="0.2">
      <c r="A173" s="3"/>
      <c r="B173" s="3"/>
      <c r="C173" s="3"/>
      <c r="D173" s="3"/>
      <c r="E173" s="3"/>
      <c r="F173" s="3"/>
      <c r="G173" s="3"/>
      <c r="H173" s="3"/>
      <c r="I173" s="3"/>
      <c r="J173" s="3"/>
      <c r="K173" s="3"/>
      <c r="L173" s="3"/>
      <c r="M173" s="3"/>
      <c r="N173" s="3"/>
      <c r="O173" s="3"/>
      <c r="P173" s="3"/>
    </row>
    <row r="174" spans="1:16" s="4" customFormat="1" x14ac:dyDescent="0.2">
      <c r="A174" s="3"/>
      <c r="B174" s="3"/>
      <c r="C174" s="3"/>
      <c r="D174" s="3"/>
      <c r="E174" s="3"/>
      <c r="F174" s="3"/>
      <c r="G174" s="3"/>
      <c r="H174" s="3"/>
      <c r="I174" s="3"/>
      <c r="J174" s="3"/>
      <c r="K174" s="3"/>
      <c r="L174" s="3"/>
      <c r="M174" s="3"/>
      <c r="N174" s="3"/>
      <c r="O174" s="3"/>
      <c r="P174" s="3"/>
    </row>
    <row r="175" spans="1:16" s="4" customFormat="1" x14ac:dyDescent="0.2">
      <c r="A175" s="3"/>
      <c r="B175" s="3"/>
      <c r="C175" s="3"/>
      <c r="D175" s="3"/>
      <c r="E175" s="3"/>
      <c r="F175" s="3"/>
      <c r="G175" s="3"/>
      <c r="H175" s="3"/>
      <c r="I175" s="3"/>
      <c r="J175" s="3"/>
      <c r="K175" s="3"/>
      <c r="L175" s="3"/>
      <c r="M175" s="3"/>
      <c r="N175" s="3"/>
      <c r="O175" s="3"/>
      <c r="P175" s="3"/>
    </row>
    <row r="176" spans="1:16" s="4" customFormat="1" x14ac:dyDescent="0.2">
      <c r="A176" s="3"/>
      <c r="B176" s="3"/>
      <c r="C176" s="3"/>
      <c r="D176" s="3"/>
      <c r="E176" s="3"/>
      <c r="F176" s="3"/>
      <c r="G176" s="3"/>
      <c r="H176" s="3"/>
      <c r="I176" s="3"/>
      <c r="J176" s="3"/>
      <c r="K176" s="3"/>
      <c r="L176" s="3"/>
      <c r="M176" s="3"/>
      <c r="N176" s="3"/>
      <c r="O176" s="3"/>
      <c r="P176" s="3"/>
    </row>
    <row r="177" spans="1:16" s="4" customFormat="1" x14ac:dyDescent="0.2">
      <c r="A177" s="3"/>
      <c r="B177" s="3"/>
      <c r="C177" s="3"/>
      <c r="D177" s="3"/>
      <c r="E177" s="3"/>
      <c r="F177" s="3"/>
      <c r="G177" s="3"/>
      <c r="H177" s="3"/>
      <c r="I177" s="3"/>
      <c r="J177" s="3"/>
      <c r="K177" s="3"/>
      <c r="L177" s="3"/>
      <c r="M177" s="3"/>
      <c r="N177" s="3"/>
      <c r="O177" s="3"/>
      <c r="P177" s="3"/>
    </row>
    <row r="178" spans="1:16" s="4" customFormat="1" x14ac:dyDescent="0.2">
      <c r="A178" s="3"/>
      <c r="B178" s="3"/>
      <c r="C178" s="3"/>
      <c r="D178" s="3"/>
      <c r="E178" s="3"/>
      <c r="F178" s="3"/>
      <c r="G178" s="3"/>
      <c r="H178" s="3"/>
      <c r="I178" s="3"/>
      <c r="J178" s="3"/>
      <c r="K178" s="3"/>
      <c r="L178" s="3"/>
      <c r="M178" s="3"/>
      <c r="N178" s="3"/>
      <c r="O178" s="3"/>
      <c r="P178" s="3"/>
    </row>
    <row r="179" spans="1:16" s="4" customFormat="1" x14ac:dyDescent="0.2">
      <c r="A179" s="3"/>
      <c r="B179" s="3"/>
      <c r="C179" s="3"/>
      <c r="D179" s="3"/>
      <c r="E179" s="3"/>
      <c r="F179" s="3"/>
      <c r="G179" s="3"/>
      <c r="H179" s="3"/>
      <c r="I179" s="3"/>
      <c r="J179" s="3"/>
      <c r="K179" s="3"/>
      <c r="L179" s="3"/>
      <c r="M179" s="3"/>
      <c r="N179" s="3"/>
      <c r="O179" s="3"/>
      <c r="P179" s="3"/>
    </row>
    <row r="180" spans="1:16" s="4" customFormat="1" x14ac:dyDescent="0.2">
      <c r="A180" s="3"/>
      <c r="B180" s="3"/>
      <c r="C180" s="3"/>
      <c r="D180" s="3"/>
      <c r="E180" s="3"/>
      <c r="F180" s="3"/>
      <c r="G180" s="3"/>
      <c r="H180" s="3"/>
      <c r="I180" s="3"/>
      <c r="J180" s="3"/>
      <c r="K180" s="3"/>
      <c r="L180" s="3"/>
      <c r="M180" s="3"/>
      <c r="N180" s="3"/>
      <c r="O180" s="3"/>
      <c r="P180" s="3"/>
    </row>
    <row r="181" spans="1:16" s="4" customFormat="1" x14ac:dyDescent="0.2">
      <c r="A181" s="3"/>
      <c r="B181" s="3"/>
      <c r="C181" s="3"/>
      <c r="D181" s="3"/>
      <c r="E181" s="3"/>
      <c r="F181" s="3"/>
      <c r="G181" s="3"/>
      <c r="H181" s="3"/>
      <c r="I181" s="3"/>
      <c r="J181" s="3"/>
      <c r="K181" s="3"/>
      <c r="L181" s="3"/>
      <c r="M181" s="3"/>
      <c r="N181" s="3"/>
      <c r="O181" s="3"/>
      <c r="P181" s="3"/>
    </row>
    <row r="182" spans="1:16" s="4" customFormat="1" x14ac:dyDescent="0.2">
      <c r="A182" s="3"/>
      <c r="B182" s="3"/>
      <c r="C182" s="3"/>
      <c r="D182" s="3"/>
      <c r="E182" s="3"/>
      <c r="F182" s="3"/>
      <c r="G182" s="3"/>
      <c r="H182" s="3"/>
      <c r="I182" s="3"/>
      <c r="J182" s="3"/>
      <c r="K182" s="3"/>
      <c r="L182" s="3"/>
      <c r="M182" s="3"/>
      <c r="N182" s="3"/>
      <c r="O182" s="3"/>
      <c r="P182" s="3"/>
    </row>
    <row r="183" spans="1:16" s="4" customFormat="1" x14ac:dyDescent="0.2">
      <c r="A183" s="3"/>
      <c r="B183" s="3"/>
      <c r="C183" s="3"/>
      <c r="D183" s="3"/>
      <c r="E183" s="3"/>
      <c r="F183" s="3"/>
      <c r="G183" s="3"/>
      <c r="H183" s="3"/>
      <c r="I183" s="3"/>
      <c r="J183" s="3"/>
      <c r="K183" s="3"/>
      <c r="L183" s="3"/>
      <c r="M183" s="3"/>
      <c r="N183" s="3"/>
      <c r="O183" s="3"/>
      <c r="P183" s="3"/>
    </row>
    <row r="184" spans="1:16" s="4" customFormat="1" x14ac:dyDescent="0.2">
      <c r="A184" s="3"/>
      <c r="B184" s="3"/>
      <c r="C184" s="3"/>
      <c r="D184" s="3"/>
      <c r="E184" s="3"/>
      <c r="F184" s="3"/>
      <c r="G184" s="3"/>
      <c r="H184" s="3"/>
      <c r="I184" s="3"/>
      <c r="J184" s="3"/>
      <c r="K184" s="3"/>
      <c r="L184" s="3"/>
      <c r="M184" s="3"/>
      <c r="N184" s="3"/>
      <c r="O184" s="3"/>
      <c r="P184" s="3"/>
    </row>
    <row r="185" spans="1:16" s="4" customFormat="1" x14ac:dyDescent="0.2">
      <c r="A185" s="3"/>
      <c r="B185" s="3"/>
      <c r="C185" s="3"/>
      <c r="D185" s="3"/>
      <c r="E185" s="3"/>
      <c r="F185" s="3"/>
      <c r="G185" s="3"/>
      <c r="H185" s="3"/>
      <c r="I185" s="3"/>
      <c r="J185" s="3"/>
      <c r="K185" s="3"/>
      <c r="L185" s="3"/>
      <c r="M185" s="3"/>
      <c r="N185" s="3"/>
      <c r="O185" s="3"/>
      <c r="P185" s="3"/>
    </row>
    <row r="186" spans="1:16" s="4" customFormat="1" x14ac:dyDescent="0.2">
      <c r="A186" s="3"/>
      <c r="B186" s="3"/>
      <c r="C186" s="3"/>
      <c r="D186" s="3"/>
      <c r="E186" s="3"/>
      <c r="F186" s="3"/>
      <c r="G186" s="3"/>
      <c r="H186" s="3"/>
      <c r="I186" s="3"/>
      <c r="J186" s="3"/>
      <c r="K186" s="3"/>
      <c r="L186" s="3"/>
      <c r="M186" s="3"/>
      <c r="N186" s="3"/>
      <c r="O186" s="3"/>
      <c r="P186" s="3"/>
    </row>
    <row r="187" spans="1:16" s="4" customFormat="1" x14ac:dyDescent="0.2">
      <c r="A187" s="3"/>
      <c r="B187" s="3"/>
      <c r="C187" s="3"/>
      <c r="D187" s="3"/>
      <c r="E187" s="3"/>
      <c r="F187" s="3"/>
      <c r="G187" s="3"/>
      <c r="H187" s="3"/>
      <c r="I187" s="3"/>
      <c r="J187" s="3"/>
      <c r="K187" s="3"/>
      <c r="L187" s="3"/>
      <c r="M187" s="3"/>
      <c r="N187" s="3"/>
      <c r="O187" s="3"/>
      <c r="P187" s="3"/>
    </row>
    <row r="188" spans="1:16" s="4" customFormat="1" x14ac:dyDescent="0.2">
      <c r="A188" s="3"/>
      <c r="B188" s="3"/>
      <c r="C188" s="3"/>
      <c r="D188" s="3"/>
      <c r="E188" s="3"/>
      <c r="F188" s="3"/>
      <c r="G188" s="3"/>
      <c r="H188" s="3"/>
      <c r="I188" s="3"/>
      <c r="J188" s="3"/>
      <c r="K188" s="3"/>
      <c r="L188" s="3"/>
      <c r="M188" s="3"/>
      <c r="N188" s="3"/>
      <c r="O188" s="3"/>
      <c r="P188" s="3"/>
    </row>
    <row r="189" spans="1:16" s="4" customFormat="1" x14ac:dyDescent="0.2">
      <c r="A189" s="3"/>
      <c r="B189" s="3"/>
      <c r="C189" s="3"/>
      <c r="D189" s="3"/>
      <c r="E189" s="3"/>
      <c r="F189" s="3"/>
      <c r="G189" s="3"/>
      <c r="H189" s="3"/>
      <c r="I189" s="3"/>
      <c r="J189" s="3"/>
      <c r="K189" s="3"/>
      <c r="L189" s="3"/>
      <c r="M189" s="3"/>
      <c r="N189" s="3"/>
      <c r="O189" s="3"/>
      <c r="P189" s="3"/>
    </row>
    <row r="190" spans="1:16" s="4" customFormat="1" x14ac:dyDescent="0.2">
      <c r="A190" s="3"/>
      <c r="B190" s="3"/>
      <c r="C190" s="3"/>
      <c r="D190" s="3"/>
      <c r="E190" s="3"/>
      <c r="F190" s="3"/>
      <c r="G190" s="3"/>
      <c r="H190" s="3"/>
      <c r="I190" s="3"/>
      <c r="J190" s="3"/>
      <c r="K190" s="3"/>
      <c r="L190" s="3"/>
      <c r="M190" s="3"/>
      <c r="N190" s="3"/>
      <c r="O190" s="3"/>
      <c r="P190" s="3"/>
    </row>
    <row r="191" spans="1:16" s="4" customFormat="1" x14ac:dyDescent="0.2">
      <c r="A191" s="3"/>
      <c r="B191" s="3"/>
      <c r="C191" s="3"/>
      <c r="D191" s="3"/>
      <c r="E191" s="3"/>
      <c r="F191" s="3"/>
      <c r="G191" s="3"/>
      <c r="H191" s="3"/>
      <c r="I191" s="3"/>
      <c r="J191" s="3"/>
      <c r="K191" s="3"/>
      <c r="L191" s="3"/>
      <c r="M191" s="3"/>
      <c r="N191" s="3"/>
      <c r="O191" s="3"/>
      <c r="P191" s="3"/>
    </row>
    <row r="192" spans="1:16" s="4" customFormat="1" x14ac:dyDescent="0.2">
      <c r="A192" s="3"/>
      <c r="B192" s="3"/>
      <c r="C192" s="3"/>
      <c r="D192" s="3"/>
      <c r="E192" s="3"/>
      <c r="F192" s="3"/>
      <c r="G192" s="3"/>
      <c r="H192" s="3"/>
      <c r="I192" s="3"/>
      <c r="J192" s="3"/>
      <c r="K192" s="3"/>
      <c r="L192" s="3"/>
      <c r="M192" s="3"/>
      <c r="N192" s="3"/>
      <c r="O192" s="3"/>
      <c r="P192" s="3"/>
    </row>
    <row r="193" spans="1:16" s="4" customFormat="1" x14ac:dyDescent="0.2">
      <c r="A193" s="3"/>
      <c r="B193" s="3"/>
      <c r="C193" s="3"/>
      <c r="D193" s="3"/>
      <c r="E193" s="3"/>
      <c r="F193" s="3"/>
      <c r="G193" s="3"/>
      <c r="H193" s="3"/>
      <c r="I193" s="3"/>
      <c r="J193" s="3"/>
      <c r="K193" s="3"/>
      <c r="L193" s="3"/>
      <c r="M193" s="3"/>
      <c r="N193" s="3"/>
      <c r="O193" s="3"/>
      <c r="P193" s="3"/>
    </row>
    <row r="194" spans="1:16" s="4" customFormat="1" x14ac:dyDescent="0.2">
      <c r="A194" s="3"/>
      <c r="B194" s="3"/>
      <c r="C194" s="3"/>
      <c r="D194" s="3"/>
      <c r="E194" s="3"/>
      <c r="F194" s="3"/>
      <c r="G194" s="3"/>
      <c r="H194" s="3"/>
      <c r="I194" s="3"/>
      <c r="J194" s="3"/>
      <c r="K194" s="3"/>
      <c r="L194" s="3"/>
      <c r="M194" s="3"/>
      <c r="N194" s="3"/>
      <c r="O194" s="3"/>
      <c r="P194" s="3"/>
    </row>
    <row r="195" spans="1:16" s="4" customFormat="1" x14ac:dyDescent="0.2">
      <c r="A195" s="3"/>
      <c r="B195" s="3"/>
      <c r="C195" s="3"/>
      <c r="D195" s="3"/>
      <c r="E195" s="3"/>
      <c r="F195" s="3"/>
      <c r="G195" s="3"/>
      <c r="H195" s="3"/>
      <c r="I195" s="3"/>
      <c r="J195" s="3"/>
      <c r="K195" s="3"/>
      <c r="L195" s="3"/>
      <c r="M195" s="3"/>
      <c r="N195" s="3"/>
      <c r="O195" s="3"/>
      <c r="P195" s="3"/>
    </row>
    <row r="196" spans="1:16" s="4" customFormat="1" x14ac:dyDescent="0.2">
      <c r="A196" s="3"/>
      <c r="B196" s="3"/>
      <c r="C196" s="3"/>
      <c r="D196" s="3"/>
      <c r="E196" s="3"/>
      <c r="F196" s="3"/>
      <c r="G196" s="3"/>
      <c r="H196" s="3"/>
      <c r="I196" s="3"/>
      <c r="J196" s="3"/>
      <c r="K196" s="3"/>
      <c r="L196" s="3"/>
      <c r="M196" s="3"/>
      <c r="N196" s="3"/>
      <c r="O196" s="3"/>
      <c r="P196" s="3"/>
    </row>
    <row r="197" spans="1:16" s="4" customFormat="1" x14ac:dyDescent="0.2">
      <c r="A197" s="3"/>
      <c r="B197" s="3"/>
      <c r="C197" s="3"/>
      <c r="D197" s="3"/>
      <c r="E197" s="3"/>
      <c r="F197" s="3"/>
      <c r="G197" s="3"/>
      <c r="H197" s="3"/>
      <c r="I197" s="3"/>
      <c r="J197" s="3"/>
      <c r="K197" s="3"/>
      <c r="L197" s="3"/>
      <c r="M197" s="3"/>
      <c r="N197" s="3"/>
      <c r="O197" s="3"/>
      <c r="P197" s="3"/>
    </row>
    <row r="198" spans="1:16" s="4" customFormat="1" x14ac:dyDescent="0.2">
      <c r="A198" s="3"/>
      <c r="B198" s="3"/>
      <c r="C198" s="3"/>
      <c r="D198" s="3"/>
      <c r="E198" s="3"/>
      <c r="F198" s="3"/>
      <c r="G198" s="3"/>
      <c r="H198" s="3"/>
      <c r="I198" s="3"/>
      <c r="J198" s="3"/>
      <c r="K198" s="3"/>
      <c r="L198" s="3"/>
      <c r="M198" s="3"/>
      <c r="N198" s="3"/>
      <c r="O198" s="3"/>
      <c r="P198" s="3"/>
    </row>
    <row r="199" spans="1:16" s="4" customFormat="1" x14ac:dyDescent="0.2">
      <c r="A199" s="3"/>
      <c r="B199" s="3"/>
      <c r="C199" s="3"/>
      <c r="D199" s="3"/>
      <c r="E199" s="3"/>
      <c r="F199" s="3"/>
      <c r="G199" s="3"/>
      <c r="H199" s="3"/>
      <c r="I199" s="3"/>
      <c r="J199" s="3"/>
      <c r="K199" s="3"/>
      <c r="L199" s="3"/>
      <c r="M199" s="3"/>
      <c r="N199" s="3"/>
      <c r="O199" s="3"/>
      <c r="P199" s="3"/>
    </row>
    <row r="200" spans="1:16" s="4" customFormat="1" x14ac:dyDescent="0.2">
      <c r="A200" s="3"/>
      <c r="B200" s="3"/>
      <c r="C200" s="3"/>
      <c r="D200" s="3"/>
      <c r="E200" s="3"/>
      <c r="F200" s="3"/>
      <c r="G200" s="3"/>
      <c r="H200" s="3"/>
      <c r="I200" s="3"/>
      <c r="J200" s="3"/>
      <c r="K200" s="3"/>
      <c r="L200" s="3"/>
      <c r="M200" s="3"/>
      <c r="N200" s="3"/>
      <c r="O200" s="3"/>
      <c r="P200" s="3"/>
    </row>
    <row r="201" spans="1:16" s="4" customFormat="1" x14ac:dyDescent="0.2">
      <c r="A201" s="3"/>
      <c r="B201" s="3"/>
      <c r="C201" s="3"/>
      <c r="D201" s="3"/>
      <c r="E201" s="3"/>
      <c r="F201" s="3"/>
      <c r="G201" s="3"/>
      <c r="H201" s="3"/>
      <c r="I201" s="3"/>
      <c r="J201" s="3"/>
      <c r="K201" s="3"/>
      <c r="L201" s="3"/>
      <c r="M201" s="3"/>
      <c r="N201" s="3"/>
      <c r="O201" s="3"/>
      <c r="P201" s="3"/>
    </row>
    <row r="202" spans="1:16" s="4" customFormat="1" x14ac:dyDescent="0.2">
      <c r="A202" s="3"/>
      <c r="B202" s="3"/>
      <c r="C202" s="3"/>
      <c r="D202" s="3"/>
      <c r="E202" s="3"/>
      <c r="F202" s="3"/>
      <c r="G202" s="3"/>
      <c r="H202" s="3"/>
      <c r="I202" s="3"/>
      <c r="J202" s="3"/>
      <c r="K202" s="3"/>
      <c r="L202" s="3"/>
      <c r="M202" s="3"/>
      <c r="N202" s="3"/>
      <c r="O202" s="3"/>
      <c r="P202" s="3"/>
    </row>
    <row r="203" spans="1:16" s="4" customFormat="1" x14ac:dyDescent="0.2">
      <c r="A203" s="3"/>
      <c r="B203" s="3"/>
      <c r="C203" s="3"/>
      <c r="D203" s="3"/>
      <c r="E203" s="3"/>
      <c r="F203" s="3"/>
      <c r="G203" s="3"/>
      <c r="H203" s="3"/>
      <c r="I203" s="3"/>
      <c r="J203" s="3"/>
      <c r="K203" s="3"/>
      <c r="L203" s="3"/>
      <c r="M203" s="3"/>
      <c r="N203" s="3"/>
      <c r="O203" s="3"/>
      <c r="P203" s="3"/>
    </row>
    <row r="204" spans="1:16" s="4" customFormat="1" x14ac:dyDescent="0.2">
      <c r="A204" s="3"/>
      <c r="B204" s="3"/>
      <c r="C204" s="3"/>
      <c r="D204" s="3"/>
      <c r="E204" s="3"/>
      <c r="F204" s="3"/>
      <c r="G204" s="3"/>
      <c r="H204" s="3"/>
      <c r="I204" s="3"/>
      <c r="J204" s="3"/>
      <c r="K204" s="3"/>
      <c r="L204" s="3"/>
      <c r="M204" s="3"/>
      <c r="N204" s="3"/>
      <c r="O204" s="3"/>
      <c r="P204" s="3"/>
    </row>
    <row r="205" spans="1:16" s="4" customFormat="1" x14ac:dyDescent="0.2">
      <c r="A205" s="3"/>
      <c r="B205" s="3"/>
      <c r="C205" s="3"/>
      <c r="D205" s="3"/>
      <c r="E205" s="3"/>
      <c r="F205" s="3"/>
      <c r="G205" s="3"/>
      <c r="H205" s="3"/>
      <c r="I205" s="3"/>
      <c r="J205" s="3"/>
      <c r="K205" s="3"/>
      <c r="L205" s="3"/>
      <c r="M205" s="3"/>
      <c r="N205" s="3"/>
      <c r="O205" s="3"/>
      <c r="P205" s="3"/>
    </row>
    <row r="206" spans="1:16" s="4" customFormat="1" x14ac:dyDescent="0.2">
      <c r="A206" s="3"/>
      <c r="B206" s="3"/>
      <c r="C206" s="3"/>
      <c r="D206" s="3"/>
      <c r="E206" s="3"/>
      <c r="F206" s="3"/>
      <c r="G206" s="3"/>
      <c r="H206" s="3"/>
      <c r="I206" s="3"/>
      <c r="J206" s="3"/>
      <c r="K206" s="3"/>
      <c r="L206" s="3"/>
      <c r="M206" s="3"/>
      <c r="N206" s="3"/>
      <c r="O206" s="3"/>
      <c r="P206" s="3"/>
    </row>
    <row r="207" spans="1:16" s="4" customFormat="1" x14ac:dyDescent="0.2">
      <c r="A207" s="3"/>
      <c r="B207" s="3"/>
      <c r="C207" s="3"/>
      <c r="D207" s="3"/>
      <c r="E207" s="3"/>
      <c r="F207" s="3"/>
      <c r="G207" s="3"/>
      <c r="H207" s="3"/>
      <c r="I207" s="3"/>
      <c r="J207" s="3"/>
      <c r="K207" s="3"/>
      <c r="L207" s="3"/>
      <c r="M207" s="3"/>
      <c r="N207" s="3"/>
      <c r="O207" s="3"/>
      <c r="P207" s="3"/>
    </row>
  </sheetData>
  <phoneticPr fontId="1"/>
  <printOptions horizontalCentered="1"/>
  <pageMargins left="0.78740157480314965" right="0.78740157480314965" top="0.98425196850393704" bottom="0.98425196850393704" header="0.51181102362204722" footer="0.51181102362204722"/>
  <pageSetup paperSize="9" scale="61"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48</vt:i4>
      </vt:variant>
    </vt:vector>
  </HeadingPairs>
  <TitlesOfParts>
    <vt:vector size="83" baseType="lpstr">
      <vt:lpstr>表紙</vt:lpstr>
      <vt:lpstr>調査目的・概要</vt:lpstr>
      <vt:lpstr>目次</vt:lpstr>
      <vt:lpstr>1</vt:lpstr>
      <vt:lpstr>2</vt:lpstr>
      <vt:lpstr>3</vt:lpstr>
      <vt:lpstr>3-2</vt:lpstr>
      <vt:lpstr>４</vt:lpstr>
      <vt:lpstr>5</vt:lpstr>
      <vt:lpstr>6</vt:lpstr>
      <vt:lpstr>6-2</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25,26</vt:lpstr>
      <vt:lpstr>27</vt:lpstr>
      <vt:lpstr>28</vt:lpstr>
      <vt:lpstr>29</vt:lpstr>
      <vt:lpstr>30</vt:lpstr>
      <vt:lpstr>31</vt:lpstr>
      <vt:lpstr>調査目的・概要!OLE_LINK11</vt:lpstr>
      <vt:lpstr>調査目的・概要!OLE_LINK19</vt:lpstr>
      <vt:lpstr>調査目的・概要!OLE_LINK22</vt:lpstr>
      <vt:lpstr>調査目的・概要!OLE_LINK29</vt:lpstr>
      <vt:lpstr>調査目的・概要!OLE_LINK6</vt:lpstr>
      <vt:lpstr>調査目的・概要!OLE_LINK7</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'25,26'!Print_Area</vt:lpstr>
      <vt:lpstr>'27'!Print_Area</vt:lpstr>
      <vt:lpstr>'28'!Print_Area</vt:lpstr>
      <vt:lpstr>'29'!Print_Area</vt:lpstr>
      <vt:lpstr>'3'!Print_Area</vt:lpstr>
      <vt:lpstr>'30'!Print_Area</vt:lpstr>
      <vt:lpstr>'31'!Print_Area</vt:lpstr>
      <vt:lpstr>'3-2'!Print_Area</vt:lpstr>
      <vt:lpstr>'４'!Print_Area</vt:lpstr>
      <vt:lpstr>'5'!Print_Area</vt:lpstr>
      <vt:lpstr>'6'!Print_Area</vt:lpstr>
      <vt:lpstr>'7'!Print_Area</vt:lpstr>
      <vt:lpstr>'8'!Print_Area</vt:lpstr>
      <vt:lpstr>'9'!Print_Area</vt:lpstr>
      <vt:lpstr>調査目的・概要!Print_Area</vt:lpstr>
      <vt:lpstr>目次!Print_Area</vt:lpstr>
      <vt:lpstr>'10'!Print_Titles</vt:lpstr>
      <vt:lpstr>'11'!Print_Titles</vt:lpstr>
      <vt:lpstr>'13'!Print_Titles</vt:lpstr>
      <vt:lpstr>'15'!Print_Titles</vt:lpstr>
      <vt:lpstr>'17'!Print_Titles</vt:lpstr>
      <vt:lpstr>'3'!Print_Titles</vt:lpstr>
      <vt:lpstr>'3-2'!Print_Titles</vt:lpstr>
      <vt:lpstr>'6'!Print_Titles</vt:lpstr>
      <vt:lpstr>'9'!Print_Titles</vt:lpstr>
    </vt:vector>
  </TitlesOfParts>
  <Company>Ministry of Internal Affairs and Communications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黒岩菜湖（912355)</dc:creator>
  <cp:lastModifiedBy>黒岩菜湖（912355)</cp:lastModifiedBy>
  <cp:lastPrinted>2022-03-11T07:03:29Z</cp:lastPrinted>
  <dcterms:created xsi:type="dcterms:W3CDTF">2022-01-26T05:47:44Z</dcterms:created>
  <dcterms:modified xsi:type="dcterms:W3CDTF">2022-03-16T07:01:54Z</dcterms:modified>
</cp:coreProperties>
</file>