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Q6" i="5"/>
  <c r="AI8" i="4" s="1"/>
  <c r="P6" i="5"/>
  <c r="O6" i="5"/>
  <c r="R10" i="4" s="1"/>
  <c r="N6" i="5"/>
  <c r="J10" i="4" s="1"/>
  <c r="M6" i="5"/>
  <c r="B10" i="4" s="1"/>
  <c r="L6" i="5"/>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AQ8" i="4"/>
  <c r="Z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<sst xmlns="http://schemas.openxmlformats.org/spreadsheetml/2006/main" count="218" uniqueCount="108">
  <si>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</si>
  <si>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</si>
  <si>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</si>
  <si>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</si>
  <si>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</si>
  <si>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</si>
  <si>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</si>
  <si>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</si>
  <si>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</si>
  <si>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</si>
  <si>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</si>
  <si>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</si>
  <si>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</si>
  <si>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</si>
  <si>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</si>
  <si>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</si>
  <si>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</si>
  <si>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</si>
  <si>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</si>
  <si>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</si>
  <si>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</si>
  <si>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</si>
  <si>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</si>
  <si>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</si>
  <si>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</si>
  <si>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</si>
  <si>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</si>
  <si>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</si>
  <si>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</si>
  <si>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</si>
  <si>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</si>
  <si>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</si>
  <si>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</si>
  <si>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</si>
  <si>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</si>
  <si>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</si>
  <si>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</si>
  <si>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</si>
  <si>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</si>
  <si>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</si>
  <si>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</si>
  <si>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</si>
  <si>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</si>
  <si>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</si>
  <si>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</si>
  <si>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</si>
  <si>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</si>
  <si>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</si>
  <si>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</si>
  <si>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</si>
  <si>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</si>
  <si>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</si>
  <si>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</si>
  <si>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</si>
  <si>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</si>
  <si>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</si>
  <si>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</si>
  <si>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</si>
  <si>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</si>
  <si>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</si>
  <si>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</si>
  <si>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</si>
  <si>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</si>
  <si>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</si>
  <si>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</si>
  <si>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</si>
  <si>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</si>
  <si>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</si>
  <si>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</si>
  <si>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</si>
  <si>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</si>
  <si>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</si>
  <si>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</si>
  <si>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</si>
  <si>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</si>
  <si>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</si>
  <si>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</si>
  <si>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</si>
  <si>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</si>
  <si>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</si>
  <si>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</si>
  <si>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</si>
  <si>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</si>
  <si>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</si>
  <si>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</si>
  <si>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</si>
  <si>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</si>
  <si>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</si>
  <si>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</si>
  <si>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</si>
  <si>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</si>
  <si>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</si>
  <si>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</si>
  <si>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島田市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</si>
  <si>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</si>
  <si>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</si>
  <si>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</si>
  <si>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</si>
  <si>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</si>
  <si>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</si>
  <si>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</si>
  <si>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</si>
  <si>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</si>
  <si>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</si>
  <si>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</si>
  <si>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料金回収率は100%未満であるが、簡易水道事業としては類似団体と比較し同程度である。簡易水道事業の顕著な特徴でもある人口減少に加え、定期的な料金改定を実施してこなかったことなどにより、給水収益は減収し、一般会計からの繰入金によって収支バランスを図ってきた経過がある。
　そのため、投資規模は低く、必要な更新を先送りする原因にもなっている。
　また、施設の老朽化による漏水等の増加が有収率を低下させており、施設の維持管理がますます厳しくなるため、定期的な料金見直しや計画的な施設改修が必要となる。</t>
    <rPh sb="1" eb="4">
      <t>シュウエキテキ</t>
    </rPh>
    <rPh sb="4" eb="6">
      <t>シュウシ</t>
    </rPh>
    <rPh sb="6" eb="8">
      <t>ヒリツ</t>
    </rPh>
    <rPh sb="9" eb="11">
      <t>リョウキン</t>
    </rPh>
    <rPh sb="11" eb="13">
      <t>カイシュウ</t>
    </rPh>
    <rPh sb="13" eb="14">
      <t>リツ</t>
    </rPh>
    <rPh sb="19" eb="21">
      <t>ミマン</t>
    </rPh>
    <rPh sb="26" eb="28">
      <t>カンイ</t>
    </rPh>
    <rPh sb="28" eb="30">
      <t>スイドウ</t>
    </rPh>
    <rPh sb="30" eb="32">
      <t>ジギョウ</t>
    </rPh>
    <rPh sb="36" eb="38">
      <t>ルイジ</t>
    </rPh>
    <rPh sb="38" eb="40">
      <t>ダンタイ</t>
    </rPh>
    <rPh sb="41" eb="43">
      <t>ヒカク</t>
    </rPh>
    <rPh sb="44" eb="47">
      <t>ドウテイド</t>
    </rPh>
    <rPh sb="51" eb="53">
      <t>カンイ</t>
    </rPh>
    <rPh sb="53" eb="55">
      <t>スイドウ</t>
    </rPh>
    <rPh sb="55" eb="57">
      <t>ジギョウ</t>
    </rPh>
    <rPh sb="58" eb="60">
      <t>ケンチョ</t>
    </rPh>
    <rPh sb="61" eb="63">
      <t>トクチョウ</t>
    </rPh>
    <rPh sb="67" eb="69">
      <t>ジンコウ</t>
    </rPh>
    <rPh sb="69" eb="71">
      <t>ゲンショウ</t>
    </rPh>
    <rPh sb="72" eb="73">
      <t>クワ</t>
    </rPh>
    <rPh sb="75" eb="78">
      <t>テイキテキ</t>
    </rPh>
    <rPh sb="79" eb="81">
      <t>リョウキン</t>
    </rPh>
    <rPh sb="81" eb="83">
      <t>カイテイ</t>
    </rPh>
    <rPh sb="84" eb="86">
      <t>ジッシ</t>
    </rPh>
    <rPh sb="101" eb="103">
      <t>キュウスイ</t>
    </rPh>
    <rPh sb="103" eb="105">
      <t>シュウエキ</t>
    </rPh>
    <rPh sb="106" eb="108">
      <t>ゲンシュウ</t>
    </rPh>
    <rPh sb="110" eb="112">
      <t>イッパン</t>
    </rPh>
    <rPh sb="112" eb="114">
      <t>カイケイ</t>
    </rPh>
    <rPh sb="117" eb="119">
      <t>クリイレ</t>
    </rPh>
    <rPh sb="119" eb="120">
      <t>キン</t>
    </rPh>
    <rPh sb="124" eb="126">
      <t>シュウシ</t>
    </rPh>
    <rPh sb="131" eb="132">
      <t>ハカ</t>
    </rPh>
    <rPh sb="136" eb="138">
      <t>ケイカ</t>
    </rPh>
    <rPh sb="149" eb="151">
      <t>トウシ</t>
    </rPh>
    <rPh sb="151" eb="153">
      <t>キボ</t>
    </rPh>
    <rPh sb="154" eb="155">
      <t>ヒク</t>
    </rPh>
    <rPh sb="157" eb="159">
      <t>ヒツヨウ</t>
    </rPh>
    <rPh sb="160" eb="162">
      <t>コウシン</t>
    </rPh>
    <rPh sb="163" eb="165">
      <t>サキオク</t>
    </rPh>
    <rPh sb="168" eb="170">
      <t>ゲンイン</t>
    </rPh>
    <rPh sb="183" eb="185">
      <t>シセツ</t>
    </rPh>
    <rPh sb="186" eb="189">
      <t>ロウキュウカ</t>
    </rPh>
    <rPh sb="192" eb="195">
      <t>ロウスイトウ</t>
    </rPh>
    <rPh sb="196" eb="198">
      <t>ゾウカ</t>
    </rPh>
    <rPh sb="199" eb="200">
      <t>ユウ</t>
    </rPh>
    <rPh sb="200" eb="201">
      <t>シュウ</t>
    </rPh>
    <rPh sb="201" eb="202">
      <t>リツ</t>
    </rPh>
    <rPh sb="203" eb="205">
      <t>テイカ</t>
    </rPh>
    <rPh sb="211" eb="213">
      <t>シセツ</t>
    </rPh>
    <rPh sb="214" eb="216">
      <t>イジ</t>
    </rPh>
    <rPh sb="216" eb="218">
      <t>カンリ</t>
    </rPh>
    <rPh sb="223" eb="224">
      <t>キビ</t>
    </rPh>
    <rPh sb="231" eb="234">
      <t>テイキテキ</t>
    </rPh>
    <rPh sb="235" eb="237">
      <t>リョウキン</t>
    </rPh>
    <rPh sb="237" eb="239">
      <t>ミナオ</t>
    </rPh>
    <rPh sb="241" eb="244">
      <t>ケイカクテキ</t>
    </rPh>
    <rPh sb="245" eb="247">
      <t>シセツ</t>
    </rPh>
    <rPh sb="247" eb="249">
      <t>カイシュウ</t>
    </rPh>
    <rPh sb="250" eb="252">
      <t>ヒツヨウ</t>
    </rPh>
    <phoneticPr fontId="4"/>
  </si>
  <si>
    <t>　管路更新率が低く、老朽化が急速に進行している。併せて施設の老朽化も進行していることから早急に更新を進めていく必要がある。</t>
    <rPh sb="1" eb="3">
      <t>カンロ</t>
    </rPh>
    <rPh sb="3" eb="5">
      <t>コウシン</t>
    </rPh>
    <rPh sb="5" eb="6">
      <t>リツ</t>
    </rPh>
    <rPh sb="7" eb="8">
      <t>ヒク</t>
    </rPh>
    <rPh sb="10" eb="13">
      <t>ロウキュウカ</t>
    </rPh>
    <rPh sb="14" eb="16">
      <t>キュウソク</t>
    </rPh>
    <rPh sb="17" eb="19">
      <t>シンコウ</t>
    </rPh>
    <rPh sb="24" eb="25">
      <t>アワ</t>
    </rPh>
    <rPh sb="27" eb="29">
      <t>シセツ</t>
    </rPh>
    <rPh sb="30" eb="33">
      <t>ロウキュウカ</t>
    </rPh>
    <rPh sb="34" eb="36">
      <t>シンコウ</t>
    </rPh>
    <rPh sb="44" eb="46">
      <t>ソウキュウ</t>
    </rPh>
    <rPh sb="47" eb="49">
      <t>コウシン</t>
    </rPh>
    <rPh sb="50" eb="51">
      <t>スス</t>
    </rPh>
    <rPh sb="55" eb="57">
      <t>ヒツヨウ</t>
    </rPh>
    <phoneticPr fontId="4"/>
  </si>
  <si>
    <t>　給水収益の減収、施設老朽化の進行が経営を圧迫、それが有収率・管路更新率の低下につながり健全経営化が困難になるという悪循環になっている。
　資産管理を徹底し、ダウンサイジングを図りながら適正な施設整備を図る必要がある。また、これらを実施しながら、市民の理解を得る料金見直しを定期的に行なっていく必要もあるが、施設の現状を考えると、それだけで健全経営化を図るのは難しく、財源確保が大きな課題である。</t>
    <rPh sb="1" eb="3">
      <t>キュウスイ</t>
    </rPh>
    <rPh sb="3" eb="5">
      <t>シュウエキ</t>
    </rPh>
    <rPh sb="6" eb="8">
      <t>ゲンシュウ</t>
    </rPh>
    <rPh sb="9" eb="11">
      <t>シセツ</t>
    </rPh>
    <rPh sb="11" eb="14">
      <t>ロウキュウカ</t>
    </rPh>
    <rPh sb="15" eb="17">
      <t>シンコウ</t>
    </rPh>
    <rPh sb="18" eb="20">
      <t>ケイエイ</t>
    </rPh>
    <rPh sb="21" eb="23">
      <t>アッパク</t>
    </rPh>
    <rPh sb="27" eb="28">
      <t>ユウ</t>
    </rPh>
    <rPh sb="28" eb="29">
      <t>シュウ</t>
    </rPh>
    <rPh sb="29" eb="30">
      <t>リツ</t>
    </rPh>
    <rPh sb="31" eb="33">
      <t>カンロ</t>
    </rPh>
    <rPh sb="33" eb="35">
      <t>コウシン</t>
    </rPh>
    <rPh sb="35" eb="36">
      <t>リツ</t>
    </rPh>
    <rPh sb="37" eb="39">
      <t>テイカ</t>
    </rPh>
    <rPh sb="44" eb="46">
      <t>ケンゼン</t>
    </rPh>
    <rPh sb="46" eb="49">
      <t>ケイエイカ</t>
    </rPh>
    <rPh sb="50" eb="52">
      <t>コンナン</t>
    </rPh>
    <rPh sb="58" eb="61">
      <t>アクジュンカン</t>
    </rPh>
    <rPh sb="70" eb="72">
      <t>シサン</t>
    </rPh>
    <rPh sb="72" eb="74">
      <t>カンリ</t>
    </rPh>
    <rPh sb="75" eb="77">
      <t>テッテイ</t>
    </rPh>
    <rPh sb="88" eb="89">
      <t>ハカ</t>
    </rPh>
    <rPh sb="93" eb="95">
      <t>テキセイ</t>
    </rPh>
    <rPh sb="96" eb="98">
      <t>シセツ</t>
    </rPh>
    <rPh sb="98" eb="100">
      <t>セイビ</t>
    </rPh>
    <rPh sb="101" eb="102">
      <t>ハカ</t>
    </rPh>
    <rPh sb="103" eb="105">
      <t>ヒツヨウ</t>
    </rPh>
    <rPh sb="116" eb="118">
      <t>ジッシ</t>
    </rPh>
    <rPh sb="123" eb="125">
      <t>シミン</t>
    </rPh>
    <rPh sb="126" eb="128">
      <t>リカイ</t>
    </rPh>
    <rPh sb="129" eb="130">
      <t>エ</t>
    </rPh>
    <rPh sb="131" eb="133">
      <t>リョウキン</t>
    </rPh>
    <rPh sb="133" eb="135">
      <t>ミナオ</t>
    </rPh>
    <rPh sb="137" eb="140">
      <t>テイキテキ</t>
    </rPh>
    <rPh sb="141" eb="142">
      <t>オコ</t>
    </rPh>
    <rPh sb="147" eb="149">
      <t>ヒツヨウ</t>
    </rPh>
    <rPh sb="154" eb="156">
      <t>シセツ</t>
    </rPh>
    <rPh sb="157" eb="159">
      <t>ゲンジョウ</t>
    </rPh>
    <rPh sb="160" eb="161">
      <t>カンガ</t>
    </rPh>
    <rPh sb="170" eb="172">
      <t>ケンゼン</t>
    </rPh>
    <rPh sb="172" eb="175">
      <t>ケイエイカ</t>
    </rPh>
    <rPh sb="176" eb="177">
      <t>ハカ</t>
    </rPh>
    <rPh sb="180" eb="181">
      <t>ムズカ</t>
    </rPh>
    <rPh sb="184" eb="186">
      <t>ザイゲン</t>
    </rPh>
    <rPh sb="186" eb="188">
      <t>カクホ</t>
    </rPh>
    <rPh sb="189" eb="190">
      <t>オオ</t>
    </rPh>
    <rPh sb="192" eb="194">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</si>
</sst>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0.98</c:v>
                </c:pt>
                <c:pt idx="1">
                  <c:v>0.36</c:v>
                </c:pt>
                <c:pt idx="2">
                  <c:v>0.13</c:v>
                </c:pt>
                <c:pt idx="3">
                  <c:v>0.08</c:v>
                </c:pt>
                <c:pt idx="4">
                  <c:v>0.26</c:v>
                </c:pt>
              </c:numCache>
            </c:numRef>
          </c:val>
        </c:ser>
        <c:dLbls>
          <c:showLegendKey val="0"/>
          <c:showVal val="0"/>
          <c:showCatName val="0"/>
          <c:showSerName val="0"/>
          <c:showPercent val="0"/>
          <c:showBubbleSize val="0"/>
        </c:dLbls>
        <c:gapWidth val="150"/>
        <c:axId val="91099904"/>
        <c:axId val="9110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91099904"/>
        <c:axId val="91101824"/>
      </c:lineChart>
      <c:dateAx>
        <c:axId val="91099904"/>
        <c:scaling>
          <c:orientation val="minMax"/>
        </c:scaling>
        <c:delete val="1"/>
        <c:axPos val="b"/>
        <c:numFmt formatCode="ge" sourceLinked="1"/>
        <c:majorTickMark val="none"/>
        <c:minorTickMark val="none"/>
        <c:tickLblPos val="none"/>
        <c:crossAx val="91101824"/>
        <c:crosses val="autoZero"/>
        <c:auto val="1"/>
        <c:lblOffset val="100"/>
        <c:baseTimeUnit val="years"/>
      </c:dateAx>
      <c:valAx>
        <c:axId val="9110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9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45.32</c:v>
                </c:pt>
                <c:pt idx="1">
                  <c:v>46.3</c:v>
                </c:pt>
                <c:pt idx="2">
                  <c:v>46.36</c:v>
                </c:pt>
                <c:pt idx="3">
                  <c:v>47.07</c:v>
                </c:pt>
                <c:pt idx="4">
                  <c:v>46.65</c:v>
                </c:pt>
              </c:numCache>
            </c:numRef>
          </c:val>
        </c:ser>
        <c:dLbls>
          <c:showLegendKey val="0"/>
          <c:showVal val="0"/>
          <c:showCatName val="0"/>
          <c:showSerName val="0"/>
          <c:showPercent val="0"/>
          <c:showBubbleSize val="0"/>
        </c:dLbls>
        <c:gapWidth val="150"/>
        <c:axId val="105030784"/>
        <c:axId val="10503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105030784"/>
        <c:axId val="105032704"/>
      </c:lineChart>
      <c:dateAx>
        <c:axId val="105030784"/>
        <c:scaling>
          <c:orientation val="minMax"/>
        </c:scaling>
        <c:delete val="1"/>
        <c:axPos val="b"/>
        <c:numFmt formatCode="ge" sourceLinked="1"/>
        <c:majorTickMark val="none"/>
        <c:minorTickMark val="none"/>
        <c:tickLblPos val="none"/>
        <c:crossAx val="105032704"/>
        <c:crosses val="autoZero"/>
        <c:auto val="1"/>
        <c:lblOffset val="100"/>
        <c:baseTimeUnit val="years"/>
      </c:dateAx>
      <c:valAx>
        <c:axId val="10503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3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81.38</c:v>
                </c:pt>
                <c:pt idx="1">
                  <c:v>78.540000000000006</c:v>
                </c:pt>
                <c:pt idx="2">
                  <c:v>78.209999999999994</c:v>
                </c:pt>
                <c:pt idx="3">
                  <c:v>73.819999999999993</c:v>
                </c:pt>
                <c:pt idx="4">
                  <c:v>74.150000000000006</c:v>
                </c:pt>
              </c:numCache>
            </c:numRef>
          </c:val>
        </c:ser>
        <c:dLbls>
          <c:showLegendKey val="0"/>
          <c:showVal val="0"/>
          <c:showCatName val="0"/>
          <c:showSerName val="0"/>
          <c:showPercent val="0"/>
          <c:showBubbleSize val="0"/>
        </c:dLbls>
        <c:gapWidth val="150"/>
        <c:axId val="105321216"/>
        <c:axId val="10532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105321216"/>
        <c:axId val="105323136"/>
      </c:lineChart>
      <c:dateAx>
        <c:axId val="105321216"/>
        <c:scaling>
          <c:orientation val="minMax"/>
        </c:scaling>
        <c:delete val="1"/>
        <c:axPos val="b"/>
        <c:numFmt formatCode="ge" sourceLinked="1"/>
        <c:majorTickMark val="none"/>
        <c:minorTickMark val="none"/>
        <c:tickLblPos val="none"/>
        <c:crossAx val="105323136"/>
        <c:crosses val="autoZero"/>
        <c:auto val="1"/>
        <c:lblOffset val="100"/>
        <c:baseTimeUnit val="years"/>
      </c:dateAx>
      <c:valAx>
        <c:axId val="10532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2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78.33</c:v>
                </c:pt>
                <c:pt idx="1">
                  <c:v>69.14</c:v>
                </c:pt>
                <c:pt idx="2">
                  <c:v>81.790000000000006</c:v>
                </c:pt>
                <c:pt idx="3">
                  <c:v>79.680000000000007</c:v>
                </c:pt>
                <c:pt idx="4">
                  <c:v>83.53</c:v>
                </c:pt>
              </c:numCache>
            </c:numRef>
          </c:val>
        </c:ser>
        <c:dLbls>
          <c:showLegendKey val="0"/>
          <c:showVal val="0"/>
          <c:showCatName val="0"/>
          <c:showSerName val="0"/>
          <c:showPercent val="0"/>
          <c:showBubbleSize val="0"/>
        </c:dLbls>
        <c:gapWidth val="150"/>
        <c:axId val="91140480"/>
        <c:axId val="9114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91140480"/>
        <c:axId val="91142400"/>
      </c:lineChart>
      <c:dateAx>
        <c:axId val="91140480"/>
        <c:scaling>
          <c:orientation val="minMax"/>
        </c:scaling>
        <c:delete val="1"/>
        <c:axPos val="b"/>
        <c:numFmt formatCode="ge" sourceLinked="1"/>
        <c:majorTickMark val="none"/>
        <c:minorTickMark val="none"/>
        <c:tickLblPos val="none"/>
        <c:crossAx val="91142400"/>
        <c:crosses val="autoZero"/>
        <c:auto val="1"/>
        <c:lblOffset val="100"/>
        <c:baseTimeUnit val="years"/>
      </c:dateAx>
      <c:valAx>
        <c:axId val="9114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4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356608"/>
        <c:axId val="9235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356608"/>
        <c:axId val="92358528"/>
      </c:lineChart>
      <c:dateAx>
        <c:axId val="92356608"/>
        <c:scaling>
          <c:orientation val="minMax"/>
        </c:scaling>
        <c:delete val="1"/>
        <c:axPos val="b"/>
        <c:numFmt formatCode="ge" sourceLinked="1"/>
        <c:majorTickMark val="none"/>
        <c:minorTickMark val="none"/>
        <c:tickLblPos val="none"/>
        <c:crossAx val="92358528"/>
        <c:crosses val="autoZero"/>
        <c:auto val="1"/>
        <c:lblOffset val="100"/>
        <c:baseTimeUnit val="years"/>
      </c:dateAx>
      <c:valAx>
        <c:axId val="9235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5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396928"/>
        <c:axId val="9240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396928"/>
        <c:axId val="92403200"/>
      </c:lineChart>
      <c:dateAx>
        <c:axId val="92396928"/>
        <c:scaling>
          <c:orientation val="minMax"/>
        </c:scaling>
        <c:delete val="1"/>
        <c:axPos val="b"/>
        <c:numFmt formatCode="ge" sourceLinked="1"/>
        <c:majorTickMark val="none"/>
        <c:minorTickMark val="none"/>
        <c:tickLblPos val="none"/>
        <c:crossAx val="92403200"/>
        <c:crosses val="autoZero"/>
        <c:auto val="1"/>
        <c:lblOffset val="100"/>
        <c:baseTimeUnit val="years"/>
      </c:dateAx>
      <c:valAx>
        <c:axId val="9240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9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290496"/>
        <c:axId val="9329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290496"/>
        <c:axId val="93292416"/>
      </c:lineChart>
      <c:dateAx>
        <c:axId val="93290496"/>
        <c:scaling>
          <c:orientation val="minMax"/>
        </c:scaling>
        <c:delete val="1"/>
        <c:axPos val="b"/>
        <c:numFmt formatCode="ge" sourceLinked="1"/>
        <c:majorTickMark val="none"/>
        <c:minorTickMark val="none"/>
        <c:tickLblPos val="none"/>
        <c:crossAx val="93292416"/>
        <c:crosses val="autoZero"/>
        <c:auto val="1"/>
        <c:lblOffset val="100"/>
        <c:baseTimeUnit val="years"/>
      </c:dateAx>
      <c:valAx>
        <c:axId val="9329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9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318144"/>
        <c:axId val="9333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318144"/>
        <c:axId val="93336704"/>
      </c:lineChart>
      <c:dateAx>
        <c:axId val="93318144"/>
        <c:scaling>
          <c:orientation val="minMax"/>
        </c:scaling>
        <c:delete val="1"/>
        <c:axPos val="b"/>
        <c:numFmt formatCode="ge" sourceLinked="1"/>
        <c:majorTickMark val="none"/>
        <c:minorTickMark val="none"/>
        <c:tickLblPos val="none"/>
        <c:crossAx val="93336704"/>
        <c:crosses val="autoZero"/>
        <c:auto val="1"/>
        <c:lblOffset val="100"/>
        <c:baseTimeUnit val="years"/>
      </c:dateAx>
      <c:valAx>
        <c:axId val="9333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1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384.39</c:v>
                </c:pt>
                <c:pt idx="1">
                  <c:v>378.25</c:v>
                </c:pt>
                <c:pt idx="2">
                  <c:v>364.95</c:v>
                </c:pt>
                <c:pt idx="3">
                  <c:v>378.34</c:v>
                </c:pt>
                <c:pt idx="4">
                  <c:v>363.04</c:v>
                </c:pt>
              </c:numCache>
            </c:numRef>
          </c:val>
        </c:ser>
        <c:dLbls>
          <c:showLegendKey val="0"/>
          <c:showVal val="0"/>
          <c:showCatName val="0"/>
          <c:showSerName val="0"/>
          <c:showPercent val="0"/>
          <c:showBubbleSize val="0"/>
        </c:dLbls>
        <c:gapWidth val="150"/>
        <c:axId val="93362816"/>
        <c:axId val="9337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93362816"/>
        <c:axId val="93373184"/>
      </c:lineChart>
      <c:dateAx>
        <c:axId val="93362816"/>
        <c:scaling>
          <c:orientation val="minMax"/>
        </c:scaling>
        <c:delete val="1"/>
        <c:axPos val="b"/>
        <c:numFmt formatCode="ge" sourceLinked="1"/>
        <c:majorTickMark val="none"/>
        <c:minorTickMark val="none"/>
        <c:tickLblPos val="none"/>
        <c:crossAx val="93373184"/>
        <c:crosses val="autoZero"/>
        <c:auto val="1"/>
        <c:lblOffset val="100"/>
        <c:baseTimeUnit val="years"/>
      </c:dateAx>
      <c:valAx>
        <c:axId val="9337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6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72.45</c:v>
                </c:pt>
                <c:pt idx="1">
                  <c:v>68.13</c:v>
                </c:pt>
                <c:pt idx="2">
                  <c:v>70.72</c:v>
                </c:pt>
                <c:pt idx="3">
                  <c:v>69.930000000000007</c:v>
                </c:pt>
                <c:pt idx="4">
                  <c:v>66.61</c:v>
                </c:pt>
              </c:numCache>
            </c:numRef>
          </c:val>
        </c:ser>
        <c:dLbls>
          <c:showLegendKey val="0"/>
          <c:showVal val="0"/>
          <c:showCatName val="0"/>
          <c:showSerName val="0"/>
          <c:showPercent val="0"/>
          <c:showBubbleSize val="0"/>
        </c:dLbls>
        <c:gapWidth val="150"/>
        <c:axId val="93427968"/>
        <c:axId val="9343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93427968"/>
        <c:axId val="93430144"/>
      </c:lineChart>
      <c:dateAx>
        <c:axId val="93427968"/>
        <c:scaling>
          <c:orientation val="minMax"/>
        </c:scaling>
        <c:delete val="1"/>
        <c:axPos val="b"/>
        <c:numFmt formatCode="ge" sourceLinked="1"/>
        <c:majorTickMark val="none"/>
        <c:minorTickMark val="none"/>
        <c:tickLblPos val="none"/>
        <c:crossAx val="93430144"/>
        <c:crosses val="autoZero"/>
        <c:auto val="1"/>
        <c:lblOffset val="100"/>
        <c:baseTimeUnit val="years"/>
      </c:dateAx>
      <c:valAx>
        <c:axId val="9343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2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130.71</c:v>
                </c:pt>
                <c:pt idx="1">
                  <c:v>139.15</c:v>
                </c:pt>
                <c:pt idx="2">
                  <c:v>133.94</c:v>
                </c:pt>
                <c:pt idx="3">
                  <c:v>159.07</c:v>
                </c:pt>
                <c:pt idx="4">
                  <c:v>174.17</c:v>
                </c:pt>
              </c:numCache>
            </c:numRef>
          </c:val>
        </c:ser>
        <c:dLbls>
          <c:showLegendKey val="0"/>
          <c:showVal val="0"/>
          <c:showCatName val="0"/>
          <c:showSerName val="0"/>
          <c:showPercent val="0"/>
          <c:showBubbleSize val="0"/>
        </c:dLbls>
        <c:gapWidth val="150"/>
        <c:axId val="104994304"/>
        <c:axId val="10499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104994304"/>
        <c:axId val="104996224"/>
      </c:lineChart>
      <c:dateAx>
        <c:axId val="104994304"/>
        <c:scaling>
          <c:orientation val="minMax"/>
        </c:scaling>
        <c:delete val="1"/>
        <c:axPos val="b"/>
        <c:numFmt formatCode="ge" sourceLinked="1"/>
        <c:majorTickMark val="none"/>
        <c:minorTickMark val="none"/>
        <c:tickLblPos val="none"/>
        <c:crossAx val="104996224"/>
        <c:crosses val="autoZero"/>
        <c:auto val="1"/>
        <c:lblOffset val="100"/>
        <c:baseTimeUnit val="years"/>
      </c:dateAx>
      <c:valAx>
        <c:axId val="10499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9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K12" sqref="K1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静岡県　島田市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D2</v>
      </c>
      <c r="AA8" s="71"/>
      <c r="AB8" s="71"/>
      <c r="AC8" s="71"/>
      <c r="AD8" s="71"/>
      <c r="AE8" s="71"/>
      <c r="AF8" s="71"/>
      <c r="AG8" s="72"/>
      <c r="AH8" s="3"/>
      <c r="AI8" s="73">
        <f>データ!Q6</f>
        <v>100441</v>
      </c>
      <c r="AJ8" s="74"/>
      <c r="AK8" s="74"/>
      <c r="AL8" s="74"/>
      <c r="AM8" s="74"/>
      <c r="AN8" s="74"/>
      <c r="AO8" s="74"/>
      <c r="AP8" s="75"/>
      <c r="AQ8" s="56">
        <f>データ!R6</f>
        <v>315.7</v>
      </c>
      <c r="AR8" s="56"/>
      <c r="AS8" s="56"/>
      <c r="AT8" s="56"/>
      <c r="AU8" s="56"/>
      <c r="AV8" s="56"/>
      <c r="AW8" s="56"/>
      <c r="AX8" s="56"/>
      <c r="AY8" s="56">
        <f>データ!S6</f>
        <v>318.14999999999998</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5.33</v>
      </c>
      <c r="S10" s="56"/>
      <c r="T10" s="56"/>
      <c r="U10" s="56"/>
      <c r="V10" s="56"/>
      <c r="W10" s="56"/>
      <c r="X10" s="56"/>
      <c r="Y10" s="56"/>
      <c r="Z10" s="64">
        <f>データ!P6</f>
        <v>1388</v>
      </c>
      <c r="AA10" s="64"/>
      <c r="AB10" s="64"/>
      <c r="AC10" s="64"/>
      <c r="AD10" s="64"/>
      <c r="AE10" s="64"/>
      <c r="AF10" s="64"/>
      <c r="AG10" s="64"/>
      <c r="AH10" s="2"/>
      <c r="AI10" s="64">
        <f>データ!T6</f>
        <v>5332</v>
      </c>
      <c r="AJ10" s="64"/>
      <c r="AK10" s="64"/>
      <c r="AL10" s="64"/>
      <c r="AM10" s="64"/>
      <c r="AN10" s="64"/>
      <c r="AO10" s="64"/>
      <c r="AP10" s="64"/>
      <c r="AQ10" s="56">
        <f>データ!U6</f>
        <v>36.200000000000003</v>
      </c>
      <c r="AR10" s="56"/>
      <c r="AS10" s="56"/>
      <c r="AT10" s="56"/>
      <c r="AU10" s="56"/>
      <c r="AV10" s="56"/>
      <c r="AW10" s="56"/>
      <c r="AX10" s="56"/>
      <c r="AY10" s="56">
        <f>データ!V6</f>
        <v>147.29</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222097</v>
      </c>
      <c r="D6" s="31">
        <f t="shared" si="3"/>
        <v>47</v>
      </c>
      <c r="E6" s="31">
        <f t="shared" si="3"/>
        <v>1</v>
      </c>
      <c r="F6" s="31">
        <f t="shared" si="3"/>
        <v>0</v>
      </c>
      <c r="G6" s="31">
        <f t="shared" si="3"/>
        <v>0</v>
      </c>
      <c r="H6" s="31" t="str">
        <f t="shared" si="3"/>
        <v>静岡県　島田市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5.33</v>
      </c>
      <c r="P6" s="32">
        <f t="shared" si="3"/>
        <v>1388</v>
      </c>
      <c r="Q6" s="32">
        <f t="shared" si="3"/>
        <v>100441</v>
      </c>
      <c r="R6" s="32">
        <f t="shared" si="3"/>
        <v>315.7</v>
      </c>
      <c r="S6" s="32">
        <f t="shared" si="3"/>
        <v>318.14999999999998</v>
      </c>
      <c r="T6" s="32">
        <f t="shared" si="3"/>
        <v>5332</v>
      </c>
      <c r="U6" s="32">
        <f t="shared" si="3"/>
        <v>36.200000000000003</v>
      </c>
      <c r="V6" s="32">
        <f t="shared" si="3"/>
        <v>147.29</v>
      </c>
      <c r="W6" s="33">
        <f>IF(W7="",NA(),W7)</f>
        <v>78.33</v>
      </c>
      <c r="X6" s="33">
        <f t="shared" ref="X6:AF6" si="4">IF(X7="",NA(),X7)</f>
        <v>69.14</v>
      </c>
      <c r="Y6" s="33">
        <f t="shared" si="4"/>
        <v>81.790000000000006</v>
      </c>
      <c r="Z6" s="33">
        <f t="shared" si="4"/>
        <v>79.680000000000007</v>
      </c>
      <c r="AA6" s="33">
        <f t="shared" si="4"/>
        <v>83.53</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384.39</v>
      </c>
      <c r="BE6" s="33">
        <f t="shared" ref="BE6:BM6" si="7">IF(BE7="",NA(),BE7)</f>
        <v>378.25</v>
      </c>
      <c r="BF6" s="33">
        <f t="shared" si="7"/>
        <v>364.95</v>
      </c>
      <c r="BG6" s="33">
        <f t="shared" si="7"/>
        <v>378.34</v>
      </c>
      <c r="BH6" s="33">
        <f t="shared" si="7"/>
        <v>363.04</v>
      </c>
      <c r="BI6" s="33">
        <f t="shared" si="7"/>
        <v>1168.8</v>
      </c>
      <c r="BJ6" s="33">
        <f t="shared" si="7"/>
        <v>1158.82</v>
      </c>
      <c r="BK6" s="33">
        <f t="shared" si="7"/>
        <v>1167.7</v>
      </c>
      <c r="BL6" s="33">
        <f t="shared" si="7"/>
        <v>1228.58</v>
      </c>
      <c r="BM6" s="33">
        <f t="shared" si="7"/>
        <v>1280.18</v>
      </c>
      <c r="BN6" s="32" t="str">
        <f>IF(BN7="","",IF(BN7="-","【-】","【"&amp;SUBSTITUTE(TEXT(BN7,"#,##0.00"),"-","△")&amp;"】"))</f>
        <v>【1,242.90】</v>
      </c>
      <c r="BO6" s="33">
        <f>IF(BO7="",NA(),BO7)</f>
        <v>72.45</v>
      </c>
      <c r="BP6" s="33">
        <f t="shared" ref="BP6:BX6" si="8">IF(BP7="",NA(),BP7)</f>
        <v>68.13</v>
      </c>
      <c r="BQ6" s="33">
        <f t="shared" si="8"/>
        <v>70.72</v>
      </c>
      <c r="BR6" s="33">
        <f t="shared" si="8"/>
        <v>69.930000000000007</v>
      </c>
      <c r="BS6" s="33">
        <f t="shared" si="8"/>
        <v>66.61</v>
      </c>
      <c r="BT6" s="33">
        <f t="shared" si="8"/>
        <v>56.44</v>
      </c>
      <c r="BU6" s="33">
        <f t="shared" si="8"/>
        <v>55.6</v>
      </c>
      <c r="BV6" s="33">
        <f t="shared" si="8"/>
        <v>54.43</v>
      </c>
      <c r="BW6" s="33">
        <f t="shared" si="8"/>
        <v>53.81</v>
      </c>
      <c r="BX6" s="33">
        <f t="shared" si="8"/>
        <v>53.62</v>
      </c>
      <c r="BY6" s="32" t="str">
        <f>IF(BY7="","",IF(BY7="-","【-】","【"&amp;SUBSTITUTE(TEXT(BY7,"#,##0.00"),"-","△")&amp;"】"))</f>
        <v>【33.35】</v>
      </c>
      <c r="BZ6" s="33">
        <f>IF(BZ7="",NA(),BZ7)</f>
        <v>130.71</v>
      </c>
      <c r="CA6" s="33">
        <f t="shared" ref="CA6:CI6" si="9">IF(CA7="",NA(),CA7)</f>
        <v>139.15</v>
      </c>
      <c r="CB6" s="33">
        <f t="shared" si="9"/>
        <v>133.94</v>
      </c>
      <c r="CC6" s="33">
        <f t="shared" si="9"/>
        <v>159.07</v>
      </c>
      <c r="CD6" s="33">
        <f t="shared" si="9"/>
        <v>174.17</v>
      </c>
      <c r="CE6" s="33">
        <f t="shared" si="9"/>
        <v>270.7</v>
      </c>
      <c r="CF6" s="33">
        <f t="shared" si="9"/>
        <v>275.86</v>
      </c>
      <c r="CG6" s="33">
        <f t="shared" si="9"/>
        <v>279.8</v>
      </c>
      <c r="CH6" s="33">
        <f t="shared" si="9"/>
        <v>284.64999999999998</v>
      </c>
      <c r="CI6" s="33">
        <f t="shared" si="9"/>
        <v>287.7</v>
      </c>
      <c r="CJ6" s="32" t="str">
        <f>IF(CJ7="","",IF(CJ7="-","【-】","【"&amp;SUBSTITUTE(TEXT(CJ7,"#,##0.00"),"-","△")&amp;"】"))</f>
        <v>【524.69】</v>
      </c>
      <c r="CK6" s="33">
        <f>IF(CK7="",NA(),CK7)</f>
        <v>45.32</v>
      </c>
      <c r="CL6" s="33">
        <f t="shared" ref="CL6:CT6" si="10">IF(CL7="",NA(),CL7)</f>
        <v>46.3</v>
      </c>
      <c r="CM6" s="33">
        <f t="shared" si="10"/>
        <v>46.36</v>
      </c>
      <c r="CN6" s="33">
        <f t="shared" si="10"/>
        <v>47.07</v>
      </c>
      <c r="CO6" s="33">
        <f t="shared" si="10"/>
        <v>46.65</v>
      </c>
      <c r="CP6" s="33">
        <f t="shared" si="10"/>
        <v>59.84</v>
      </c>
      <c r="CQ6" s="33">
        <f t="shared" si="10"/>
        <v>60.66</v>
      </c>
      <c r="CR6" s="33">
        <f t="shared" si="10"/>
        <v>60.17</v>
      </c>
      <c r="CS6" s="33">
        <f t="shared" si="10"/>
        <v>58.96</v>
      </c>
      <c r="CT6" s="33">
        <f t="shared" si="10"/>
        <v>58.1</v>
      </c>
      <c r="CU6" s="32" t="str">
        <f>IF(CU7="","",IF(CU7="-","【-】","【"&amp;SUBSTITUTE(TEXT(CU7,"#,##0.00"),"-","△")&amp;"】"))</f>
        <v>【57.58】</v>
      </c>
      <c r="CV6" s="33">
        <f>IF(CV7="",NA(),CV7)</f>
        <v>81.38</v>
      </c>
      <c r="CW6" s="33">
        <f t="shared" ref="CW6:DE6" si="11">IF(CW7="",NA(),CW7)</f>
        <v>78.540000000000006</v>
      </c>
      <c r="CX6" s="33">
        <f t="shared" si="11"/>
        <v>78.209999999999994</v>
      </c>
      <c r="CY6" s="33">
        <f t="shared" si="11"/>
        <v>73.819999999999993</v>
      </c>
      <c r="CZ6" s="33">
        <f t="shared" si="11"/>
        <v>74.150000000000006</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0.98</v>
      </c>
      <c r="ED6" s="33">
        <f t="shared" ref="ED6:EL6" si="14">IF(ED7="",NA(),ED7)</f>
        <v>0.36</v>
      </c>
      <c r="EE6" s="33">
        <f t="shared" si="14"/>
        <v>0.13</v>
      </c>
      <c r="EF6" s="33">
        <f t="shared" si="14"/>
        <v>0.08</v>
      </c>
      <c r="EG6" s="33">
        <f t="shared" si="14"/>
        <v>0.26</v>
      </c>
      <c r="EH6" s="33">
        <f t="shared" si="14"/>
        <v>1.08</v>
      </c>
      <c r="EI6" s="33">
        <f t="shared" si="14"/>
        <v>0.69</v>
      </c>
      <c r="EJ6" s="33">
        <f t="shared" si="14"/>
        <v>0.89</v>
      </c>
      <c r="EK6" s="33">
        <f t="shared" si="14"/>
        <v>0.98</v>
      </c>
      <c r="EL6" s="33">
        <f t="shared" si="14"/>
        <v>0.76</v>
      </c>
      <c r="EM6" s="32" t="str">
        <f>IF(EM7="","",IF(EM7="-","【-】","【"&amp;SUBSTITUTE(TEXT(EM7,"#,##0.00"),"-","△")&amp;"】"))</f>
        <v>【0.71】</v>
      </c>
    </row>
    <row r="7" spans="1:143" s="34" customFormat="1">
      <c r="A7" s="26"/>
      <c r="B7" s="35">
        <v>2015</v>
      </c>
      <c r="C7" s="35">
        <v>222097</v>
      </c>
      <c r="D7" s="35">
        <v>47</v>
      </c>
      <c r="E7" s="35">
        <v>1</v>
      </c>
      <c r="F7" s="35">
        <v>0</v>
      </c>
      <c r="G7" s="35">
        <v>0</v>
      </c>
      <c r="H7" s="35" t="s">
        <v>93</v>
      </c>
      <c r="I7" s="35" t="s">
        <v>94</v>
      </c>
      <c r="J7" s="35" t="s">
        <v>95</v>
      </c>
      <c r="K7" s="35" t="s">
        <v>96</v>
      </c>
      <c r="L7" s="35" t="s">
        <v>97</v>
      </c>
      <c r="M7" s="36" t="s">
        <v>98</v>
      </c>
      <c r="N7" s="36" t="s">
        <v>99</v>
      </c>
      <c r="O7" s="36">
        <v>5.33</v>
      </c>
      <c r="P7" s="36">
        <v>1388</v>
      </c>
      <c r="Q7" s="36">
        <v>100441</v>
      </c>
      <c r="R7" s="36">
        <v>315.7</v>
      </c>
      <c r="S7" s="36">
        <v>318.14999999999998</v>
      </c>
      <c r="T7" s="36">
        <v>5332</v>
      </c>
      <c r="U7" s="36">
        <v>36.200000000000003</v>
      </c>
      <c r="V7" s="36">
        <v>147.29</v>
      </c>
      <c r="W7" s="36">
        <v>78.33</v>
      </c>
      <c r="X7" s="36">
        <v>69.14</v>
      </c>
      <c r="Y7" s="36">
        <v>81.790000000000006</v>
      </c>
      <c r="Z7" s="36">
        <v>79.680000000000007</v>
      </c>
      <c r="AA7" s="36">
        <v>83.53</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384.39</v>
      </c>
      <c r="BE7" s="36">
        <v>378.25</v>
      </c>
      <c r="BF7" s="36">
        <v>364.95</v>
      </c>
      <c r="BG7" s="36">
        <v>378.34</v>
      </c>
      <c r="BH7" s="36">
        <v>363.04</v>
      </c>
      <c r="BI7" s="36">
        <v>1168.8</v>
      </c>
      <c r="BJ7" s="36">
        <v>1158.82</v>
      </c>
      <c r="BK7" s="36">
        <v>1167.7</v>
      </c>
      <c r="BL7" s="36">
        <v>1228.58</v>
      </c>
      <c r="BM7" s="36">
        <v>1280.18</v>
      </c>
      <c r="BN7" s="36">
        <v>1242.9000000000001</v>
      </c>
      <c r="BO7" s="36">
        <v>72.45</v>
      </c>
      <c r="BP7" s="36">
        <v>68.13</v>
      </c>
      <c r="BQ7" s="36">
        <v>70.72</v>
      </c>
      <c r="BR7" s="36">
        <v>69.930000000000007</v>
      </c>
      <c r="BS7" s="36">
        <v>66.61</v>
      </c>
      <c r="BT7" s="36">
        <v>56.44</v>
      </c>
      <c r="BU7" s="36">
        <v>55.6</v>
      </c>
      <c r="BV7" s="36">
        <v>54.43</v>
      </c>
      <c r="BW7" s="36">
        <v>53.81</v>
      </c>
      <c r="BX7" s="36">
        <v>53.62</v>
      </c>
      <c r="BY7" s="36">
        <v>33.35</v>
      </c>
      <c r="BZ7" s="36">
        <v>130.71</v>
      </c>
      <c r="CA7" s="36">
        <v>139.15</v>
      </c>
      <c r="CB7" s="36">
        <v>133.94</v>
      </c>
      <c r="CC7" s="36">
        <v>159.07</v>
      </c>
      <c r="CD7" s="36">
        <v>174.17</v>
      </c>
      <c r="CE7" s="36">
        <v>270.7</v>
      </c>
      <c r="CF7" s="36">
        <v>275.86</v>
      </c>
      <c r="CG7" s="36">
        <v>279.8</v>
      </c>
      <c r="CH7" s="36">
        <v>284.64999999999998</v>
      </c>
      <c r="CI7" s="36">
        <v>287.7</v>
      </c>
      <c r="CJ7" s="36">
        <v>524.69000000000005</v>
      </c>
      <c r="CK7" s="36">
        <v>45.32</v>
      </c>
      <c r="CL7" s="36">
        <v>46.3</v>
      </c>
      <c r="CM7" s="36">
        <v>46.36</v>
      </c>
      <c r="CN7" s="36">
        <v>47.07</v>
      </c>
      <c r="CO7" s="36">
        <v>46.65</v>
      </c>
      <c r="CP7" s="36">
        <v>59.84</v>
      </c>
      <c r="CQ7" s="36">
        <v>60.66</v>
      </c>
      <c r="CR7" s="36">
        <v>60.17</v>
      </c>
      <c r="CS7" s="36">
        <v>58.96</v>
      </c>
      <c r="CT7" s="36">
        <v>58.1</v>
      </c>
      <c r="CU7" s="36">
        <v>57.58</v>
      </c>
      <c r="CV7" s="36">
        <v>81.38</v>
      </c>
      <c r="CW7" s="36">
        <v>78.540000000000006</v>
      </c>
      <c r="CX7" s="36">
        <v>78.209999999999994</v>
      </c>
      <c r="CY7" s="36">
        <v>73.819999999999993</v>
      </c>
      <c r="CZ7" s="36">
        <v>74.150000000000006</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0.98</v>
      </c>
      <c r="ED7" s="36">
        <v>0.36</v>
      </c>
      <c r="EE7" s="36">
        <v>0.13</v>
      </c>
      <c r="EF7" s="36">
        <v>0.08</v>
      </c>
      <c r="EG7" s="36">
        <v>0.26</v>
      </c>
      <c r="EH7" s="36">
        <v>1.08</v>
      </c>
      <c r="EI7" s="36">
        <v>0.69</v>
      </c>
      <c r="EJ7" s="36">
        <v>0.89</v>
      </c>
      <c r="EK7" s="36">
        <v>0.98</v>
      </c>
      <c r="EL7" s="36">
        <v>0.76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cp:lastPrinted>2017-02-23T15:19:39Z</cp:lastPrinted>
  <dcterms:created xsi:type="dcterms:W3CDTF">2016-12-02T02:19:06Z</dcterms:created>
  <dcterms:modified xsi:type="dcterms:W3CDTF">2017-02-23T15:19:40Z</dcterms:modified>
  <cp:category/>
</cp:coreProperties>
</file>