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<sst xmlns="http://schemas.openxmlformats.org/spreadsheetml/2006/main" count="221" uniqueCount="111">
  <si>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</si>
  <si>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</si>
  <si>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</si>
  <si>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</si>
  <si>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</si>
  <si>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</si>
  <si>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</si>
  <si>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</si>
  <si>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</si>
  <si>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</si>
  <si>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</si>
  <si>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</si>
  <si>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</si>
  <si>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</si>
  <si>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</si>
  <si>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</si>
  <si>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</si>
  <si>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</si>
  <si>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</si>
  <si>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</si>
  <si>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</si>
  <si>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</si>
  <si>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</si>
  <si>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</si>
  <si>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</si>
  <si>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</si>
  <si>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</si>
  <si>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</si>
  <si>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</si>
  <si>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</si>
  <si>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</si>
  <si>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</si>
  <si>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</si>
  <si>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</si>
  <si>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</si>
  <si>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</si>
  <si>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</si>
  <si>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</si>
  <si>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</si>
  <si>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</si>
  <si>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</si>
  <si>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</si>
  <si>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</si>
  <si>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</si>
  <si>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</si>
  <si>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</si>
  <si>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</si>
  <si>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</si>
  <si>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</si>
  <si>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</si>
  <si>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</si>
  <si>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</si>
  <si>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</si>
  <si>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</si>
  <si>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</si>
  <si>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</si>
  <si>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</si>
  <si>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</si>
  <si>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</si>
  <si>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</si>
  <si>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</si>
  <si>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</si>
  <si>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</si>
  <si>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</si>
  <si>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</si>
  <si>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</si>
  <si>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</si>
  <si>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</si>
  <si>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</si>
  <si>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</si>
  <si>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</si>
  <si>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</si>
  <si>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</si>
  <si>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</si>
  <si>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</si>
  <si>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</si>
  <si>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</si>
  <si>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</si>
  <si>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</si>
  <si>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</si>
  <si>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</si>
  <si>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</si>
  <si>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</si>
  <si>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</si>
  <si>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</si>
  <si>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</si>
  <si>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</si>
  <si>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</si>
  <si>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</si>
  <si>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</si>
  <si>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</si>
  <si>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</si>
  <si>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</si>
  <si>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</si>
  <si>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</si>
  <si>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</si>
  <si>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磐田市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</si>
  <si>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</si>
  <si>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</si>
  <si>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</si>
  <si>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</si>
  <si>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</si>
  <si>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</si>
  <si>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</si>
  <si>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</si>
  <si>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</si>
  <si>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</si>
  <si>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</si>
  <si>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管渠の耐用年数を超過しているものは無いため、老朽化の状況は健全であり、管渠の改修などは実施していないため経営へ与える影響は少ない。</t>
    <rPh sb="36" eb="38">
      <t>カンキョ</t>
    </rPh>
    <rPh sb="39" eb="41">
      <t>カイシュウ</t>
    </rPh>
    <rPh sb="44" eb="46">
      <t>ジッシ</t>
    </rPh>
    <rPh sb="53" eb="55">
      <t>ケイエイ</t>
    </rPh>
    <rPh sb="56" eb="57">
      <t>アタ</t>
    </rPh>
    <rPh sb="59" eb="61">
      <t>エイキョウ</t>
    </rPh>
    <rPh sb="62" eb="63">
      <t>スク</t>
    </rPh>
    <phoneticPr fontId="4"/>
  </si>
  <si>
    <t xml:space="preserve">　収益的収支比率については、既に事業は完了しているが、使用料収入は減少しており、一般会計繰入金に頼らざるを得ない状況のため、減少傾向が続いている。また、施設の改築・更新の時期を迎えているが、経済性から施設を継続するために更新を行うか、施設を廃止して隣接の公共下水道に接続するかの検討を行う必要がでてきている。今後も安定的なサービスの提供を行うために、維持管理の質を確保しながら、料金改定等を含めた経営改善に向けた取り組みが必要となる。
　経費回収率については、事業完了に伴い有収水量の増加は見込めないため、ほぼ横ばいの低い水準で推移している。
</t>
    <rPh sb="1" eb="4">
      <t>シュウエキテキ</t>
    </rPh>
    <rPh sb="4" eb="6">
      <t>シュウシ</t>
    </rPh>
    <rPh sb="6" eb="8">
      <t>ヒリツ</t>
    </rPh>
    <rPh sb="14" eb="15">
      <t>スデ</t>
    </rPh>
    <rPh sb="16" eb="18">
      <t>ジギョウ</t>
    </rPh>
    <rPh sb="19" eb="21">
      <t>カンリョウ</t>
    </rPh>
    <rPh sb="27" eb="29">
      <t>シヨウ</t>
    </rPh>
    <rPh sb="29" eb="30">
      <t>リョウ</t>
    </rPh>
    <rPh sb="30" eb="32">
      <t>シュウニュウ</t>
    </rPh>
    <rPh sb="33" eb="35">
      <t>ゲンショウ</t>
    </rPh>
    <rPh sb="40" eb="42">
      <t>イッパン</t>
    </rPh>
    <rPh sb="42" eb="44">
      <t>カイケイ</t>
    </rPh>
    <rPh sb="44" eb="47">
      <t>クリイレキン</t>
    </rPh>
    <rPh sb="48" eb="49">
      <t>タヨ</t>
    </rPh>
    <rPh sb="53" eb="54">
      <t>エ</t>
    </rPh>
    <rPh sb="56" eb="58">
      <t>ジョウキョウ</t>
    </rPh>
    <rPh sb="62" eb="64">
      <t>ゲンショウ</t>
    </rPh>
    <rPh sb="64" eb="66">
      <t>ケイコウ</t>
    </rPh>
    <rPh sb="67" eb="68">
      <t>ツヅ</t>
    </rPh>
    <rPh sb="76" eb="78">
      <t>シセツ</t>
    </rPh>
    <rPh sb="79" eb="81">
      <t>カイチク</t>
    </rPh>
    <rPh sb="82" eb="84">
      <t>コウシン</t>
    </rPh>
    <rPh sb="85" eb="87">
      <t>ジキ</t>
    </rPh>
    <rPh sb="88" eb="89">
      <t>ムカ</t>
    </rPh>
    <rPh sb="97" eb="98">
      <t>セイ</t>
    </rPh>
    <rPh sb="100" eb="102">
      <t>シセツ</t>
    </rPh>
    <rPh sb="103" eb="105">
      <t>ケイゾク</t>
    </rPh>
    <rPh sb="110" eb="112">
      <t>コウシン</t>
    </rPh>
    <rPh sb="113" eb="114">
      <t>オコナ</t>
    </rPh>
    <rPh sb="117" eb="119">
      <t>シセツ</t>
    </rPh>
    <rPh sb="120" eb="122">
      <t>ハイシ</t>
    </rPh>
    <rPh sb="124" eb="126">
      <t>リンセツ</t>
    </rPh>
    <rPh sb="127" eb="129">
      <t>コウキョウ</t>
    </rPh>
    <rPh sb="129" eb="132">
      <t>ゲスイドウ</t>
    </rPh>
    <rPh sb="133" eb="135">
      <t>セツゾク</t>
    </rPh>
    <rPh sb="139" eb="141">
      <t>ケントウ</t>
    </rPh>
    <rPh sb="142" eb="143">
      <t>オコナ</t>
    </rPh>
    <rPh sb="144" eb="146">
      <t>ヒツヨウ</t>
    </rPh>
    <rPh sb="154" eb="156">
      <t>コンゴ</t>
    </rPh>
    <rPh sb="157" eb="160">
      <t>アンテイテキ</t>
    </rPh>
    <rPh sb="166" eb="168">
      <t>テイキョウ</t>
    </rPh>
    <rPh sb="169" eb="170">
      <t>オコナ</t>
    </rPh>
    <rPh sb="175" eb="177">
      <t>イジ</t>
    </rPh>
    <rPh sb="177" eb="179">
      <t>カンリ</t>
    </rPh>
    <rPh sb="180" eb="181">
      <t>シツ</t>
    </rPh>
    <rPh sb="182" eb="184">
      <t>カクホ</t>
    </rPh>
    <rPh sb="220" eb="222">
      <t>ケイヒ</t>
    </rPh>
    <rPh sb="222" eb="224">
      <t>カイシュウ</t>
    </rPh>
    <rPh sb="224" eb="225">
      <t>リツ</t>
    </rPh>
    <rPh sb="231" eb="233">
      <t>ジギョウ</t>
    </rPh>
    <rPh sb="233" eb="235">
      <t>カンリョウ</t>
    </rPh>
    <rPh sb="236" eb="237">
      <t>トモナ</t>
    </rPh>
    <rPh sb="238" eb="239">
      <t>ユウ</t>
    </rPh>
    <rPh sb="239" eb="240">
      <t>シュウ</t>
    </rPh>
    <rPh sb="240" eb="242">
      <t>スイリョウ</t>
    </rPh>
    <rPh sb="243" eb="245">
      <t>ゾウカ</t>
    </rPh>
    <rPh sb="246" eb="248">
      <t>ミコ</t>
    </rPh>
    <rPh sb="256" eb="257">
      <t>ヨコ</t>
    </rPh>
    <rPh sb="260" eb="261">
      <t>ヒク</t>
    </rPh>
    <rPh sb="262" eb="264">
      <t>スイジュン</t>
    </rPh>
    <rPh sb="265" eb="267">
      <t>スイイ</t>
    </rPh>
    <phoneticPr fontId="4"/>
  </si>
  <si>
    <t xml:space="preserve"> 本市の農業集落排水施設は、4地区ともに整備は終了しており、古い施設では25年余が経過している。
　したがって現在は、運転管理を主な事業として健全な施設の維持に努めている。
　今後も引き続き効率的に管理をするとともに、施設の更新・改築の際には、近接する他施設との統合も視野に入れて検討を進めていきます。
　また、経営面では地方公営企業法の適用をし適正な運営を目指していきます。
</t>
    <rPh sb="4" eb="6">
      <t>ノウギョウ</t>
    </rPh>
    <rPh sb="6" eb="8">
      <t>シュウラク</t>
    </rPh>
    <rPh sb="8" eb="10">
      <t>ハイスイ</t>
    </rPh>
    <rPh sb="10" eb="12">
      <t>シセツ</t>
    </rPh>
    <rPh sb="15" eb="17">
      <t>チク</t>
    </rPh>
    <rPh sb="20" eb="22">
      <t>セイビ</t>
    </rPh>
    <rPh sb="23" eb="25">
      <t>シュウリョウ</t>
    </rPh>
    <rPh sb="38" eb="39">
      <t>ネン</t>
    </rPh>
    <rPh sb="55" eb="57">
      <t>ゲンザイ</t>
    </rPh>
    <rPh sb="59" eb="61">
      <t>ウンテン</t>
    </rPh>
    <rPh sb="61" eb="63">
      <t>カンリ</t>
    </rPh>
    <rPh sb="64" eb="65">
      <t>シュ</t>
    </rPh>
    <rPh sb="66" eb="68">
      <t>ジギョウ</t>
    </rPh>
    <rPh sb="71" eb="73">
      <t>ケンゼン</t>
    </rPh>
    <rPh sb="74" eb="76">
      <t>シセツ</t>
    </rPh>
    <rPh sb="77" eb="79">
      <t>イジ</t>
    </rPh>
    <rPh sb="80" eb="81">
      <t>ツト</t>
    </rPh>
    <rPh sb="88" eb="90">
      <t>コンゴ</t>
    </rPh>
    <rPh sb="91" eb="92">
      <t>ヒ</t>
    </rPh>
    <rPh sb="93" eb="94">
      <t>ツヅ</t>
    </rPh>
    <rPh sb="95" eb="98">
      <t>コウリツテキ</t>
    </rPh>
    <rPh sb="99" eb="101">
      <t>カンリ</t>
    </rPh>
    <rPh sb="109" eb="111">
      <t>シセツ</t>
    </rPh>
    <rPh sb="112" eb="114">
      <t>コウシン</t>
    </rPh>
    <rPh sb="115" eb="117">
      <t>カイチク</t>
    </rPh>
    <rPh sb="118" eb="119">
      <t>サイ</t>
    </rPh>
    <rPh sb="122" eb="124">
      <t>キンセツ</t>
    </rPh>
    <rPh sb="126" eb="127">
      <t>タ</t>
    </rPh>
    <rPh sb="127" eb="129">
      <t>シセツ</t>
    </rPh>
    <rPh sb="131" eb="133">
      <t>トウゴウ</t>
    </rPh>
    <rPh sb="134" eb="136">
      <t>シヤ</t>
    </rPh>
    <rPh sb="137" eb="138">
      <t>イ</t>
    </rPh>
    <rPh sb="140" eb="142">
      <t>ケントウ</t>
    </rPh>
    <rPh sb="143" eb="14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</si>
</sst>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201024"/>
        <c:axId val="1452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5201024"/>
        <c:axId val="145215488"/>
      </c:lineChart>
      <c:dateAx>
        <c:axId val="145201024"/>
        <c:scaling>
          <c:orientation val="minMax"/>
        </c:scaling>
        <c:delete val="1"/>
        <c:axPos val="b"/>
        <c:numFmt formatCode="ge" sourceLinked="1"/>
        <c:majorTickMark val="none"/>
        <c:minorTickMark val="none"/>
        <c:tickLblPos val="none"/>
        <c:crossAx val="145215488"/>
        <c:crosses val="autoZero"/>
        <c:auto val="1"/>
        <c:lblOffset val="100"/>
        <c:baseTimeUnit val="years"/>
      </c:dateAx>
      <c:valAx>
        <c:axId val="1452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010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53.83</c:v>
                </c:pt>
                <c:pt idx="1">
                  <c:v>53.83</c:v>
                </c:pt>
                <c:pt idx="2">
                  <c:v>54.26</c:v>
                </c:pt>
                <c:pt idx="3">
                  <c:v>52.37</c:v>
                </c:pt>
                <c:pt idx="4">
                  <c:v>52.89</c:v>
                </c:pt>
              </c:numCache>
            </c:numRef>
          </c:val>
        </c:ser>
        <c:dLbls>
          <c:showLegendKey val="0"/>
          <c:showVal val="0"/>
          <c:showCatName val="0"/>
          <c:showSerName val="0"/>
          <c:showPercent val="0"/>
          <c:showBubbleSize val="0"/>
        </c:dLbls>
        <c:gapWidth val="150"/>
        <c:axId val="148478976"/>
        <c:axId val="1488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48478976"/>
        <c:axId val="148833408"/>
      </c:lineChart>
      <c:dateAx>
        <c:axId val="148478976"/>
        <c:scaling>
          <c:orientation val="minMax"/>
        </c:scaling>
        <c:delete val="1"/>
        <c:axPos val="b"/>
        <c:numFmt formatCode="ge" sourceLinked="1"/>
        <c:majorTickMark val="none"/>
        <c:minorTickMark val="none"/>
        <c:tickLblPos val="none"/>
        <c:crossAx val="148833408"/>
        <c:crosses val="autoZero"/>
        <c:auto val="1"/>
        <c:lblOffset val="100"/>
        <c:baseTimeUnit val="years"/>
      </c:dateAx>
      <c:valAx>
        <c:axId val="1488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c:v>
                </c:pt>
                <c:pt idx="1">
                  <c:v>89.72</c:v>
                </c:pt>
                <c:pt idx="2">
                  <c:v>90.91</c:v>
                </c:pt>
                <c:pt idx="3">
                  <c:v>91.9</c:v>
                </c:pt>
                <c:pt idx="4">
                  <c:v>93.16</c:v>
                </c:pt>
              </c:numCache>
            </c:numRef>
          </c:val>
        </c:ser>
        <c:dLbls>
          <c:showLegendKey val="0"/>
          <c:showVal val="0"/>
          <c:showCatName val="0"/>
          <c:showSerName val="0"/>
          <c:showPercent val="0"/>
          <c:showBubbleSize val="0"/>
        </c:dLbls>
        <c:gapWidth val="150"/>
        <c:axId val="148859520"/>
        <c:axId val="1488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48859520"/>
        <c:axId val="148861696"/>
      </c:lineChart>
      <c:dateAx>
        <c:axId val="148859520"/>
        <c:scaling>
          <c:orientation val="minMax"/>
        </c:scaling>
        <c:delete val="1"/>
        <c:axPos val="b"/>
        <c:numFmt formatCode="ge" sourceLinked="1"/>
        <c:majorTickMark val="none"/>
        <c:minorTickMark val="none"/>
        <c:tickLblPos val="none"/>
        <c:crossAx val="148861696"/>
        <c:crosses val="autoZero"/>
        <c:auto val="1"/>
        <c:lblOffset val="100"/>
        <c:baseTimeUnit val="years"/>
      </c:dateAx>
      <c:valAx>
        <c:axId val="1488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66.58</c:v>
                </c:pt>
                <c:pt idx="1">
                  <c:v>65.77</c:v>
                </c:pt>
                <c:pt idx="2">
                  <c:v>63.08</c:v>
                </c:pt>
                <c:pt idx="3">
                  <c:v>62.85</c:v>
                </c:pt>
                <c:pt idx="4">
                  <c:v>62.11</c:v>
                </c:pt>
              </c:numCache>
            </c:numRef>
          </c:val>
        </c:ser>
        <c:dLbls>
          <c:showLegendKey val="0"/>
          <c:showVal val="0"/>
          <c:showCatName val="0"/>
          <c:showSerName val="0"/>
          <c:showPercent val="0"/>
          <c:showBubbleSize val="0"/>
        </c:dLbls>
        <c:gapWidth val="150"/>
        <c:axId val="147863040"/>
        <c:axId val="1478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863040"/>
        <c:axId val="147864960"/>
      </c:lineChart>
      <c:dateAx>
        <c:axId val="147863040"/>
        <c:scaling>
          <c:orientation val="minMax"/>
        </c:scaling>
        <c:delete val="1"/>
        <c:axPos val="b"/>
        <c:numFmt formatCode="ge" sourceLinked="1"/>
        <c:majorTickMark val="none"/>
        <c:minorTickMark val="none"/>
        <c:tickLblPos val="none"/>
        <c:crossAx val="147864960"/>
        <c:crosses val="autoZero"/>
        <c:auto val="1"/>
        <c:lblOffset val="100"/>
        <c:baseTimeUnit val="years"/>
      </c:dateAx>
      <c:valAx>
        <c:axId val="1478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896192"/>
        <c:axId val="1481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896192"/>
        <c:axId val="148176896"/>
      </c:lineChart>
      <c:dateAx>
        <c:axId val="147896192"/>
        <c:scaling>
          <c:orientation val="minMax"/>
        </c:scaling>
        <c:delete val="1"/>
        <c:axPos val="b"/>
        <c:numFmt formatCode="ge" sourceLinked="1"/>
        <c:majorTickMark val="none"/>
        <c:minorTickMark val="none"/>
        <c:tickLblPos val="none"/>
        <c:crossAx val="148176896"/>
        <c:crosses val="autoZero"/>
        <c:auto val="1"/>
        <c:lblOffset val="100"/>
        <c:baseTimeUnit val="years"/>
      </c:dateAx>
      <c:valAx>
        <c:axId val="148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211200"/>
        <c:axId val="1482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11200"/>
        <c:axId val="148213120"/>
      </c:lineChart>
      <c:dateAx>
        <c:axId val="148211200"/>
        <c:scaling>
          <c:orientation val="minMax"/>
        </c:scaling>
        <c:delete val="1"/>
        <c:axPos val="b"/>
        <c:numFmt formatCode="ge" sourceLinked="1"/>
        <c:majorTickMark val="none"/>
        <c:minorTickMark val="none"/>
        <c:tickLblPos val="none"/>
        <c:crossAx val="148213120"/>
        <c:crosses val="autoZero"/>
        <c:auto val="1"/>
        <c:lblOffset val="100"/>
        <c:baseTimeUnit val="years"/>
      </c:dateAx>
      <c:valAx>
        <c:axId val="1482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243968"/>
        <c:axId val="1482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43968"/>
        <c:axId val="148245888"/>
      </c:lineChart>
      <c:dateAx>
        <c:axId val="148243968"/>
        <c:scaling>
          <c:orientation val="minMax"/>
        </c:scaling>
        <c:delete val="1"/>
        <c:axPos val="b"/>
        <c:numFmt formatCode="ge" sourceLinked="1"/>
        <c:majorTickMark val="none"/>
        <c:minorTickMark val="none"/>
        <c:tickLblPos val="none"/>
        <c:crossAx val="148245888"/>
        <c:crosses val="autoZero"/>
        <c:auto val="1"/>
        <c:lblOffset val="100"/>
        <c:baseTimeUnit val="years"/>
      </c:dateAx>
      <c:valAx>
        <c:axId val="1482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294656"/>
        <c:axId val="1483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94656"/>
        <c:axId val="148309120"/>
      </c:lineChart>
      <c:dateAx>
        <c:axId val="148294656"/>
        <c:scaling>
          <c:orientation val="minMax"/>
        </c:scaling>
        <c:delete val="1"/>
        <c:axPos val="b"/>
        <c:numFmt formatCode="ge" sourceLinked="1"/>
        <c:majorTickMark val="none"/>
        <c:minorTickMark val="none"/>
        <c:tickLblPos val="none"/>
        <c:crossAx val="148309120"/>
        <c:crosses val="autoZero"/>
        <c:auto val="1"/>
        <c:lblOffset val="100"/>
        <c:baseTimeUnit val="years"/>
      </c:dateAx>
      <c:valAx>
        <c:axId val="1483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1224.57</c:v>
                </c:pt>
                <c:pt idx="1">
                  <c:v>1143.1300000000001</c:v>
                </c:pt>
                <c:pt idx="2">
                  <c:v>1103.48</c:v>
                </c:pt>
                <c:pt idx="3">
                  <c:v>1069.27</c:v>
                </c:pt>
                <c:pt idx="4">
                  <c:v>977.89</c:v>
                </c:pt>
              </c:numCache>
            </c:numRef>
          </c:val>
        </c:ser>
        <c:dLbls>
          <c:showLegendKey val="0"/>
          <c:showVal val="0"/>
          <c:showCatName val="0"/>
          <c:showSerName val="0"/>
          <c:showPercent val="0"/>
          <c:showBubbleSize val="0"/>
        </c:dLbls>
        <c:gapWidth val="150"/>
        <c:axId val="148318848"/>
        <c:axId val="1483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48318848"/>
        <c:axId val="148329216"/>
      </c:lineChart>
      <c:dateAx>
        <c:axId val="148318848"/>
        <c:scaling>
          <c:orientation val="minMax"/>
        </c:scaling>
        <c:delete val="1"/>
        <c:axPos val="b"/>
        <c:numFmt formatCode="ge" sourceLinked="1"/>
        <c:majorTickMark val="none"/>
        <c:minorTickMark val="none"/>
        <c:tickLblPos val="none"/>
        <c:crossAx val="148329216"/>
        <c:crosses val="autoZero"/>
        <c:auto val="1"/>
        <c:lblOffset val="100"/>
        <c:baseTimeUnit val="years"/>
      </c:dateAx>
      <c:valAx>
        <c:axId val="1483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42.41</c:v>
                </c:pt>
                <c:pt idx="1">
                  <c:v>38.58</c:v>
                </c:pt>
                <c:pt idx="2">
                  <c:v>36.81</c:v>
                </c:pt>
                <c:pt idx="3">
                  <c:v>36.17</c:v>
                </c:pt>
                <c:pt idx="4">
                  <c:v>36.33</c:v>
                </c:pt>
              </c:numCache>
            </c:numRef>
          </c:val>
        </c:ser>
        <c:dLbls>
          <c:showLegendKey val="0"/>
          <c:showVal val="0"/>
          <c:showCatName val="0"/>
          <c:showSerName val="0"/>
          <c:showPercent val="0"/>
          <c:showBubbleSize val="0"/>
        </c:dLbls>
        <c:gapWidth val="150"/>
        <c:axId val="148439424"/>
        <c:axId val="1484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48439424"/>
        <c:axId val="148441344"/>
      </c:lineChart>
      <c:dateAx>
        <c:axId val="148439424"/>
        <c:scaling>
          <c:orientation val="minMax"/>
        </c:scaling>
        <c:delete val="1"/>
        <c:axPos val="b"/>
        <c:numFmt formatCode="ge" sourceLinked="1"/>
        <c:majorTickMark val="none"/>
        <c:minorTickMark val="none"/>
        <c:tickLblPos val="none"/>
        <c:crossAx val="148441344"/>
        <c:crosses val="autoZero"/>
        <c:auto val="1"/>
        <c:lblOffset val="100"/>
        <c:baseTimeUnit val="years"/>
      </c:dateAx>
      <c:valAx>
        <c:axId val="1484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299.48</c:v>
                </c:pt>
                <c:pt idx="1">
                  <c:v>333.52</c:v>
                </c:pt>
                <c:pt idx="2">
                  <c:v>345.65</c:v>
                </c:pt>
                <c:pt idx="3">
                  <c:v>357.05</c:v>
                </c:pt>
                <c:pt idx="4">
                  <c:v>358.42</c:v>
                </c:pt>
              </c:numCache>
            </c:numRef>
          </c:val>
        </c:ser>
        <c:dLbls>
          <c:showLegendKey val="0"/>
          <c:showVal val="0"/>
          <c:showCatName val="0"/>
          <c:showSerName val="0"/>
          <c:showPercent val="0"/>
          <c:showBubbleSize val="0"/>
        </c:dLbls>
        <c:gapWidth val="150"/>
        <c:axId val="148458880"/>
        <c:axId val="1484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48458880"/>
        <c:axId val="148465152"/>
      </c:lineChart>
      <c:dateAx>
        <c:axId val="148458880"/>
        <c:scaling>
          <c:orientation val="minMax"/>
        </c:scaling>
        <c:delete val="1"/>
        <c:axPos val="b"/>
        <c:numFmt formatCode="ge" sourceLinked="1"/>
        <c:majorTickMark val="none"/>
        <c:minorTickMark val="none"/>
        <c:tickLblPos val="none"/>
        <c:crossAx val="148465152"/>
        <c:crosses val="autoZero"/>
        <c:auto val="1"/>
        <c:lblOffset val="100"/>
        <c:baseTimeUnit val="years"/>
      </c:dateAx>
      <c:valAx>
        <c:axId val="1484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55"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磐田市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170559</v>
      </c>
      <c r="AM8" s="47"/>
      <c r="AN8" s="47"/>
      <c r="AO8" s="47"/>
      <c r="AP8" s="47"/>
      <c r="AQ8" s="47"/>
      <c r="AR8" s="47"/>
      <c r="AS8" s="47"/>
      <c r="AT8" s="43">
        <f>データ!S6</f>
        <v>163.44999999999999</v>
      </c>
      <c r="AU8" s="43"/>
      <c r="AV8" s="43"/>
      <c r="AW8" s="43"/>
      <c r="AX8" s="43"/>
      <c r="AY8" s="43"/>
      <c r="AZ8" s="43"/>
      <c r="BA8" s="43"/>
      <c r="BB8" s="43">
        <f>データ!T6</f>
        <v>1043.49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2.11</v>
      </c>
      <c r="Q10" s="43"/>
      <c r="R10" s="43"/>
      <c r="S10" s="43"/>
      <c r="T10" s="43"/>
      <c r="U10" s="43"/>
      <c r="V10" s="43"/>
      <c r="W10" s="43">
        <f>データ!P6</f>
        <v>104.41</v>
      </c>
      <c r="X10" s="43"/>
      <c r="Y10" s="43"/>
      <c r="Z10" s="43"/>
      <c r="AA10" s="43"/>
      <c r="AB10" s="43"/>
      <c r="AC10" s="43"/>
      <c r="AD10" s="47">
        <f>データ!Q6</f>
        <v>2221</v>
      </c>
      <c r="AE10" s="47"/>
      <c r="AF10" s="47"/>
      <c r="AG10" s="47"/>
      <c r="AH10" s="47"/>
      <c r="AI10" s="47"/>
      <c r="AJ10" s="47"/>
      <c r="AK10" s="2"/>
      <c r="AL10" s="47">
        <f>データ!U6</f>
        <v>3594</v>
      </c>
      <c r="AM10" s="47"/>
      <c r="AN10" s="47"/>
      <c r="AO10" s="47"/>
      <c r="AP10" s="47"/>
      <c r="AQ10" s="47"/>
      <c r="AR10" s="47"/>
      <c r="AS10" s="47"/>
      <c r="AT10" s="43">
        <f>データ!V6</f>
        <v>1.28</v>
      </c>
      <c r="AU10" s="43"/>
      <c r="AV10" s="43"/>
      <c r="AW10" s="43"/>
      <c r="AX10" s="43"/>
      <c r="AY10" s="43"/>
      <c r="AZ10" s="43"/>
      <c r="BA10" s="43"/>
      <c r="BB10" s="43">
        <f>データ!W6</f>
        <v>2807.81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222119</v>
      </c>
      <c r="D6" s="31">
        <f t="shared" si="3"/>
        <v>47</v>
      </c>
      <c r="E6" s="31">
        <f t="shared" si="3"/>
        <v>17</v>
      </c>
      <c r="F6" s="31">
        <f t="shared" si="3"/>
        <v>5</v>
      </c>
      <c r="G6" s="31">
        <f t="shared" si="3"/>
        <v>0</v>
      </c>
      <c r="H6" s="31" t="str">
        <f t="shared" si="3"/>
        <v>静岡県　磐田市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2.11</v>
      </c>
      <c r="P6" s="32">
        <f t="shared" si="3"/>
        <v>104.41</v>
      </c>
      <c r="Q6" s="32">
        <f t="shared" si="3"/>
        <v>2221</v>
      </c>
      <c r="R6" s="32">
        <f t="shared" si="3"/>
        <v>170559</v>
      </c>
      <c r="S6" s="32">
        <f t="shared" si="3"/>
        <v>163.44999999999999</v>
      </c>
      <c r="T6" s="32">
        <f t="shared" si="3"/>
        <v>1043.49</v>
      </c>
      <c r="U6" s="32">
        <f t="shared" si="3"/>
        <v>3594</v>
      </c>
      <c r="V6" s="32">
        <f t="shared" si="3"/>
        <v>1.28</v>
      </c>
      <c r="W6" s="32">
        <f t="shared" si="3"/>
        <v>2807.81</v>
      </c>
      <c r="X6" s="33">
        <f>IF(X7="",NA(),X7)</f>
        <v>66.58</v>
      </c>
      <c r="Y6" s="33">
        <f t="shared" ref="Y6:AG6" si="4">IF(Y7="",NA(),Y7)</f>
        <v>65.77</v>
      </c>
      <c r="Z6" s="33">
        <f t="shared" si="4"/>
        <v>63.08</v>
      </c>
      <c r="AA6" s="33">
        <f t="shared" si="4"/>
        <v>62.85</v>
      </c>
      <c r="AB6" s="33">
        <f t="shared" si="4"/>
        <v>62.11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1224.57</v>
      </c>
      <c r="BF6" s="33">
        <f t="shared" ref="BF6:BN6" si="7">IF(BF7="",NA(),BF7)</f>
        <v>1143.1300000000001</v>
      </c>
      <c r="BG6" s="33">
        <f t="shared" si="7"/>
        <v>1103.48</v>
      </c>
      <c r="BH6" s="33">
        <f t="shared" si="7"/>
        <v>1069.27</v>
      </c>
      <c r="BI6" s="33">
        <f t="shared" si="7"/>
        <v>977.89</v>
      </c>
      <c r="BJ6" s="33">
        <f t="shared" si="7"/>
        <v>1239.2</v>
      </c>
      <c r="BK6" s="33">
        <f t="shared" si="7"/>
        <v>1197.82</v>
      </c>
      <c r="BL6" s="33">
        <f t="shared" si="7"/>
        <v>1126.77</v>
      </c>
      <c r="BM6" s="33">
        <f t="shared" si="7"/>
        <v>1044.8</v>
      </c>
      <c r="BN6" s="33">
        <f t="shared" si="7"/>
        <v>1081.8</v>
      </c>
      <c r="BO6" s="32" t="str">
        <f>IF(BO7="","",IF(BO7="-","【-】","【"&amp;SUBSTITUTE(TEXT(BO7,"#,##0.00"),"-","△")&amp;"】"))</f>
        <v>【1,015.77】</v>
      </c>
      <c r="BP6" s="33">
        <f>IF(BP7="",NA(),BP7)</f>
        <v>42.41</v>
      </c>
      <c r="BQ6" s="33">
        <f t="shared" ref="BQ6:BY6" si="8">IF(BQ7="",NA(),BQ7)</f>
        <v>38.58</v>
      </c>
      <c r="BR6" s="33">
        <f t="shared" si="8"/>
        <v>36.81</v>
      </c>
      <c r="BS6" s="33">
        <f t="shared" si="8"/>
        <v>36.17</v>
      </c>
      <c r="BT6" s="33">
        <f t="shared" si="8"/>
        <v>36.33</v>
      </c>
      <c r="BU6" s="33">
        <f t="shared" si="8"/>
        <v>51.56</v>
      </c>
      <c r="BV6" s="33">
        <f t="shared" si="8"/>
        <v>51.03</v>
      </c>
      <c r="BW6" s="33">
        <f t="shared" si="8"/>
        <v>50.9</v>
      </c>
      <c r="BX6" s="33">
        <f t="shared" si="8"/>
        <v>50.82</v>
      </c>
      <c r="BY6" s="33">
        <f t="shared" si="8"/>
        <v>52.19</v>
      </c>
      <c r="BZ6" s="32" t="str">
        <f>IF(BZ7="","",IF(BZ7="-","【-】","【"&amp;SUBSTITUTE(TEXT(BZ7,"#,##0.00"),"-","△")&amp;"】"))</f>
        <v>【52.78】</v>
      </c>
      <c r="CA6" s="33">
        <f>IF(CA7="",NA(),CA7)</f>
        <v>299.48</v>
      </c>
      <c r="CB6" s="33">
        <f t="shared" ref="CB6:CJ6" si="9">IF(CB7="",NA(),CB7)</f>
        <v>333.52</v>
      </c>
      <c r="CC6" s="33">
        <f t="shared" si="9"/>
        <v>345.65</v>
      </c>
      <c r="CD6" s="33">
        <f t="shared" si="9"/>
        <v>357.05</v>
      </c>
      <c r="CE6" s="33">
        <f t="shared" si="9"/>
        <v>358.42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53.83</v>
      </c>
      <c r="CM6" s="33">
        <f t="shared" ref="CM6:CU6" si="10">IF(CM7="",NA(),CM7)</f>
        <v>53.83</v>
      </c>
      <c r="CN6" s="33">
        <f t="shared" si="10"/>
        <v>54.26</v>
      </c>
      <c r="CO6" s="33">
        <f t="shared" si="10"/>
        <v>52.37</v>
      </c>
      <c r="CP6" s="33">
        <f t="shared" si="10"/>
        <v>52.89</v>
      </c>
      <c r="CQ6" s="33">
        <f t="shared" si="10"/>
        <v>55.2</v>
      </c>
      <c r="CR6" s="33">
        <f t="shared" si="10"/>
        <v>54.74</v>
      </c>
      <c r="CS6" s="33">
        <f t="shared" si="10"/>
        <v>53.78</v>
      </c>
      <c r="CT6" s="33">
        <f t="shared" si="10"/>
        <v>53.24</v>
      </c>
      <c r="CU6" s="33">
        <f t="shared" si="10"/>
        <v>52.31</v>
      </c>
      <c r="CV6" s="32" t="str">
        <f>IF(CV7="","",IF(CV7="-","【-】","【"&amp;SUBSTITUTE(TEXT(CV7,"#,##0.00"),"-","△")&amp;"】"))</f>
        <v>【52.74】</v>
      </c>
      <c r="CW6" s="33">
        <f>IF(CW7="",NA(),CW7)</f>
        <v>88</v>
      </c>
      <c r="CX6" s="33">
        <f t="shared" ref="CX6:DF6" si="11">IF(CX7="",NA(),CX7)</f>
        <v>89.72</v>
      </c>
      <c r="CY6" s="33">
        <f t="shared" si="11"/>
        <v>90.91</v>
      </c>
      <c r="CZ6" s="33">
        <f t="shared" si="11"/>
        <v>91.9</v>
      </c>
      <c r="DA6" s="33">
        <f t="shared" si="11"/>
        <v>93.16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222119</v>
      </c>
      <c r="D7" s="35">
        <v>47</v>
      </c>
      <c r="E7" s="35">
        <v>17</v>
      </c>
      <c r="F7" s="35">
        <v>5</v>
      </c>
      <c r="G7" s="35">
        <v>0</v>
      </c>
      <c r="H7" s="35" t="s">
        <v>96</v>
      </c>
      <c r="I7" s="35" t="s">
        <v>97</v>
      </c>
      <c r="J7" s="35" t="s">
        <v>98</v>
      </c>
      <c r="K7" s="35" t="s">
        <v>99</v>
      </c>
      <c r="L7" s="35" t="s">
        <v>100</v>
      </c>
      <c r="M7" s="36" t="s">
        <v>101</v>
      </c>
      <c r="N7" s="36" t="s">
        <v>102</v>
      </c>
      <c r="O7" s="36">
        <v>2.11</v>
      </c>
      <c r="P7" s="36">
        <v>104.41</v>
      </c>
      <c r="Q7" s="36">
        <v>2221</v>
      </c>
      <c r="R7" s="36">
        <v>170559</v>
      </c>
      <c r="S7" s="36">
        <v>163.44999999999999</v>
      </c>
      <c r="T7" s="36">
        <v>1043.49</v>
      </c>
      <c r="U7" s="36">
        <v>3594</v>
      </c>
      <c r="V7" s="36">
        <v>1.28</v>
      </c>
      <c r="W7" s="36">
        <v>2807.81</v>
      </c>
      <c r="X7" s="36">
        <v>66.58</v>
      </c>
      <c r="Y7" s="36">
        <v>65.77</v>
      </c>
      <c r="Z7" s="36">
        <v>63.08</v>
      </c>
      <c r="AA7" s="36">
        <v>62.85</v>
      </c>
      <c r="AB7" s="36">
        <v>62.11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1224.57</v>
      </c>
      <c r="BF7" s="36">
        <v>1143.1300000000001</v>
      </c>
      <c r="BG7" s="36">
        <v>1103.48</v>
      </c>
      <c r="BH7" s="36">
        <v>1069.27</v>
      </c>
      <c r="BI7" s="36">
        <v>977.89</v>
      </c>
      <c r="BJ7" s="36">
        <v>1239.2</v>
      </c>
      <c r="BK7" s="36">
        <v>1197.82</v>
      </c>
      <c r="BL7" s="36">
        <v>1126.77</v>
      </c>
      <c r="BM7" s="36">
        <v>1044.8</v>
      </c>
      <c r="BN7" s="36">
        <v>1081.8</v>
      </c>
      <c r="BO7" s="36">
        <v>1015.77</v>
      </c>
      <c r="BP7" s="36">
        <v>42.41</v>
      </c>
      <c r="BQ7" s="36">
        <v>38.58</v>
      </c>
      <c r="BR7" s="36">
        <v>36.81</v>
      </c>
      <c r="BS7" s="36">
        <v>36.17</v>
      </c>
      <c r="BT7" s="36">
        <v>36.33</v>
      </c>
      <c r="BU7" s="36">
        <v>51.56</v>
      </c>
      <c r="BV7" s="36">
        <v>51.03</v>
      </c>
      <c r="BW7" s="36">
        <v>50.9</v>
      </c>
      <c r="BX7" s="36">
        <v>50.82</v>
      </c>
      <c r="BY7" s="36">
        <v>52.19</v>
      </c>
      <c r="BZ7" s="36">
        <v>52.78</v>
      </c>
      <c r="CA7" s="36">
        <v>299.48</v>
      </c>
      <c r="CB7" s="36">
        <v>333.52</v>
      </c>
      <c r="CC7" s="36">
        <v>345.65</v>
      </c>
      <c r="CD7" s="36">
        <v>357.05</v>
      </c>
      <c r="CE7" s="36">
        <v>358.42</v>
      </c>
      <c r="CF7" s="36">
        <v>283.26</v>
      </c>
      <c r="CG7" s="36">
        <v>289.60000000000002</v>
      </c>
      <c r="CH7" s="36">
        <v>293.27</v>
      </c>
      <c r="CI7" s="36">
        <v>300.52</v>
      </c>
      <c r="CJ7" s="36">
        <v>296.14</v>
      </c>
      <c r="CK7" s="36">
        <v>289.81</v>
      </c>
      <c r="CL7" s="36">
        <v>53.83</v>
      </c>
      <c r="CM7" s="36">
        <v>53.83</v>
      </c>
      <c r="CN7" s="36">
        <v>54.26</v>
      </c>
      <c r="CO7" s="36">
        <v>52.37</v>
      </c>
      <c r="CP7" s="36">
        <v>52.89</v>
      </c>
      <c r="CQ7" s="36">
        <v>55.2</v>
      </c>
      <c r="CR7" s="36">
        <v>54.74</v>
      </c>
      <c r="CS7" s="36">
        <v>53.78</v>
      </c>
      <c r="CT7" s="36">
        <v>53.24</v>
      </c>
      <c r="CU7" s="36">
        <v>52.31</v>
      </c>
      <c r="CV7" s="36">
        <v>52.74</v>
      </c>
      <c r="CW7" s="36">
        <v>88</v>
      </c>
      <c r="CX7" s="36">
        <v>89.72</v>
      </c>
      <c r="CY7" s="36">
        <v>90.91</v>
      </c>
      <c r="CZ7" s="36">
        <v>91.9</v>
      </c>
      <c r="DA7" s="36">
        <v>93.16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CL2773</cp:lastModifiedBy>
  <cp:lastPrinted>2017-02-15T02:44:48Z</cp:lastPrinted>
  <dcterms:created xsi:type="dcterms:W3CDTF">2017-02-08T03:11:51Z</dcterms:created>
  <dcterms:modified xsi:type="dcterms:W3CDTF">2017-02-16T07:32:56Z</dcterms:modified>
  <cp:category/>
</cp:coreProperties>
</file>