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<sst xmlns="http://schemas.openxmlformats.org/spreadsheetml/2006/main" count="221" uniqueCount="111">
  <si>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</si>
  <si>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</si>
  <si>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</si>
  <si>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</si>
  <si>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</si>
  <si>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</si>
  <si>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</si>
  <si>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</si>
  <si>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</si>
  <si>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</si>
  <si>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</si>
  <si>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</si>
  <si>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</si>
  <si>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</si>
  <si>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</si>
  <si>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</si>
  <si>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</si>
  <si>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</si>
  <si>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</si>
  <si>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</si>
  <si>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</si>
  <si>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</si>
  <si>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</si>
  <si>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</si>
  <si>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</si>
  <si>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</si>
  <si>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</si>
  <si>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</si>
  <si>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</si>
  <si>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</si>
  <si>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</si>
  <si>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</si>
  <si>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</si>
  <si>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</si>
  <si>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</si>
  <si>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</si>
  <si>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</si>
  <si>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</si>
  <si>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</si>
  <si>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</si>
  <si>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</si>
  <si>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</si>
  <si>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</si>
  <si>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</si>
  <si>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</si>
  <si>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</si>
  <si>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</si>
  <si>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</si>
  <si>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</si>
  <si>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</si>
  <si>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</si>
  <si>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</si>
  <si>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</si>
  <si>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</si>
  <si>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</si>
  <si>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</si>
  <si>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</si>
  <si>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</si>
  <si>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</si>
  <si>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</si>
  <si>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</si>
  <si>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</si>
  <si>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</si>
  <si>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</si>
  <si>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</si>
  <si>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</si>
  <si>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</si>
  <si>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</si>
  <si>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</si>
  <si>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</si>
  <si>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</si>
  <si>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</si>
  <si>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</si>
  <si>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</si>
  <si>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</si>
  <si>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</si>
  <si>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</si>
  <si>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</si>
  <si>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</si>
  <si>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</si>
  <si>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</si>
  <si>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</si>
  <si>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</si>
  <si>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</si>
  <si>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</si>
  <si>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</si>
  <si>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</si>
  <si>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</si>
  <si>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</si>
  <si>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</si>
  <si>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</si>
  <si>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</si>
  <si>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</si>
  <si>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</si>
  <si>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</si>
  <si>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</si>
  <si>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掛川市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</si>
  <si>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</si>
  <si>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</si>
  <si>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</si>
  <si>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</si>
  <si>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</si>
  <si>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</si>
  <si>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</si>
  <si>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</si>
  <si>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</si>
  <si>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</si>
  <si>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</si>
  <si>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①収支比率は、使用料の増収などにより改善に向かっています。
④料金収入規模に対する借金残高との比率は団体平均より借金の比率が高いですが、債務返済を着実に行い軽減に取り組んでいます。
⑤料金水準は、団体平均より低いです。維持費は軽減していますが、それを上回って償還金負担が増加しているため、近年の数値悪化となっています。
⑥１m3の汚水処理にかかる原価は団体平均より高く、償還金負担が影響しています。引き続き経費削減に取り組んでいく必要があります
⑦処理場の処理能力と日平均の処理水量との比率は、団体平均より低いです。これは、加入戸数が伸びず、処理場の計画水量に対して流入水量が半分にも達していない思わしくない状態です。
⑧下水道に接続している割合では、団体平均より上回っているものの、本来は100％が望ましいです。
なお②③は企業会計での会計処理を行っていないため算定できませんが、Ｈ３２年度から算定予定です。</t>
    <rPh sb="1" eb="3">
      <t>シュウシ</t>
    </rPh>
    <rPh sb="3" eb="5">
      <t>ヒリツ</t>
    </rPh>
    <rPh sb="7" eb="10">
      <t>シヨウリョウ</t>
    </rPh>
    <rPh sb="11" eb="13">
      <t>ゾウシュウ</t>
    </rPh>
    <rPh sb="18" eb="20">
      <t>カイゼン</t>
    </rPh>
    <rPh sb="21" eb="22">
      <t>ム</t>
    </rPh>
    <rPh sb="92" eb="94">
      <t>リョウキン</t>
    </rPh>
    <rPh sb="94" eb="96">
      <t>スイジュン</t>
    </rPh>
    <rPh sb="98" eb="100">
      <t>ダンタイ</t>
    </rPh>
    <rPh sb="100" eb="102">
      <t>ヘイキン</t>
    </rPh>
    <rPh sb="104" eb="105">
      <t>ヒク</t>
    </rPh>
    <rPh sb="125" eb="127">
      <t>ウワマワ</t>
    </rPh>
    <rPh sb="129" eb="131">
      <t>ショウカン</t>
    </rPh>
    <rPh sb="132" eb="134">
      <t>フタン</t>
    </rPh>
    <rPh sb="135" eb="137">
      <t>ゾウカ</t>
    </rPh>
    <rPh sb="144" eb="146">
      <t>キンネン</t>
    </rPh>
    <rPh sb="147" eb="149">
      <t>スウチ</t>
    </rPh>
    <rPh sb="149" eb="151">
      <t>アッカ</t>
    </rPh>
    <rPh sb="165" eb="167">
      <t>オスイ</t>
    </rPh>
    <rPh sb="167" eb="169">
      <t>ショリ</t>
    </rPh>
    <rPh sb="173" eb="175">
      <t>ゲンカ</t>
    </rPh>
    <rPh sb="176" eb="178">
      <t>ダンタイ</t>
    </rPh>
    <rPh sb="178" eb="180">
      <t>ヘイキン</t>
    </rPh>
    <rPh sb="182" eb="183">
      <t>タカ</t>
    </rPh>
    <rPh sb="185" eb="188">
      <t>ショウカンキン</t>
    </rPh>
    <rPh sb="188" eb="190">
      <t>フタン</t>
    </rPh>
    <rPh sb="191" eb="193">
      <t>エイキョウ</t>
    </rPh>
    <rPh sb="199" eb="200">
      <t>ヒ</t>
    </rPh>
    <rPh sb="201" eb="202">
      <t>ツヅ</t>
    </rPh>
    <rPh sb="224" eb="227">
      <t>ショリジョウ</t>
    </rPh>
    <rPh sb="228" eb="230">
      <t>ショリ</t>
    </rPh>
    <rPh sb="230" eb="232">
      <t>ノウリョク</t>
    </rPh>
    <rPh sb="234" eb="236">
      <t>ヘイキン</t>
    </rPh>
    <rPh sb="237" eb="239">
      <t>ショリ</t>
    </rPh>
    <rPh sb="239" eb="241">
      <t>スイリョウ</t>
    </rPh>
    <rPh sb="243" eb="245">
      <t>ヒリツ</t>
    </rPh>
    <rPh sb="247" eb="249">
      <t>ダンタイ</t>
    </rPh>
    <rPh sb="249" eb="251">
      <t>ヘイキン</t>
    </rPh>
    <rPh sb="253" eb="254">
      <t>ヒク</t>
    </rPh>
    <rPh sb="262" eb="264">
      <t>カニュウ</t>
    </rPh>
    <rPh sb="264" eb="266">
      <t>コスウ</t>
    </rPh>
    <rPh sb="267" eb="268">
      <t>ノ</t>
    </rPh>
    <rPh sb="283" eb="286">
      <t>リュウニュウスイ</t>
    </rPh>
    <rPh sb="286" eb="287">
      <t>リョウ</t>
    </rPh>
    <rPh sb="288" eb="290">
      <t>ハンブン</t>
    </rPh>
    <rPh sb="292" eb="293">
      <t>タッ</t>
    </rPh>
    <rPh sb="298" eb="299">
      <t>オモ</t>
    </rPh>
    <rPh sb="304" eb="306">
      <t>ジョウタイ</t>
    </rPh>
    <rPh sb="311" eb="314">
      <t>ゲスイドウ</t>
    </rPh>
    <rPh sb="315" eb="317">
      <t>セツゾク</t>
    </rPh>
    <rPh sb="321" eb="323">
      <t>ワリアイ</t>
    </rPh>
    <rPh sb="326" eb="328">
      <t>ダンタイ</t>
    </rPh>
    <rPh sb="328" eb="330">
      <t>ヘイキン</t>
    </rPh>
    <rPh sb="332" eb="334">
      <t>ウワマワ</t>
    </rPh>
    <rPh sb="342" eb="344">
      <t>ホンライ</t>
    </rPh>
    <rPh sb="350" eb="351">
      <t>ノゾ</t>
    </rPh>
    <phoneticPr fontId="4"/>
  </si>
  <si>
    <t>・事業開始から30年未満ということもあり、老朽化した管渠改善は現在まで行っていません。今後は年数経過による施設の傷みの予防的対処や耐震化も見据えて更新を検討していく必要があります。
・なお①②は企業会計による会計処理を行っていないため算定できませんが、Ｈ３２年度決算数値から算定予定です。</t>
    <rPh sb="1" eb="3">
      <t>ジギョウ</t>
    </rPh>
    <rPh sb="3" eb="5">
      <t>カイシ</t>
    </rPh>
    <rPh sb="9" eb="10">
      <t>ネン</t>
    </rPh>
    <rPh sb="10" eb="12">
      <t>ミマン</t>
    </rPh>
    <rPh sb="21" eb="24">
      <t>ロウキュウカ</t>
    </rPh>
    <rPh sb="26" eb="28">
      <t>カンキョ</t>
    </rPh>
    <rPh sb="28" eb="30">
      <t>カイゼン</t>
    </rPh>
    <rPh sb="31" eb="33">
      <t>ゲンザイ</t>
    </rPh>
    <rPh sb="35" eb="36">
      <t>オコナ</t>
    </rPh>
    <rPh sb="43" eb="45">
      <t>コンゴ</t>
    </rPh>
    <rPh sb="46" eb="48">
      <t>ネンスウ</t>
    </rPh>
    <rPh sb="48" eb="50">
      <t>ケイカ</t>
    </rPh>
    <rPh sb="53" eb="55">
      <t>シセツ</t>
    </rPh>
    <rPh sb="56" eb="57">
      <t>イタ</t>
    </rPh>
    <rPh sb="59" eb="62">
      <t>ヨボウテキ</t>
    </rPh>
    <rPh sb="62" eb="64">
      <t>タイショ</t>
    </rPh>
    <rPh sb="65" eb="68">
      <t>タイシンカ</t>
    </rPh>
    <rPh sb="69" eb="71">
      <t>ミス</t>
    </rPh>
    <rPh sb="73" eb="75">
      <t>コウシン</t>
    </rPh>
    <rPh sb="76" eb="78">
      <t>ケントウ</t>
    </rPh>
    <rPh sb="82" eb="84">
      <t>ヒツヨウ</t>
    </rPh>
    <rPh sb="110" eb="111">
      <t>オコナ</t>
    </rPh>
    <phoneticPr fontId="4"/>
  </si>
  <si>
    <t xml:space="preserve">
・区域内人口密度が低く規模のﾒﾘｯﾄが活かしにくいなかでも使用料水準の検討と費用削減に取り組み、さらには各事業での施設統合も視野に入れ、より効率的な運営に取り組んでいく必要があります。
</t>
    <rPh sb="2" eb="5">
      <t>クイキナイ</t>
    </rPh>
    <rPh sb="5" eb="7">
      <t>ジンコウ</t>
    </rPh>
    <rPh sb="7" eb="9">
      <t>ミツド</t>
    </rPh>
    <rPh sb="10" eb="11">
      <t>ヒク</t>
    </rPh>
    <rPh sb="12" eb="14">
      <t>キボ</t>
    </rPh>
    <rPh sb="20" eb="21">
      <t>イ</t>
    </rPh>
    <rPh sb="30" eb="33">
      <t>シヨウリョウ</t>
    </rPh>
    <rPh sb="33" eb="35">
      <t>スイジュン</t>
    </rPh>
    <rPh sb="36" eb="38">
      <t>ケントウ</t>
    </rPh>
    <rPh sb="39" eb="41">
      <t>ヒヨウ</t>
    </rPh>
    <rPh sb="41" eb="43">
      <t>サクゲン</t>
    </rPh>
    <rPh sb="44" eb="45">
      <t>ト</t>
    </rPh>
    <rPh sb="46" eb="47">
      <t>ク</t>
    </rPh>
    <rPh sb="53" eb="56">
      <t>カクジギョウ</t>
    </rPh>
    <rPh sb="58" eb="60">
      <t>シセツ</t>
    </rPh>
    <rPh sb="60" eb="62">
      <t>トウゴウ</t>
    </rPh>
    <rPh sb="63" eb="65">
      <t>シヤ</t>
    </rPh>
    <rPh sb="66" eb="67">
      <t>イ</t>
    </rPh>
    <rPh sb="71" eb="74">
      <t>コウリツテキ</t>
    </rPh>
    <rPh sb="75" eb="77">
      <t>ウンエイ</t>
    </rPh>
    <rPh sb="78" eb="79">
      <t>ト</t>
    </rPh>
    <rPh sb="80" eb="81">
      <t>ク</t>
    </rPh>
    <rPh sb="85" eb="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</si>
</sst>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86336"/>
        <c:axId val="918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1886336"/>
        <c:axId val="91888256"/>
      </c:lineChart>
      <c:dateAx>
        <c:axId val="91886336"/>
        <c:scaling>
          <c:orientation val="minMax"/>
        </c:scaling>
        <c:delete val="1"/>
        <c:axPos val="b"/>
        <c:numFmt formatCode="ge" sourceLinked="1"/>
        <c:majorTickMark val="none"/>
        <c:minorTickMark val="none"/>
        <c:tickLblPos val="none"/>
        <c:crossAx val="91888256"/>
        <c:crosses val="autoZero"/>
        <c:auto val="1"/>
        <c:lblOffset val="100"/>
        <c:baseTimeUnit val="years"/>
      </c:dateAx>
      <c:valAx>
        <c:axId val="918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86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48.82</c:v>
                </c:pt>
                <c:pt idx="1">
                  <c:v>49.61</c:v>
                </c:pt>
                <c:pt idx="2">
                  <c:v>48.63</c:v>
                </c:pt>
                <c:pt idx="3">
                  <c:v>48.18</c:v>
                </c:pt>
                <c:pt idx="4">
                  <c:v>47.35</c:v>
                </c:pt>
              </c:numCache>
            </c:numRef>
          </c:val>
        </c:ser>
        <c:dLbls>
          <c:showLegendKey val="0"/>
          <c:showVal val="0"/>
          <c:showCatName val="0"/>
          <c:showSerName val="0"/>
          <c:showPercent val="0"/>
          <c:showBubbleSize val="0"/>
        </c:dLbls>
        <c:gapWidth val="150"/>
        <c:axId val="93295744"/>
        <c:axId val="932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3295744"/>
        <c:axId val="93297664"/>
      </c:lineChart>
      <c:dateAx>
        <c:axId val="93295744"/>
        <c:scaling>
          <c:orientation val="minMax"/>
        </c:scaling>
        <c:delete val="1"/>
        <c:axPos val="b"/>
        <c:numFmt formatCode="ge" sourceLinked="1"/>
        <c:majorTickMark val="none"/>
        <c:minorTickMark val="none"/>
        <c:tickLblPos val="none"/>
        <c:crossAx val="93297664"/>
        <c:crosses val="autoZero"/>
        <c:auto val="1"/>
        <c:lblOffset val="100"/>
        <c:baseTimeUnit val="years"/>
      </c:dateAx>
      <c:valAx>
        <c:axId val="932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91.62</c:v>
                </c:pt>
                <c:pt idx="1">
                  <c:v>92.48</c:v>
                </c:pt>
                <c:pt idx="2">
                  <c:v>93.31</c:v>
                </c:pt>
                <c:pt idx="3">
                  <c:v>93.97</c:v>
                </c:pt>
                <c:pt idx="4">
                  <c:v>94.17</c:v>
                </c:pt>
              </c:numCache>
            </c:numRef>
          </c:val>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81.84</c:v>
                </c:pt>
                <c:pt idx="1">
                  <c:v>81.87</c:v>
                </c:pt>
                <c:pt idx="2">
                  <c:v>81.8</c:v>
                </c:pt>
                <c:pt idx="3">
                  <c:v>82.02</c:v>
                </c:pt>
                <c:pt idx="4">
                  <c:v>82.05</c:v>
                </c:pt>
              </c:numCache>
            </c:numRef>
          </c:val>
        </c:ser>
        <c:dLbls>
          <c:showLegendKey val="0"/>
          <c:showVal val="0"/>
          <c:showCatName val="0"/>
          <c:showSerName val="0"/>
          <c:showPercent val="0"/>
          <c:showBubbleSize val="0"/>
        </c:dLbls>
        <c:gapWidth val="150"/>
        <c:axId val="91926912"/>
        <c:axId val="919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26912"/>
        <c:axId val="91928832"/>
      </c:lineChart>
      <c:dateAx>
        <c:axId val="91926912"/>
        <c:scaling>
          <c:orientation val="minMax"/>
        </c:scaling>
        <c:delete val="1"/>
        <c:axPos val="b"/>
        <c:numFmt formatCode="ge" sourceLinked="1"/>
        <c:majorTickMark val="none"/>
        <c:minorTickMark val="none"/>
        <c:tickLblPos val="none"/>
        <c:crossAx val="91928832"/>
        <c:crosses val="autoZero"/>
        <c:auto val="1"/>
        <c:lblOffset val="100"/>
        <c:baseTimeUnit val="years"/>
      </c:dateAx>
      <c:valAx>
        <c:axId val="919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63392"/>
        <c:axId val="919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63392"/>
        <c:axId val="91965312"/>
      </c:lineChart>
      <c:dateAx>
        <c:axId val="91963392"/>
        <c:scaling>
          <c:orientation val="minMax"/>
        </c:scaling>
        <c:delete val="1"/>
        <c:axPos val="b"/>
        <c:numFmt formatCode="ge" sourceLinked="1"/>
        <c:majorTickMark val="none"/>
        <c:minorTickMark val="none"/>
        <c:tickLblPos val="none"/>
        <c:crossAx val="91965312"/>
        <c:crosses val="autoZero"/>
        <c:auto val="1"/>
        <c:lblOffset val="100"/>
        <c:baseTimeUnit val="years"/>
      </c:dateAx>
      <c:valAx>
        <c:axId val="919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03712"/>
        <c:axId val="920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03712"/>
        <c:axId val="92009984"/>
      </c:lineChart>
      <c:dateAx>
        <c:axId val="92003712"/>
        <c:scaling>
          <c:orientation val="minMax"/>
        </c:scaling>
        <c:delete val="1"/>
        <c:axPos val="b"/>
        <c:numFmt formatCode="ge" sourceLinked="1"/>
        <c:majorTickMark val="none"/>
        <c:minorTickMark val="none"/>
        <c:tickLblPos val="none"/>
        <c:crossAx val="92009984"/>
        <c:crosses val="autoZero"/>
        <c:auto val="1"/>
        <c:lblOffset val="100"/>
        <c:baseTimeUnit val="years"/>
      </c:dateAx>
      <c:valAx>
        <c:axId val="92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25408"/>
        <c:axId val="930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25408"/>
        <c:axId val="93027328"/>
      </c:lineChart>
      <c:dateAx>
        <c:axId val="93025408"/>
        <c:scaling>
          <c:orientation val="minMax"/>
        </c:scaling>
        <c:delete val="1"/>
        <c:axPos val="b"/>
        <c:numFmt formatCode="ge" sourceLinked="1"/>
        <c:majorTickMark val="none"/>
        <c:minorTickMark val="none"/>
        <c:tickLblPos val="none"/>
        <c:crossAx val="93027328"/>
        <c:crosses val="autoZero"/>
        <c:auto val="1"/>
        <c:lblOffset val="100"/>
        <c:baseTimeUnit val="years"/>
      </c:dateAx>
      <c:valAx>
        <c:axId val="930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60096"/>
        <c:axId val="930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60096"/>
        <c:axId val="93070464"/>
      </c:lineChart>
      <c:dateAx>
        <c:axId val="93060096"/>
        <c:scaling>
          <c:orientation val="minMax"/>
        </c:scaling>
        <c:delete val="1"/>
        <c:axPos val="b"/>
        <c:numFmt formatCode="ge" sourceLinked="1"/>
        <c:majorTickMark val="none"/>
        <c:minorTickMark val="none"/>
        <c:tickLblPos val="none"/>
        <c:crossAx val="93070464"/>
        <c:crosses val="autoZero"/>
        <c:auto val="1"/>
        <c:lblOffset val="100"/>
        <c:baseTimeUnit val="years"/>
      </c:dateAx>
      <c:valAx>
        <c:axId val="930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993.02</c:v>
                </c:pt>
                <c:pt idx="1">
                  <c:v>955.86</c:v>
                </c:pt>
                <c:pt idx="2">
                  <c:v>931.52</c:v>
                </c:pt>
                <c:pt idx="3">
                  <c:v>888.47</c:v>
                </c:pt>
                <c:pt idx="4">
                  <c:v>1230.8699999999999</c:v>
                </c:pt>
              </c:numCache>
            </c:numRef>
          </c:val>
        </c:ser>
        <c:dLbls>
          <c:showLegendKey val="0"/>
          <c:showVal val="0"/>
          <c:showCatName val="0"/>
          <c:showSerName val="0"/>
          <c:showPercent val="0"/>
          <c:showBubbleSize val="0"/>
        </c:dLbls>
        <c:gapWidth val="150"/>
        <c:axId val="93096576"/>
        <c:axId val="931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3096576"/>
        <c:axId val="93102848"/>
      </c:lineChart>
      <c:dateAx>
        <c:axId val="93096576"/>
        <c:scaling>
          <c:orientation val="minMax"/>
        </c:scaling>
        <c:delete val="1"/>
        <c:axPos val="b"/>
        <c:numFmt formatCode="ge" sourceLinked="1"/>
        <c:majorTickMark val="none"/>
        <c:minorTickMark val="none"/>
        <c:tickLblPos val="none"/>
        <c:crossAx val="93102848"/>
        <c:crosses val="autoZero"/>
        <c:auto val="1"/>
        <c:lblOffset val="100"/>
        <c:baseTimeUnit val="years"/>
      </c:dateAx>
      <c:valAx>
        <c:axId val="931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51.19</c:v>
                </c:pt>
                <c:pt idx="1">
                  <c:v>48.16</c:v>
                </c:pt>
                <c:pt idx="2">
                  <c:v>47.32</c:v>
                </c:pt>
                <c:pt idx="3">
                  <c:v>46.33</c:v>
                </c:pt>
                <c:pt idx="4">
                  <c:v>45.82</c:v>
                </c:pt>
              </c:numCache>
            </c:numRef>
          </c:val>
        </c:ser>
        <c:dLbls>
          <c:showLegendKey val="0"/>
          <c:showVal val="0"/>
          <c:showCatName val="0"/>
          <c:showSerName val="0"/>
          <c:showPercent val="0"/>
          <c:showBubbleSize val="0"/>
        </c:dLbls>
        <c:gapWidth val="150"/>
        <c:axId val="93165824"/>
        <c:axId val="931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3165824"/>
        <c:axId val="93168000"/>
      </c:lineChart>
      <c:dateAx>
        <c:axId val="93165824"/>
        <c:scaling>
          <c:orientation val="minMax"/>
        </c:scaling>
        <c:delete val="1"/>
        <c:axPos val="b"/>
        <c:numFmt formatCode="ge" sourceLinked="1"/>
        <c:majorTickMark val="none"/>
        <c:minorTickMark val="none"/>
        <c:tickLblPos val="none"/>
        <c:crossAx val="93168000"/>
        <c:crosses val="autoZero"/>
        <c:auto val="1"/>
        <c:lblOffset val="100"/>
        <c:baseTimeUnit val="years"/>
      </c:dateAx>
      <c:valAx>
        <c:axId val="931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287.27999999999997</c:v>
                </c:pt>
                <c:pt idx="1">
                  <c:v>305.04000000000002</c:v>
                </c:pt>
                <c:pt idx="2">
                  <c:v>309.51</c:v>
                </c:pt>
                <c:pt idx="3">
                  <c:v>319.8</c:v>
                </c:pt>
                <c:pt idx="4">
                  <c:v>321.63</c:v>
                </c:pt>
              </c:numCache>
            </c:numRef>
          </c:val>
        </c:ser>
        <c:dLbls>
          <c:showLegendKey val="0"/>
          <c:showVal val="0"/>
          <c:showCatName val="0"/>
          <c:showSerName val="0"/>
          <c:showPercent val="0"/>
          <c:showBubbleSize val="0"/>
        </c:dLbls>
        <c:gapWidth val="150"/>
        <c:axId val="93263360"/>
        <c:axId val="932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3263360"/>
        <c:axId val="93265280"/>
      </c:lineChart>
      <c:dateAx>
        <c:axId val="93263360"/>
        <c:scaling>
          <c:orientation val="minMax"/>
        </c:scaling>
        <c:delete val="1"/>
        <c:axPos val="b"/>
        <c:numFmt formatCode="ge" sourceLinked="1"/>
        <c:majorTickMark val="none"/>
        <c:minorTickMark val="none"/>
        <c:tickLblPos val="none"/>
        <c:crossAx val="93265280"/>
        <c:crosses val="autoZero"/>
        <c:auto val="1"/>
        <c:lblOffset val="100"/>
        <c:baseTimeUnit val="years"/>
      </c:dateAx>
      <c:valAx>
        <c:axId val="932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掛川市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117609</v>
      </c>
      <c r="AM8" s="70"/>
      <c r="AN8" s="70"/>
      <c r="AO8" s="70"/>
      <c r="AP8" s="70"/>
      <c r="AQ8" s="70"/>
      <c r="AR8" s="70"/>
      <c r="AS8" s="70"/>
      <c r="AT8" s="69">
        <f>データ!S6</f>
        <v>265.69</v>
      </c>
      <c r="AU8" s="69"/>
      <c r="AV8" s="69"/>
      <c r="AW8" s="69"/>
      <c r="AX8" s="69"/>
      <c r="AY8" s="69"/>
      <c r="AZ8" s="69"/>
      <c r="BA8" s="69"/>
      <c r="BB8" s="69">
        <f>データ!T6</f>
        <v>442.65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4.42</v>
      </c>
      <c r="Q10" s="69"/>
      <c r="R10" s="69"/>
      <c r="S10" s="69"/>
      <c r="T10" s="69"/>
      <c r="U10" s="69"/>
      <c r="V10" s="69"/>
      <c r="W10" s="69">
        <f>データ!P6</f>
        <v>99.99</v>
      </c>
      <c r="X10" s="69"/>
      <c r="Y10" s="69"/>
      <c r="Z10" s="69"/>
      <c r="AA10" s="69"/>
      <c r="AB10" s="69"/>
      <c r="AC10" s="69"/>
      <c r="AD10" s="70">
        <f>データ!Q6</f>
        <v>2786</v>
      </c>
      <c r="AE10" s="70"/>
      <c r="AF10" s="70"/>
      <c r="AG10" s="70"/>
      <c r="AH10" s="70"/>
      <c r="AI10" s="70"/>
      <c r="AJ10" s="70"/>
      <c r="AK10" s="2"/>
      <c r="AL10" s="70">
        <f>データ!U6</f>
        <v>5198</v>
      </c>
      <c r="AM10" s="70"/>
      <c r="AN10" s="70"/>
      <c r="AO10" s="70"/>
      <c r="AP10" s="70"/>
      <c r="AQ10" s="70"/>
      <c r="AR10" s="70"/>
      <c r="AS10" s="70"/>
      <c r="AT10" s="69">
        <f>データ!V6</f>
        <v>2.29</v>
      </c>
      <c r="AU10" s="69"/>
      <c r="AV10" s="69"/>
      <c r="AW10" s="69"/>
      <c r="AX10" s="69"/>
      <c r="AY10" s="69"/>
      <c r="AZ10" s="69"/>
      <c r="BA10" s="69"/>
      <c r="BB10" s="69">
        <f>データ!W6</f>
        <v>2269.87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222135</v>
      </c>
      <c r="D6" s="31">
        <f t="shared" si="3"/>
        <v>47</v>
      </c>
      <c r="E6" s="31">
        <f t="shared" si="3"/>
        <v>17</v>
      </c>
      <c r="F6" s="31">
        <f t="shared" si="3"/>
        <v>5</v>
      </c>
      <c r="G6" s="31">
        <f t="shared" si="3"/>
        <v>0</v>
      </c>
      <c r="H6" s="31" t="str">
        <f t="shared" si="3"/>
        <v>静岡県　掛川市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4.42</v>
      </c>
      <c r="P6" s="32">
        <f t="shared" si="3"/>
        <v>99.99</v>
      </c>
      <c r="Q6" s="32">
        <f t="shared" si="3"/>
        <v>2786</v>
      </c>
      <c r="R6" s="32">
        <f t="shared" si="3"/>
        <v>117609</v>
      </c>
      <c r="S6" s="32">
        <f t="shared" si="3"/>
        <v>265.69</v>
      </c>
      <c r="T6" s="32">
        <f t="shared" si="3"/>
        <v>442.65</v>
      </c>
      <c r="U6" s="32">
        <f t="shared" si="3"/>
        <v>5198</v>
      </c>
      <c r="V6" s="32">
        <f t="shared" si="3"/>
        <v>2.29</v>
      </c>
      <c r="W6" s="32">
        <f t="shared" si="3"/>
        <v>2269.87</v>
      </c>
      <c r="X6" s="33">
        <f>IF(X7="",NA(),X7)</f>
        <v>81.84</v>
      </c>
      <c r="Y6" s="33">
        <f t="shared" ref="Y6:AG6" si="4">IF(Y7="",NA(),Y7)</f>
        <v>81.87</v>
      </c>
      <c r="Z6" s="33">
        <f t="shared" si="4"/>
        <v>81.8</v>
      </c>
      <c r="AA6" s="33">
        <f t="shared" si="4"/>
        <v>82.02</v>
      </c>
      <c r="AB6" s="33">
        <f t="shared" si="4"/>
        <v>82.05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993.02</v>
      </c>
      <c r="BF6" s="33">
        <f t="shared" ref="BF6:BN6" si="7">IF(BF7="",NA(),BF7)</f>
        <v>955.86</v>
      </c>
      <c r="BG6" s="33">
        <f t="shared" si="7"/>
        <v>931.52</v>
      </c>
      <c r="BH6" s="33">
        <f t="shared" si="7"/>
        <v>888.47</v>
      </c>
      <c r="BI6" s="33">
        <f t="shared" si="7"/>
        <v>1230.8699999999999</v>
      </c>
      <c r="BJ6" s="33">
        <f t="shared" si="7"/>
        <v>1239.2</v>
      </c>
      <c r="BK6" s="33">
        <f t="shared" si="7"/>
        <v>1197.82</v>
      </c>
      <c r="BL6" s="33">
        <f t="shared" si="7"/>
        <v>1126.77</v>
      </c>
      <c r="BM6" s="33">
        <f t="shared" si="7"/>
        <v>1044.8</v>
      </c>
      <c r="BN6" s="33">
        <f t="shared" si="7"/>
        <v>1081.8</v>
      </c>
      <c r="BO6" s="32" t="str">
        <f>IF(BO7="","",IF(BO7="-","【-】","【"&amp;SUBSTITUTE(TEXT(BO7,"#,##0.00"),"-","△")&amp;"】"))</f>
        <v>【1,015.77】</v>
      </c>
      <c r="BP6" s="33">
        <f>IF(BP7="",NA(),BP7)</f>
        <v>51.19</v>
      </c>
      <c r="BQ6" s="33">
        <f t="shared" ref="BQ6:BY6" si="8">IF(BQ7="",NA(),BQ7)</f>
        <v>48.16</v>
      </c>
      <c r="BR6" s="33">
        <f t="shared" si="8"/>
        <v>47.32</v>
      </c>
      <c r="BS6" s="33">
        <f t="shared" si="8"/>
        <v>46.33</v>
      </c>
      <c r="BT6" s="33">
        <f t="shared" si="8"/>
        <v>45.82</v>
      </c>
      <c r="BU6" s="33">
        <f t="shared" si="8"/>
        <v>51.56</v>
      </c>
      <c r="BV6" s="33">
        <f t="shared" si="8"/>
        <v>51.03</v>
      </c>
      <c r="BW6" s="33">
        <f t="shared" si="8"/>
        <v>50.9</v>
      </c>
      <c r="BX6" s="33">
        <f t="shared" si="8"/>
        <v>50.82</v>
      </c>
      <c r="BY6" s="33">
        <f t="shared" si="8"/>
        <v>52.19</v>
      </c>
      <c r="BZ6" s="32" t="str">
        <f>IF(BZ7="","",IF(BZ7="-","【-】","【"&amp;SUBSTITUTE(TEXT(BZ7,"#,##0.00"),"-","△")&amp;"】"))</f>
        <v>【52.78】</v>
      </c>
      <c r="CA6" s="33">
        <f>IF(CA7="",NA(),CA7)</f>
        <v>287.27999999999997</v>
      </c>
      <c r="CB6" s="33">
        <f t="shared" ref="CB6:CJ6" si="9">IF(CB7="",NA(),CB7)</f>
        <v>305.04000000000002</v>
      </c>
      <c r="CC6" s="33">
        <f t="shared" si="9"/>
        <v>309.51</v>
      </c>
      <c r="CD6" s="33">
        <f t="shared" si="9"/>
        <v>319.8</v>
      </c>
      <c r="CE6" s="33">
        <f t="shared" si="9"/>
        <v>321.63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48.82</v>
      </c>
      <c r="CM6" s="33">
        <f t="shared" ref="CM6:CU6" si="10">IF(CM7="",NA(),CM7)</f>
        <v>49.61</v>
      </c>
      <c r="CN6" s="33">
        <f t="shared" si="10"/>
        <v>48.63</v>
      </c>
      <c r="CO6" s="33">
        <f t="shared" si="10"/>
        <v>48.18</v>
      </c>
      <c r="CP6" s="33">
        <f t="shared" si="10"/>
        <v>47.35</v>
      </c>
      <c r="CQ6" s="33">
        <f t="shared" si="10"/>
        <v>55.2</v>
      </c>
      <c r="CR6" s="33">
        <f t="shared" si="10"/>
        <v>54.74</v>
      </c>
      <c r="CS6" s="33">
        <f t="shared" si="10"/>
        <v>53.78</v>
      </c>
      <c r="CT6" s="33">
        <f t="shared" si="10"/>
        <v>53.24</v>
      </c>
      <c r="CU6" s="33">
        <f t="shared" si="10"/>
        <v>52.31</v>
      </c>
      <c r="CV6" s="32" t="str">
        <f>IF(CV7="","",IF(CV7="-","【-】","【"&amp;SUBSTITUTE(TEXT(CV7,"#,##0.00"),"-","△")&amp;"】"))</f>
        <v>【52.74】</v>
      </c>
      <c r="CW6" s="33">
        <f>IF(CW7="",NA(),CW7)</f>
        <v>91.62</v>
      </c>
      <c r="CX6" s="33">
        <f t="shared" ref="CX6:DF6" si="11">IF(CX7="",NA(),CX7)</f>
        <v>92.48</v>
      </c>
      <c r="CY6" s="33">
        <f t="shared" si="11"/>
        <v>93.31</v>
      </c>
      <c r="CZ6" s="33">
        <f t="shared" si="11"/>
        <v>93.97</v>
      </c>
      <c r="DA6" s="33">
        <f t="shared" si="11"/>
        <v>94.17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222135</v>
      </c>
      <c r="D7" s="35">
        <v>47</v>
      </c>
      <c r="E7" s="35">
        <v>17</v>
      </c>
      <c r="F7" s="35">
        <v>5</v>
      </c>
      <c r="G7" s="35">
        <v>0</v>
      </c>
      <c r="H7" s="35" t="s">
        <v>96</v>
      </c>
      <c r="I7" s="35" t="s">
        <v>97</v>
      </c>
      <c r="J7" s="35" t="s">
        <v>98</v>
      </c>
      <c r="K7" s="35" t="s">
        <v>99</v>
      </c>
      <c r="L7" s="35" t="s">
        <v>100</v>
      </c>
      <c r="M7" s="36" t="s">
        <v>101</v>
      </c>
      <c r="N7" s="36" t="s">
        <v>102</v>
      </c>
      <c r="O7" s="36">
        <v>4.42</v>
      </c>
      <c r="P7" s="36">
        <v>99.99</v>
      </c>
      <c r="Q7" s="36">
        <v>2786</v>
      </c>
      <c r="R7" s="36">
        <v>117609</v>
      </c>
      <c r="S7" s="36">
        <v>265.69</v>
      </c>
      <c r="T7" s="36">
        <v>442.65</v>
      </c>
      <c r="U7" s="36">
        <v>5198</v>
      </c>
      <c r="V7" s="36">
        <v>2.29</v>
      </c>
      <c r="W7" s="36">
        <v>2269.87</v>
      </c>
      <c r="X7" s="36">
        <v>81.84</v>
      </c>
      <c r="Y7" s="36">
        <v>81.87</v>
      </c>
      <c r="Z7" s="36">
        <v>81.8</v>
      </c>
      <c r="AA7" s="36">
        <v>82.02</v>
      </c>
      <c r="AB7" s="36">
        <v>82.05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993.02</v>
      </c>
      <c r="BF7" s="36">
        <v>955.86</v>
      </c>
      <c r="BG7" s="36">
        <v>931.52</v>
      </c>
      <c r="BH7" s="36">
        <v>888.47</v>
      </c>
      <c r="BI7" s="36">
        <v>1230.8699999999999</v>
      </c>
      <c r="BJ7" s="36">
        <v>1239.2</v>
      </c>
      <c r="BK7" s="36">
        <v>1197.82</v>
      </c>
      <c r="BL7" s="36">
        <v>1126.77</v>
      </c>
      <c r="BM7" s="36">
        <v>1044.8</v>
      </c>
      <c r="BN7" s="36">
        <v>1081.8</v>
      </c>
      <c r="BO7" s="36">
        <v>1015.77</v>
      </c>
      <c r="BP7" s="36">
        <v>51.19</v>
      </c>
      <c r="BQ7" s="36">
        <v>48.16</v>
      </c>
      <c r="BR7" s="36">
        <v>47.32</v>
      </c>
      <c r="BS7" s="36">
        <v>46.33</v>
      </c>
      <c r="BT7" s="36">
        <v>45.82</v>
      </c>
      <c r="BU7" s="36">
        <v>51.56</v>
      </c>
      <c r="BV7" s="36">
        <v>51.03</v>
      </c>
      <c r="BW7" s="36">
        <v>50.9</v>
      </c>
      <c r="BX7" s="36">
        <v>50.82</v>
      </c>
      <c r="BY7" s="36">
        <v>52.19</v>
      </c>
      <c r="BZ7" s="36">
        <v>52.78</v>
      </c>
      <c r="CA7" s="36">
        <v>287.27999999999997</v>
      </c>
      <c r="CB7" s="36">
        <v>305.04000000000002</v>
      </c>
      <c r="CC7" s="36">
        <v>309.51</v>
      </c>
      <c r="CD7" s="36">
        <v>319.8</v>
      </c>
      <c r="CE7" s="36">
        <v>321.63</v>
      </c>
      <c r="CF7" s="36">
        <v>283.26</v>
      </c>
      <c r="CG7" s="36">
        <v>289.60000000000002</v>
      </c>
      <c r="CH7" s="36">
        <v>293.27</v>
      </c>
      <c r="CI7" s="36">
        <v>300.52</v>
      </c>
      <c r="CJ7" s="36">
        <v>296.14</v>
      </c>
      <c r="CK7" s="36">
        <v>289.81</v>
      </c>
      <c r="CL7" s="36">
        <v>48.82</v>
      </c>
      <c r="CM7" s="36">
        <v>49.61</v>
      </c>
      <c r="CN7" s="36">
        <v>48.63</v>
      </c>
      <c r="CO7" s="36">
        <v>48.18</v>
      </c>
      <c r="CP7" s="36">
        <v>47.35</v>
      </c>
      <c r="CQ7" s="36">
        <v>55.2</v>
      </c>
      <c r="CR7" s="36">
        <v>54.74</v>
      </c>
      <c r="CS7" s="36">
        <v>53.78</v>
      </c>
      <c r="CT7" s="36">
        <v>53.24</v>
      </c>
      <c r="CU7" s="36">
        <v>52.31</v>
      </c>
      <c r="CV7" s="36">
        <v>52.74</v>
      </c>
      <c r="CW7" s="36">
        <v>91.62</v>
      </c>
      <c r="CX7" s="36">
        <v>92.48</v>
      </c>
      <c r="CY7" s="36">
        <v>93.31</v>
      </c>
      <c r="CZ7" s="36">
        <v>93.97</v>
      </c>
      <c r="DA7" s="36">
        <v>94.17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2017-02-13T06:20:39Z</cp:lastPrinted>
  <dcterms:created xsi:type="dcterms:W3CDTF">2017-02-08T03:11:52Z</dcterms:created>
  <dcterms:modified xsi:type="dcterms:W3CDTF">2017-02-24T10:50:20Z</dcterms:modified>
  <cp:category/>
</cp:coreProperties>
</file>