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2612\Desktop\170213公営企業に係る「経営比較分析表」の修正について(下水道事業分)\"/>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AL8" i="4"/>
  <c r="W8" i="4"/>
  <c r="I8" i="4"/>
  <c r="B6" i="4"/>
  <c r="C10" i="5" l="1"/>
  <c r="D10" i="5"/>
  <c r="E10" i="5"/>
  <c r="B10" i="5"/>
</calcChain>
</file>

<file path=xl/sharedStrings.xml><?xml version="1.0" encoding="utf-8"?>
<sst xmlns="http://schemas.openxmlformats.org/spreadsheetml/2006/main" count="233" uniqueCount="111">
  <si>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</si>
  <si>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</si>
  <si>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</si>
  <si>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</si>
  <si>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</si>
  <si>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</si>
  <si>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</si>
  <si>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</si>
  <si>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</si>
  <si>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</si>
  <si>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</si>
  <si>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</si>
  <si>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</si>
  <si>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</si>
  <si>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</si>
  <si>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</si>
  <si>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</si>
  <si>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</si>
  <si>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</si>
  <si>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</si>
  <si>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</si>
  <si>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</si>
  <si>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</si>
  <si>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</si>
  <si>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</si>
  <si>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</si>
  <si>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</si>
  <si>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</si>
  <si>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</si>
  <si>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</si>
  <si>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</si>
  <si>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</si>
  <si>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</si>
  <si>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</si>
  <si>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</si>
  <si>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</si>
  <si>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</si>
  <si>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</si>
  <si>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</si>
  <si>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</si>
  <si>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</si>
  <si>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</si>
  <si>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</si>
  <si>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</si>
  <si>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</si>
  <si>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</si>
  <si>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</si>
  <si>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</si>
  <si>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</si>
  <si>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</si>
  <si>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</si>
  <si>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</si>
  <si>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</si>
  <si>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</si>
  <si>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</si>
  <si>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</si>
  <si>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</si>
  <si>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</si>
  <si>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</si>
  <si>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</si>
  <si>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</si>
  <si>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</si>
  <si>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</si>
  <si>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</si>
  <si>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</si>
  <si>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</si>
  <si>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</si>
  <si>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</si>
  <si>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</si>
  <si>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</si>
  <si>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</si>
  <si>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</si>
  <si>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</si>
  <si>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</si>
  <si>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</si>
  <si>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</si>
  <si>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</si>
  <si>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</si>
  <si>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</si>
  <si>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</si>
  <si>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</si>
  <si>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</si>
  <si>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</si>
  <si>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</si>
  <si>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</si>
  <si>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</si>
  <si>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</si>
  <si>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</si>
  <si>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</si>
  <si>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</si>
  <si>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</si>
  <si>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</si>
  <si>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</si>
  <si>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</si>
  <si>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</si>
  <si>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</si>
  <si>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掛川市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</si>
  <si>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</si>
  <si>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</si>
  <si>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</si>
  <si>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</si>
  <si>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</si>
  <si>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</si>
  <si>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</si>
  <si>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</si>
  <si>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</si>
  <si>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</si>
  <si>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</si>
  <si>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①事業開始から借金返済が本格化し費用が増えたことにより収支の比率が低下していますが収益性の悪化を示すものではありません。
④団体平均より高いですが、着実に債務残高を減らしています。
⑤団体平均より経費回収率は高く概ね良好な水準です。
⑥設置基数の増加等により費用が増えており、団体平均よりも高くなっています。
⑦施設利用率は１００％です（H24も）
⑧市町村設置型浄化槽を設置した全てのお宅が利用しており水洗化率は１００％です。
・なお②③は企業会計での会計処理を行っていないため算定できませんが、Ｈ３２年度から算定予定です。</t>
    <rPh sb="1" eb="3">
      <t>ジギョウ</t>
    </rPh>
    <rPh sb="3" eb="5">
      <t>カイシ</t>
    </rPh>
    <rPh sb="7" eb="9">
      <t>シャッキン</t>
    </rPh>
    <rPh sb="9" eb="11">
      <t>ヘンサイ</t>
    </rPh>
    <rPh sb="12" eb="15">
      <t>ホンカクカ</t>
    </rPh>
    <rPh sb="16" eb="18">
      <t>ヒヨウ</t>
    </rPh>
    <rPh sb="19" eb="20">
      <t>フ</t>
    </rPh>
    <rPh sb="27" eb="29">
      <t>シュウシ</t>
    </rPh>
    <rPh sb="30" eb="32">
      <t>ヒリツ</t>
    </rPh>
    <rPh sb="33" eb="35">
      <t>テイカ</t>
    </rPh>
    <rPh sb="41" eb="43">
      <t>シュウエキ</t>
    </rPh>
    <rPh sb="43" eb="44">
      <t>セイ</t>
    </rPh>
    <rPh sb="45" eb="47">
      <t>アッカ</t>
    </rPh>
    <rPh sb="48" eb="49">
      <t>シメ</t>
    </rPh>
    <rPh sb="62" eb="64">
      <t>ダンタイ</t>
    </rPh>
    <rPh sb="64" eb="66">
      <t>ヘイキン</t>
    </rPh>
    <rPh sb="68" eb="69">
      <t>タカ</t>
    </rPh>
    <rPh sb="74" eb="76">
      <t>チャクジツ</t>
    </rPh>
    <rPh sb="77" eb="79">
      <t>サイム</t>
    </rPh>
    <rPh sb="79" eb="81">
      <t>ザンダカ</t>
    </rPh>
    <rPh sb="82" eb="83">
      <t>ヘ</t>
    </rPh>
    <rPh sb="92" eb="94">
      <t>ダンタイ</t>
    </rPh>
    <rPh sb="94" eb="96">
      <t>ヘイキン</t>
    </rPh>
    <rPh sb="98" eb="100">
      <t>ケイヒ</t>
    </rPh>
    <rPh sb="100" eb="103">
      <t>カイシュウリツ</t>
    </rPh>
    <rPh sb="104" eb="105">
      <t>タカ</t>
    </rPh>
    <rPh sb="106" eb="107">
      <t>オオム</t>
    </rPh>
    <rPh sb="108" eb="110">
      <t>リョウコウ</t>
    </rPh>
    <rPh sb="111" eb="113">
      <t>スイジュン</t>
    </rPh>
    <rPh sb="118" eb="120">
      <t>セッチ</t>
    </rPh>
    <rPh sb="120" eb="122">
      <t>キスウ</t>
    </rPh>
    <rPh sb="123" eb="125">
      <t>ゾウカ</t>
    </rPh>
    <rPh sb="125" eb="126">
      <t>ナド</t>
    </rPh>
    <rPh sb="129" eb="131">
      <t>ヒヨウ</t>
    </rPh>
    <rPh sb="132" eb="133">
      <t>フ</t>
    </rPh>
    <rPh sb="138" eb="140">
      <t>ダンタイ</t>
    </rPh>
    <rPh sb="140" eb="142">
      <t>ヘイキン</t>
    </rPh>
    <rPh sb="145" eb="146">
      <t>タカ</t>
    </rPh>
    <rPh sb="156" eb="158">
      <t>シセツ</t>
    </rPh>
    <rPh sb="158" eb="161">
      <t>リヨウリツ</t>
    </rPh>
    <rPh sb="176" eb="179">
      <t>シチョウソン</t>
    </rPh>
    <rPh sb="179" eb="181">
      <t>セッチ</t>
    </rPh>
    <rPh sb="181" eb="182">
      <t>ガタ</t>
    </rPh>
    <rPh sb="182" eb="185">
      <t>ジョウカソウ</t>
    </rPh>
    <rPh sb="186" eb="188">
      <t>セッチ</t>
    </rPh>
    <rPh sb="190" eb="191">
      <t>スベ</t>
    </rPh>
    <rPh sb="194" eb="195">
      <t>タク</t>
    </rPh>
    <rPh sb="196" eb="198">
      <t>リヨウ</t>
    </rPh>
    <rPh sb="202" eb="205">
      <t>スイセンカ</t>
    </rPh>
    <rPh sb="205" eb="206">
      <t>リツ</t>
    </rPh>
    <phoneticPr fontId="4"/>
  </si>
  <si>
    <t>・事業開始から１５年未満ということもあり、老朽化した管渠改善は現在まで行っていません。今後検討してていく必要があります。
・なお①②は企業会計での会計処理を行っていないため算定できませんが、Ｈ３２年度から算定予定です。</t>
    <rPh sb="45" eb="47">
      <t>ケントウ</t>
    </rPh>
    <phoneticPr fontId="4"/>
  </si>
  <si>
    <t>将来的な更新について検討していく必要があります。</t>
    <rPh sb="0" eb="3">
      <t>ショウライテキ</t>
    </rPh>
    <rPh sb="4" eb="6">
      <t>コウシン</t>
    </rPh>
    <rPh sb="10" eb="12">
      <t>ケントウ</t>
    </rPh>
    <rPh sb="16" eb="1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</si>
</sst>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4553344"/>
        <c:axId val="164553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64553344"/>
        <c:axId val="164553736"/>
      </c:lineChart>
      <c:dateAx>
        <c:axId val="164553344"/>
        <c:scaling>
          <c:orientation val="minMax"/>
        </c:scaling>
        <c:delete val="1"/>
        <c:axPos val="b"/>
        <c:numFmt formatCode="ge" sourceLinked="1"/>
        <c:majorTickMark val="none"/>
        <c:minorTickMark val="none"/>
        <c:tickLblPos val="none"/>
        <c:crossAx val="164553736"/>
        <c:crosses val="autoZero"/>
        <c:auto val="1"/>
        <c:lblOffset val="100"/>
        <c:baseTimeUnit val="years"/>
      </c:dateAx>
      <c:valAx>
        <c:axId val="164553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55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100</c:v>
                </c:pt>
                <c:pt idx="1">
                  <c:v>0</c:v>
                </c:pt>
                <c:pt idx="2">
                  <c:v>100</c:v>
                </c:pt>
                <c:pt idx="3">
                  <c:v>100</c:v>
                </c:pt>
                <c:pt idx="4">
                  <c:v>100</c:v>
                </c:pt>
              </c:numCache>
            </c:numRef>
          </c:val>
        </c:ser>
        <c:dLbls>
          <c:showLegendKey val="0"/>
          <c:showVal val="0"/>
          <c:showCatName val="0"/>
          <c:showSerName val="0"/>
          <c:showPercent val="0"/>
          <c:showBubbleSize val="0"/>
        </c:dLbls>
        <c:gapWidth val="150"/>
        <c:axId val="239692856"/>
        <c:axId val="23969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239692856"/>
        <c:axId val="239693248"/>
      </c:lineChart>
      <c:dateAx>
        <c:axId val="239692856"/>
        <c:scaling>
          <c:orientation val="minMax"/>
        </c:scaling>
        <c:delete val="1"/>
        <c:axPos val="b"/>
        <c:numFmt formatCode="ge" sourceLinked="1"/>
        <c:majorTickMark val="none"/>
        <c:minorTickMark val="none"/>
        <c:tickLblPos val="none"/>
        <c:crossAx val="239693248"/>
        <c:crosses val="autoZero"/>
        <c:auto val="1"/>
        <c:lblOffset val="100"/>
        <c:baseTimeUnit val="years"/>
      </c:dateAx>
      <c:valAx>
        <c:axId val="23969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692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39838504"/>
        <c:axId val="23983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239838504"/>
        <c:axId val="239838896"/>
      </c:lineChart>
      <c:dateAx>
        <c:axId val="239838504"/>
        <c:scaling>
          <c:orientation val="minMax"/>
        </c:scaling>
        <c:delete val="1"/>
        <c:axPos val="b"/>
        <c:numFmt formatCode="ge" sourceLinked="1"/>
        <c:majorTickMark val="none"/>
        <c:minorTickMark val="none"/>
        <c:tickLblPos val="none"/>
        <c:crossAx val="239838896"/>
        <c:crosses val="autoZero"/>
        <c:auto val="1"/>
        <c:lblOffset val="100"/>
        <c:baseTimeUnit val="years"/>
      </c:dateAx>
      <c:valAx>
        <c:axId val="23983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838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98.67</c:v>
                </c:pt>
                <c:pt idx="1">
                  <c:v>97.06</c:v>
                </c:pt>
                <c:pt idx="2">
                  <c:v>95.66</c:v>
                </c:pt>
                <c:pt idx="3">
                  <c:v>94.29</c:v>
                </c:pt>
                <c:pt idx="4">
                  <c:v>92.37</c:v>
                </c:pt>
              </c:numCache>
            </c:numRef>
          </c:val>
        </c:ser>
        <c:dLbls>
          <c:showLegendKey val="0"/>
          <c:showVal val="0"/>
          <c:showCatName val="0"/>
          <c:showSerName val="0"/>
          <c:showPercent val="0"/>
          <c:showBubbleSize val="0"/>
        </c:dLbls>
        <c:gapWidth val="150"/>
        <c:axId val="164554912"/>
        <c:axId val="164555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554912"/>
        <c:axId val="164555304"/>
      </c:lineChart>
      <c:dateAx>
        <c:axId val="164554912"/>
        <c:scaling>
          <c:orientation val="minMax"/>
        </c:scaling>
        <c:delete val="1"/>
        <c:axPos val="b"/>
        <c:numFmt formatCode="ge" sourceLinked="1"/>
        <c:majorTickMark val="none"/>
        <c:minorTickMark val="none"/>
        <c:tickLblPos val="none"/>
        <c:crossAx val="164555304"/>
        <c:crosses val="autoZero"/>
        <c:auto val="1"/>
        <c:lblOffset val="100"/>
        <c:baseTimeUnit val="years"/>
      </c:dateAx>
      <c:valAx>
        <c:axId val="164555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55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9452728"/>
        <c:axId val="23945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9452728"/>
        <c:axId val="239453120"/>
      </c:lineChart>
      <c:dateAx>
        <c:axId val="239452728"/>
        <c:scaling>
          <c:orientation val="minMax"/>
        </c:scaling>
        <c:delete val="1"/>
        <c:axPos val="b"/>
        <c:numFmt formatCode="ge" sourceLinked="1"/>
        <c:majorTickMark val="none"/>
        <c:minorTickMark val="none"/>
        <c:tickLblPos val="none"/>
        <c:crossAx val="239453120"/>
        <c:crosses val="autoZero"/>
        <c:auto val="1"/>
        <c:lblOffset val="100"/>
        <c:baseTimeUnit val="years"/>
      </c:dateAx>
      <c:valAx>
        <c:axId val="23945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452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9454296"/>
        <c:axId val="23945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9454296"/>
        <c:axId val="239454688"/>
      </c:lineChart>
      <c:dateAx>
        <c:axId val="239454296"/>
        <c:scaling>
          <c:orientation val="minMax"/>
        </c:scaling>
        <c:delete val="1"/>
        <c:axPos val="b"/>
        <c:numFmt formatCode="ge" sourceLinked="1"/>
        <c:majorTickMark val="none"/>
        <c:minorTickMark val="none"/>
        <c:tickLblPos val="none"/>
        <c:crossAx val="239454688"/>
        <c:crosses val="autoZero"/>
        <c:auto val="1"/>
        <c:lblOffset val="100"/>
        <c:baseTimeUnit val="years"/>
      </c:dateAx>
      <c:valAx>
        <c:axId val="23945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454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9456256"/>
        <c:axId val="23956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9456256"/>
        <c:axId val="239565360"/>
      </c:lineChart>
      <c:dateAx>
        <c:axId val="239456256"/>
        <c:scaling>
          <c:orientation val="minMax"/>
        </c:scaling>
        <c:delete val="1"/>
        <c:axPos val="b"/>
        <c:numFmt formatCode="ge" sourceLinked="1"/>
        <c:majorTickMark val="none"/>
        <c:minorTickMark val="none"/>
        <c:tickLblPos val="none"/>
        <c:crossAx val="239565360"/>
        <c:crosses val="autoZero"/>
        <c:auto val="1"/>
        <c:lblOffset val="100"/>
        <c:baseTimeUnit val="years"/>
      </c:dateAx>
      <c:valAx>
        <c:axId val="23956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45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9455864"/>
        <c:axId val="239566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9455864"/>
        <c:axId val="239566536"/>
      </c:lineChart>
      <c:dateAx>
        <c:axId val="239455864"/>
        <c:scaling>
          <c:orientation val="minMax"/>
        </c:scaling>
        <c:delete val="1"/>
        <c:axPos val="b"/>
        <c:numFmt formatCode="ge" sourceLinked="1"/>
        <c:majorTickMark val="none"/>
        <c:minorTickMark val="none"/>
        <c:tickLblPos val="none"/>
        <c:crossAx val="239566536"/>
        <c:crosses val="autoZero"/>
        <c:auto val="1"/>
        <c:lblOffset val="100"/>
        <c:baseTimeUnit val="years"/>
      </c:dateAx>
      <c:valAx>
        <c:axId val="239566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455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509.53</c:v>
                </c:pt>
                <c:pt idx="1">
                  <c:v>502.04</c:v>
                </c:pt>
                <c:pt idx="2">
                  <c:v>497.6</c:v>
                </c:pt>
                <c:pt idx="3">
                  <c:v>452.34</c:v>
                </c:pt>
                <c:pt idx="4">
                  <c:v>830.95</c:v>
                </c:pt>
              </c:numCache>
            </c:numRef>
          </c:val>
        </c:ser>
        <c:dLbls>
          <c:showLegendKey val="0"/>
          <c:showVal val="0"/>
          <c:showCatName val="0"/>
          <c:showSerName val="0"/>
          <c:showPercent val="0"/>
          <c:showBubbleSize val="0"/>
        </c:dLbls>
        <c:gapWidth val="150"/>
        <c:axId val="239567712"/>
        <c:axId val="239568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239567712"/>
        <c:axId val="239568104"/>
      </c:lineChart>
      <c:dateAx>
        <c:axId val="239567712"/>
        <c:scaling>
          <c:orientation val="minMax"/>
        </c:scaling>
        <c:delete val="1"/>
        <c:axPos val="b"/>
        <c:numFmt formatCode="ge" sourceLinked="1"/>
        <c:majorTickMark val="none"/>
        <c:minorTickMark val="none"/>
        <c:tickLblPos val="none"/>
        <c:crossAx val="239568104"/>
        <c:crosses val="autoZero"/>
        <c:auto val="1"/>
        <c:lblOffset val="100"/>
        <c:baseTimeUnit val="years"/>
      </c:dateAx>
      <c:valAx>
        <c:axId val="239568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56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83.21</c:v>
                </c:pt>
                <c:pt idx="1">
                  <c:v>86.21</c:v>
                </c:pt>
                <c:pt idx="2">
                  <c:v>85.5</c:v>
                </c:pt>
                <c:pt idx="3">
                  <c:v>84.8</c:v>
                </c:pt>
                <c:pt idx="4">
                  <c:v>82.87</c:v>
                </c:pt>
              </c:numCache>
            </c:numRef>
          </c:val>
        </c:ser>
        <c:dLbls>
          <c:showLegendKey val="0"/>
          <c:showVal val="0"/>
          <c:showCatName val="0"/>
          <c:showSerName val="0"/>
          <c:showPercent val="0"/>
          <c:showBubbleSize val="0"/>
        </c:dLbls>
        <c:gapWidth val="150"/>
        <c:axId val="239689720"/>
        <c:axId val="23969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239689720"/>
        <c:axId val="239690112"/>
      </c:lineChart>
      <c:dateAx>
        <c:axId val="239689720"/>
        <c:scaling>
          <c:orientation val="minMax"/>
        </c:scaling>
        <c:delete val="1"/>
        <c:axPos val="b"/>
        <c:numFmt formatCode="ge" sourceLinked="1"/>
        <c:majorTickMark val="none"/>
        <c:minorTickMark val="none"/>
        <c:tickLblPos val="none"/>
        <c:crossAx val="239690112"/>
        <c:crosses val="autoZero"/>
        <c:auto val="1"/>
        <c:lblOffset val="100"/>
        <c:baseTimeUnit val="years"/>
      </c:dateAx>
      <c:valAx>
        <c:axId val="23969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689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179.49</c:v>
                </c:pt>
                <c:pt idx="1">
                  <c:v>179.86</c:v>
                </c:pt>
                <c:pt idx="2">
                  <c:v>258.55</c:v>
                </c:pt>
                <c:pt idx="3">
                  <c:v>273.27999999999997</c:v>
                </c:pt>
                <c:pt idx="4">
                  <c:v>328.51</c:v>
                </c:pt>
              </c:numCache>
            </c:numRef>
          </c:val>
        </c:ser>
        <c:dLbls>
          <c:showLegendKey val="0"/>
          <c:showVal val="0"/>
          <c:showCatName val="0"/>
          <c:showSerName val="0"/>
          <c:showPercent val="0"/>
          <c:showBubbleSize val="0"/>
        </c:dLbls>
        <c:gapWidth val="150"/>
        <c:axId val="239691288"/>
        <c:axId val="23969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239691288"/>
        <c:axId val="239691680"/>
      </c:lineChart>
      <c:dateAx>
        <c:axId val="239691288"/>
        <c:scaling>
          <c:orientation val="minMax"/>
        </c:scaling>
        <c:delete val="1"/>
        <c:axPos val="b"/>
        <c:numFmt formatCode="ge" sourceLinked="1"/>
        <c:majorTickMark val="none"/>
        <c:minorTickMark val="none"/>
        <c:tickLblPos val="none"/>
        <c:crossAx val="239691680"/>
        <c:crosses val="autoZero"/>
        <c:auto val="1"/>
        <c:lblOffset val="100"/>
        <c:baseTimeUnit val="years"/>
      </c:dateAx>
      <c:valAx>
        <c:axId val="23969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691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K10"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静岡県　掛川市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117609</v>
      </c>
      <c r="AM8" s="47"/>
      <c r="AN8" s="47"/>
      <c r="AO8" s="47"/>
      <c r="AP8" s="47"/>
      <c r="AQ8" s="47"/>
      <c r="AR8" s="47"/>
      <c r="AS8" s="47"/>
      <c r="AT8" s="43">
        <f>データ!S6</f>
        <v>265.69</v>
      </c>
      <c r="AU8" s="43"/>
      <c r="AV8" s="43"/>
      <c r="AW8" s="43"/>
      <c r="AX8" s="43"/>
      <c r="AY8" s="43"/>
      <c r="AZ8" s="43"/>
      <c r="BA8" s="43"/>
      <c r="BB8" s="43">
        <f>データ!T6</f>
        <v>442.65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5.31</v>
      </c>
      <c r="Q10" s="43"/>
      <c r="R10" s="43"/>
      <c r="S10" s="43"/>
      <c r="T10" s="43"/>
      <c r="U10" s="43"/>
      <c r="V10" s="43"/>
      <c r="W10" s="43">
        <f>データ!P6</f>
        <v>100</v>
      </c>
      <c r="X10" s="43"/>
      <c r="Y10" s="43"/>
      <c r="Z10" s="43"/>
      <c r="AA10" s="43"/>
      <c r="AB10" s="43"/>
      <c r="AC10" s="43"/>
      <c r="AD10" s="47">
        <f>データ!Q6</f>
        <v>3450</v>
      </c>
      <c r="AE10" s="47"/>
      <c r="AF10" s="47"/>
      <c r="AG10" s="47"/>
      <c r="AH10" s="47"/>
      <c r="AI10" s="47"/>
      <c r="AJ10" s="47"/>
      <c r="AK10" s="2"/>
      <c r="AL10" s="47">
        <f>データ!U6</f>
        <v>6242</v>
      </c>
      <c r="AM10" s="47"/>
      <c r="AN10" s="47"/>
      <c r="AO10" s="47"/>
      <c r="AP10" s="47"/>
      <c r="AQ10" s="47"/>
      <c r="AR10" s="47"/>
      <c r="AS10" s="47"/>
      <c r="AT10" s="43">
        <f>データ!V6</f>
        <v>24.16</v>
      </c>
      <c r="AU10" s="43"/>
      <c r="AV10" s="43"/>
      <c r="AW10" s="43"/>
      <c r="AX10" s="43"/>
      <c r="AY10" s="43"/>
      <c r="AZ10" s="43"/>
      <c r="BA10" s="43"/>
      <c r="BB10" s="43">
        <f>データ!W6</f>
        <v>258.36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222135</v>
      </c>
      <c r="D6" s="31">
        <f t="shared" si="3"/>
        <v>47</v>
      </c>
      <c r="E6" s="31">
        <f t="shared" si="3"/>
        <v>18</v>
      </c>
      <c r="F6" s="31">
        <f t="shared" si="3"/>
        <v>0</v>
      </c>
      <c r="G6" s="31">
        <f t="shared" si="3"/>
        <v>0</v>
      </c>
      <c r="H6" s="31" t="str">
        <f t="shared" si="3"/>
        <v>静岡県　掛川市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5.31</v>
      </c>
      <c r="P6" s="32">
        <f t="shared" si="3"/>
        <v>100</v>
      </c>
      <c r="Q6" s="32">
        <f t="shared" si="3"/>
        <v>3450</v>
      </c>
      <c r="R6" s="32">
        <f t="shared" si="3"/>
        <v>117609</v>
      </c>
      <c r="S6" s="32">
        <f t="shared" si="3"/>
        <v>265.69</v>
      </c>
      <c r="T6" s="32">
        <f t="shared" si="3"/>
        <v>442.65</v>
      </c>
      <c r="U6" s="32">
        <f t="shared" si="3"/>
        <v>6242</v>
      </c>
      <c r="V6" s="32">
        <f t="shared" si="3"/>
        <v>24.16</v>
      </c>
      <c r="W6" s="32">
        <f t="shared" si="3"/>
        <v>258.36</v>
      </c>
      <c r="X6" s="33">
        <f>IF(X7="",NA(),X7)</f>
        <v>98.67</v>
      </c>
      <c r="Y6" s="33">
        <f t="shared" ref="Y6:AG6" si="4">IF(Y7="",NA(),Y7)</f>
        <v>97.06</v>
      </c>
      <c r="Z6" s="33">
        <f t="shared" si="4"/>
        <v>95.66</v>
      </c>
      <c r="AA6" s="33">
        <f t="shared" si="4"/>
        <v>94.29</v>
      </c>
      <c r="AB6" s="33">
        <f t="shared" si="4"/>
        <v>92.37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509.53</v>
      </c>
      <c r="BF6" s="33">
        <f t="shared" ref="BF6:BN6" si="7">IF(BF7="",NA(),BF7)</f>
        <v>502.04</v>
      </c>
      <c r="BG6" s="33">
        <f t="shared" si="7"/>
        <v>497.6</v>
      </c>
      <c r="BH6" s="33">
        <f t="shared" si="7"/>
        <v>452.34</v>
      </c>
      <c r="BI6" s="33">
        <f t="shared" si="7"/>
        <v>830.95</v>
      </c>
      <c r="BJ6" s="33">
        <f t="shared" si="7"/>
        <v>421.01</v>
      </c>
      <c r="BK6" s="33">
        <f t="shared" si="7"/>
        <v>430.64</v>
      </c>
      <c r="BL6" s="33">
        <f t="shared" si="7"/>
        <v>446.63</v>
      </c>
      <c r="BM6" s="33">
        <f t="shared" si="7"/>
        <v>416.91</v>
      </c>
      <c r="BN6" s="33">
        <f t="shared" si="7"/>
        <v>392.19</v>
      </c>
      <c r="BO6" s="32" t="str">
        <f>IF(BO7="","",IF(BO7="-","【-】","【"&amp;SUBSTITUTE(TEXT(BO7,"#,##0.00"),"-","△")&amp;"】"))</f>
        <v>【345.93】</v>
      </c>
      <c r="BP6" s="33">
        <f>IF(BP7="",NA(),BP7)</f>
        <v>83.21</v>
      </c>
      <c r="BQ6" s="33">
        <f t="shared" ref="BQ6:BY6" si="8">IF(BQ7="",NA(),BQ7)</f>
        <v>86.21</v>
      </c>
      <c r="BR6" s="33">
        <f t="shared" si="8"/>
        <v>85.5</v>
      </c>
      <c r="BS6" s="33">
        <f t="shared" si="8"/>
        <v>84.8</v>
      </c>
      <c r="BT6" s="33">
        <f t="shared" si="8"/>
        <v>82.87</v>
      </c>
      <c r="BU6" s="33">
        <f t="shared" si="8"/>
        <v>58.98</v>
      </c>
      <c r="BV6" s="33">
        <f t="shared" si="8"/>
        <v>58.78</v>
      </c>
      <c r="BW6" s="33">
        <f t="shared" si="8"/>
        <v>58.53</v>
      </c>
      <c r="BX6" s="33">
        <f t="shared" si="8"/>
        <v>57.93</v>
      </c>
      <c r="BY6" s="33">
        <f t="shared" si="8"/>
        <v>57.03</v>
      </c>
      <c r="BZ6" s="32" t="str">
        <f>IF(BZ7="","",IF(BZ7="-","【-】","【"&amp;SUBSTITUTE(TEXT(BZ7,"#,##0.00"),"-","△")&amp;"】"))</f>
        <v>【59.44】</v>
      </c>
      <c r="CA6" s="33">
        <f>IF(CA7="",NA(),CA7)</f>
        <v>179.49</v>
      </c>
      <c r="CB6" s="33">
        <f t="shared" ref="CB6:CJ6" si="9">IF(CB7="",NA(),CB7)</f>
        <v>179.86</v>
      </c>
      <c r="CC6" s="33">
        <f t="shared" si="9"/>
        <v>258.55</v>
      </c>
      <c r="CD6" s="33">
        <f t="shared" si="9"/>
        <v>273.27999999999997</v>
      </c>
      <c r="CE6" s="33">
        <f t="shared" si="9"/>
        <v>328.51</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100</v>
      </c>
      <c r="CM6" s="33" t="str">
        <f t="shared" ref="CM6:CU6" si="10">IF(CM7="",NA(),CM7)</f>
        <v>-</v>
      </c>
      <c r="CN6" s="33">
        <f t="shared" si="10"/>
        <v>100</v>
      </c>
      <c r="CO6" s="33">
        <f t="shared" si="10"/>
        <v>100</v>
      </c>
      <c r="CP6" s="33">
        <f t="shared" si="10"/>
        <v>100</v>
      </c>
      <c r="CQ6" s="33">
        <f t="shared" si="10"/>
        <v>60.03</v>
      </c>
      <c r="CR6" s="33">
        <f t="shared" si="10"/>
        <v>61.93</v>
      </c>
      <c r="CS6" s="33">
        <f t="shared" si="10"/>
        <v>58.06</v>
      </c>
      <c r="CT6" s="33">
        <f t="shared" si="10"/>
        <v>59.08</v>
      </c>
      <c r="CU6" s="33">
        <f t="shared" si="10"/>
        <v>58.25</v>
      </c>
      <c r="CV6" s="32" t="str">
        <f>IF(CV7="","",IF(CV7="-","【-】","【"&amp;SUBSTITUTE(TEXT(CV7,"#,##0.00"),"-","△")&amp;"】"))</f>
        <v>【58.84】</v>
      </c>
      <c r="CW6" s="33">
        <f>IF(CW7="",NA(),CW7)</f>
        <v>100</v>
      </c>
      <c r="CX6" s="33">
        <f t="shared" ref="CX6:DF6" si="11">IF(CX7="",NA(),CX7)</f>
        <v>100</v>
      </c>
      <c r="CY6" s="33">
        <f t="shared" si="11"/>
        <v>100</v>
      </c>
      <c r="CZ6" s="33">
        <f t="shared" si="11"/>
        <v>100</v>
      </c>
      <c r="DA6" s="33">
        <f t="shared" si="11"/>
        <v>100</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222135</v>
      </c>
      <c r="D7" s="35">
        <v>47</v>
      </c>
      <c r="E7" s="35">
        <v>18</v>
      </c>
      <c r="F7" s="35">
        <v>0</v>
      </c>
      <c r="G7" s="35">
        <v>0</v>
      </c>
      <c r="H7" s="35" t="s">
        <v>96</v>
      </c>
      <c r="I7" s="35" t="s">
        <v>97</v>
      </c>
      <c r="J7" s="35" t="s">
        <v>98</v>
      </c>
      <c r="K7" s="35" t="s">
        <v>99</v>
      </c>
      <c r="L7" s="35" t="s">
        <v>100</v>
      </c>
      <c r="M7" s="36" t="s">
        <v>101</v>
      </c>
      <c r="N7" s="36" t="s">
        <v>102</v>
      </c>
      <c r="O7" s="36">
        <v>5.31</v>
      </c>
      <c r="P7" s="36">
        <v>100</v>
      </c>
      <c r="Q7" s="36">
        <v>3450</v>
      </c>
      <c r="R7" s="36">
        <v>117609</v>
      </c>
      <c r="S7" s="36">
        <v>265.69</v>
      </c>
      <c r="T7" s="36">
        <v>442.65</v>
      </c>
      <c r="U7" s="36">
        <v>6242</v>
      </c>
      <c r="V7" s="36">
        <v>24.16</v>
      </c>
      <c r="W7" s="36">
        <v>258.36</v>
      </c>
      <c r="X7" s="36">
        <v>98.67</v>
      </c>
      <c r="Y7" s="36">
        <v>97.06</v>
      </c>
      <c r="Z7" s="36">
        <v>95.66</v>
      </c>
      <c r="AA7" s="36">
        <v>94.29</v>
      </c>
      <c r="AB7" s="36">
        <v>92.37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509.53</v>
      </c>
      <c r="BF7" s="36">
        <v>502.04</v>
      </c>
      <c r="BG7" s="36">
        <v>497.6</v>
      </c>
      <c r="BH7" s="36">
        <v>452.34</v>
      </c>
      <c r="BI7" s="36">
        <v>830.95</v>
      </c>
      <c r="BJ7" s="36">
        <v>421.01</v>
      </c>
      <c r="BK7" s="36">
        <v>430.64</v>
      </c>
      <c r="BL7" s="36">
        <v>446.63</v>
      </c>
      <c r="BM7" s="36">
        <v>416.91</v>
      </c>
      <c r="BN7" s="36">
        <v>392.19</v>
      </c>
      <c r="BO7" s="36">
        <v>345.93</v>
      </c>
      <c r="BP7" s="36">
        <v>83.21</v>
      </c>
      <c r="BQ7" s="36">
        <v>86.21</v>
      </c>
      <c r="BR7" s="36">
        <v>85.5</v>
      </c>
      <c r="BS7" s="36">
        <v>84.8</v>
      </c>
      <c r="BT7" s="36">
        <v>82.87</v>
      </c>
      <c r="BU7" s="36">
        <v>58.98</v>
      </c>
      <c r="BV7" s="36">
        <v>58.78</v>
      </c>
      <c r="BW7" s="36">
        <v>58.53</v>
      </c>
      <c r="BX7" s="36">
        <v>57.93</v>
      </c>
      <c r="BY7" s="36">
        <v>57.03</v>
      </c>
      <c r="BZ7" s="36">
        <v>59.44</v>
      </c>
      <c r="CA7" s="36">
        <v>179.49</v>
      </c>
      <c r="CB7" s="36">
        <v>179.86</v>
      </c>
      <c r="CC7" s="36">
        <v>258.55</v>
      </c>
      <c r="CD7" s="36">
        <v>273.27999999999997</v>
      </c>
      <c r="CE7" s="36">
        <v>328.51</v>
      </c>
      <c r="CF7" s="36">
        <v>253.84</v>
      </c>
      <c r="CG7" s="36">
        <v>257.02999999999997</v>
      </c>
      <c r="CH7" s="36">
        <v>266.57</v>
      </c>
      <c r="CI7" s="36">
        <v>276.93</v>
      </c>
      <c r="CJ7" s="36">
        <v>283.73</v>
      </c>
      <c r="CK7" s="36">
        <v>272.79000000000002</v>
      </c>
      <c r="CL7" s="36">
        <v>100</v>
      </c>
      <c r="CM7" s="36" t="s">
        <v>101</v>
      </c>
      <c r="CN7" s="36">
        <v>100</v>
      </c>
      <c r="CO7" s="36">
        <v>100</v>
      </c>
      <c r="CP7" s="36">
        <v>100</v>
      </c>
      <c r="CQ7" s="36">
        <v>60.03</v>
      </c>
      <c r="CR7" s="36">
        <v>61.93</v>
      </c>
      <c r="CS7" s="36">
        <v>58.06</v>
      </c>
      <c r="CT7" s="36">
        <v>59.08</v>
      </c>
      <c r="CU7" s="36">
        <v>58.25</v>
      </c>
      <c r="CV7" s="36">
        <v>58.84</v>
      </c>
      <c r="CW7" s="36">
        <v>100</v>
      </c>
      <c r="CX7" s="36">
        <v>100</v>
      </c>
      <c r="CY7" s="36">
        <v>100</v>
      </c>
      <c r="CZ7" s="36">
        <v>100</v>
      </c>
      <c r="DA7" s="36">
        <v>100</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川西 史彦</cp:lastModifiedBy>
  <cp:lastPrinted>2017-02-13T06:22:37Z</cp:lastPrinted>
  <dcterms:created xsi:type="dcterms:W3CDTF">2017-02-08T03:23:16Z</dcterms:created>
  <dcterms:modified xsi:type="dcterms:W3CDTF">2017-02-13T06:22:39Z</dcterms:modified>
  <cp:category/>
</cp:coreProperties>
</file>