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<sst xmlns="http://schemas.openxmlformats.org/spreadsheetml/2006/main" count="221" uniqueCount="111">
  <si>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</si>
  <si>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</si>
  <si>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</si>
  <si>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</si>
  <si>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</si>
  <si>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</si>
  <si>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</si>
  <si>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</si>
  <si>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</si>
  <si>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</si>
  <si>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</si>
  <si>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</si>
  <si>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</si>
  <si>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</si>
  <si>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</si>
  <si>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</si>
  <si>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</si>
  <si>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</si>
  <si>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</si>
  <si>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</si>
  <si>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</si>
  <si>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</si>
  <si>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</si>
  <si>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</si>
  <si>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</si>
  <si>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</si>
  <si>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</si>
  <si>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</si>
  <si>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</si>
  <si>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</si>
  <si>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</si>
  <si>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</si>
  <si>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</si>
  <si>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</si>
  <si>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</si>
  <si>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</si>
  <si>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</si>
  <si>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</si>
  <si>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</si>
  <si>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</si>
  <si>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</si>
  <si>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</si>
  <si>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</si>
  <si>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</si>
  <si>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</si>
  <si>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</si>
  <si>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</si>
  <si>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</si>
  <si>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</si>
  <si>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</si>
  <si>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</si>
  <si>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</si>
  <si>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</si>
  <si>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</si>
  <si>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</si>
  <si>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</si>
  <si>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</si>
  <si>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</si>
  <si>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</si>
  <si>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</si>
  <si>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</si>
  <si>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</si>
  <si>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</si>
  <si>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</si>
  <si>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</si>
  <si>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</si>
  <si>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</si>
  <si>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</si>
  <si>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</si>
  <si>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</si>
  <si>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</si>
  <si>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</si>
  <si>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</si>
  <si>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</si>
  <si>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</si>
  <si>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</si>
  <si>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</si>
  <si>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</si>
  <si>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</si>
  <si>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</si>
  <si>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</si>
  <si>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</si>
  <si>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</si>
  <si>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</si>
  <si>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</si>
  <si>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</si>
  <si>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</si>
  <si>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</si>
  <si>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</si>
  <si>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</si>
  <si>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</si>
  <si>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</si>
  <si>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</si>
  <si>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</si>
  <si>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</si>
  <si>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</si>
  <si>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静岡県　菊川市</t>
  </si>
  <si>
    <t>法非適用</t>
  </si>
  <si>
    <t>下水道事業</t>
  </si>
  <si>
    <t>公共下水道</t>
  </si>
  <si>
    <t>Cc3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</si>
  <si>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</si>
  <si>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</si>
  <si>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</si>
  <si>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</si>
  <si>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</si>
  <si>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</si>
  <si>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</si>
  <si>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面整備の推進により、使用料収入は年々増加しているが、平成10年度から借入を行っている地方債の償還金が増加（累積）していることから、比率が下がっている。
④企業債残高対事業規模比率
　企業債残高の減少と使用料収入の増加により、毎年比率は下がっている。
⑤経費回収率
　平成20年度に水処理施設を増設した後、面整備の進度を落としたこともあり、適切な水準の使用料収入に結びついていない。
　使用料単価が、類似団体に比べ低いことも要因と考えられる。
⑥汚水処理原価
　平成20年度に水処理施設を増設した後、面整備の進度を落としたことにより、年間有収水量の伸びが鈍くなっている。これにより、現有処理能力に比べ有収水量が少ないことから、類似団体に比べ汚水処理原価が高くなっている。
⑦施設利用率
　汚水処理施設の10年程度での概成を踏まえた計画的な面整備が進み、施設利用率が向上している。
⑧水洗化率
　早期接続のための施策（受益者負担金の減免・接続工事費補助金等）により、類似団体に比べ水洗化率が高くなっている。</t>
    <rPh sb="243" eb="245">
      <t>ヘイセイ</t>
    </rPh>
    <rPh sb="247" eb="248">
      <t>ネン</t>
    </rPh>
    <rPh sb="248" eb="249">
      <t>ド</t>
    </rPh>
    <rPh sb="250" eb="251">
      <t>ミズ</t>
    </rPh>
    <rPh sb="251" eb="253">
      <t>ショリ</t>
    </rPh>
    <rPh sb="253" eb="255">
      <t>シセツ</t>
    </rPh>
    <rPh sb="256" eb="258">
      <t>ゾウセツ</t>
    </rPh>
    <rPh sb="260" eb="261">
      <t>アト</t>
    </rPh>
    <rPh sb="262" eb="263">
      <t>メン</t>
    </rPh>
    <rPh sb="263" eb="265">
      <t>セイビ</t>
    </rPh>
    <rPh sb="266" eb="268">
      <t>シンド</t>
    </rPh>
    <rPh sb="269" eb="270">
      <t>オ</t>
    </rPh>
    <rPh sb="357" eb="359">
      <t>オスイ</t>
    </rPh>
    <rPh sb="359" eb="361">
      <t>ショリ</t>
    </rPh>
    <rPh sb="361" eb="363">
      <t>シセツ</t>
    </rPh>
    <rPh sb="366" eb="367">
      <t>ネン</t>
    </rPh>
    <rPh sb="367" eb="369">
      <t>テイド</t>
    </rPh>
    <rPh sb="371" eb="373">
      <t>ガイセイ</t>
    </rPh>
    <rPh sb="374" eb="375">
      <t>フ</t>
    </rPh>
    <rPh sb="378" eb="380">
      <t>ケイカク</t>
    </rPh>
    <rPh sb="380" eb="381">
      <t>テキ</t>
    </rPh>
    <rPh sb="382" eb="383">
      <t>メン</t>
    </rPh>
    <rPh sb="383" eb="385">
      <t>セイビ</t>
    </rPh>
    <rPh sb="386" eb="387">
      <t>スス</t>
    </rPh>
    <rPh sb="389" eb="391">
      <t>シセツ</t>
    </rPh>
    <rPh sb="391" eb="393">
      <t>リヨウ</t>
    </rPh>
    <rPh sb="393" eb="394">
      <t>リツ</t>
    </rPh>
    <rPh sb="395" eb="397">
      <t>コウジョウ</t>
    </rPh>
    <phoneticPr fontId="4"/>
  </si>
  <si>
    <t>　本市は、平成10年に事業着手し、供用開始が平成16年度末と新しい施設であるため、改築・更新は実施していないが、今後、ストックマネジメントを策定し計画的な更新・長寿命化を実施していく。</t>
    <phoneticPr fontId="4"/>
  </si>
  <si>
    <t>　本市の下水道事業は、整備率が38.4％と低く、現在、面整備を推進している。
　水洗化率は、類似団体平均値を上回っているが、平成21年度に水処理施設を増設した後、面整備の進度を落としたことにより、施設利用率の伸び率が低くなっている。
　このことが、年間有収水量に影響し、使用料収入が適正な水準に結びつかず、汚水処理原価が平均値を上回り、企業債残高対事業規模比率及び経費回収率が、平均値を下回ることとなっている。
　今後は、汚水処理施設の10年程度での概成を踏まえた計画的な面整備を推進し、施設利用率の向上及び使用料収入の増加を図っていく必要がある。
　また、使用料単価について、類似団体に比べ1㎥当たり20円程度低いことから、使用料単価の改定について検討をしていく。</t>
    <rPh sb="104" eb="105">
      <t>ノ</t>
    </rPh>
    <rPh sb="106" eb="107">
      <t>リツ</t>
    </rPh>
    <rPh sb="165" eb="166">
      <t>マワ</t>
    </rPh>
    <rPh sb="240" eb="242">
      <t>スイシン</t>
    </rPh>
    <rPh sb="252" eb="253">
      <t>オヨ</t>
    </rPh>
    <rPh sb="279" eb="281">
      <t>シヨウ</t>
    </rPh>
    <rPh sb="281" eb="282">
      <t>リョウ</t>
    </rPh>
    <rPh sb="282" eb="284">
      <t>タンカ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</si>
</sst>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52384"/>
        <c:axId val="12101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0.18</c:v>
                </c:pt>
                <c:pt idx="2">
                  <c:v>0.19</c:v>
                </c:pt>
                <c:pt idx="3">
                  <c:v>0.16</c:v>
                </c:pt>
                <c:pt idx="4">
                  <c:v>0.33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52384"/>
        <c:axId val="121016704"/>
      </c:lineChart>
      <c:dateAx>
        <c:axId val="120752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16704"/>
        <c:crosses val="autoZero"/>
        <c:auto val="1"/>
        <c:lblOffset val="100"/>
        <c:baseTimeUnit val="years"/>
      </c:dateAx>
      <c:valAx>
        <c:axId val="12101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752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31.34</c:v>
                </c:pt>
                <c:pt idx="1">
                  <c:v>30.98</c:v>
                </c:pt>
                <c:pt idx="2">
                  <c:v>31.28</c:v>
                </c:pt>
                <c:pt idx="3">
                  <c:v>32.630000000000003</c:v>
                </c:pt>
                <c:pt idx="4">
                  <c:v>33.58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80416"/>
        <c:axId val="123990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38.950000000000003</c:v>
                </c:pt>
                <c:pt idx="1">
                  <c:v>40.07</c:v>
                </c:pt>
                <c:pt idx="2">
                  <c:v>39.92</c:v>
                </c:pt>
                <c:pt idx="3">
                  <c:v>41.63</c:v>
                </c:pt>
                <c:pt idx="4">
                  <c:v>44.89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0416"/>
        <c:axId val="123990784"/>
      </c:lineChart>
      <c:dateAx>
        <c:axId val="123980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990784"/>
        <c:crosses val="autoZero"/>
        <c:auto val="1"/>
        <c:lblOffset val="100"/>
        <c:baseTimeUnit val="years"/>
      </c:dateAx>
      <c:valAx>
        <c:axId val="123990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980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84.4</c:v>
                </c:pt>
                <c:pt idx="1">
                  <c:v>86.4</c:v>
                </c:pt>
                <c:pt idx="2">
                  <c:v>88.06</c:v>
                </c:pt>
                <c:pt idx="3">
                  <c:v>85.31</c:v>
                </c:pt>
                <c:pt idx="4">
                  <c:v>85.19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16896"/>
        <c:axId val="12403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65.599999999999994</c:v>
                </c:pt>
                <c:pt idx="1">
                  <c:v>66</c:v>
                </c:pt>
                <c:pt idx="2">
                  <c:v>65.86</c:v>
                </c:pt>
                <c:pt idx="3">
                  <c:v>66.33</c:v>
                </c:pt>
                <c:pt idx="4">
                  <c:v>64.89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16896"/>
        <c:axId val="124035456"/>
      </c:lineChart>
      <c:dateAx>
        <c:axId val="12401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035456"/>
        <c:crosses val="autoZero"/>
        <c:auto val="1"/>
        <c:lblOffset val="100"/>
        <c:baseTimeUnit val="years"/>
      </c:dateAx>
      <c:valAx>
        <c:axId val="12403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01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63.63</c:v>
                </c:pt>
                <c:pt idx="1">
                  <c:v>61.17</c:v>
                </c:pt>
                <c:pt idx="2">
                  <c:v>58.85</c:v>
                </c:pt>
                <c:pt idx="3">
                  <c:v>57.89</c:v>
                </c:pt>
                <c:pt idx="4">
                  <c:v>57.68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51008"/>
        <c:axId val="12106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51008"/>
        <c:axId val="121061376"/>
      </c:lineChart>
      <c:dateAx>
        <c:axId val="121051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61376"/>
        <c:crosses val="autoZero"/>
        <c:auto val="1"/>
        <c:lblOffset val="100"/>
        <c:baseTimeUnit val="years"/>
      </c:dateAx>
      <c:valAx>
        <c:axId val="12106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51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095680"/>
        <c:axId val="121097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095680"/>
        <c:axId val="121097600"/>
      </c:lineChart>
      <c:dateAx>
        <c:axId val="1210956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097600"/>
        <c:crosses val="autoZero"/>
        <c:auto val="1"/>
        <c:lblOffset val="100"/>
        <c:baseTimeUnit val="years"/>
      </c:dateAx>
      <c:valAx>
        <c:axId val="121097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095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88064"/>
        <c:axId val="123689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88064"/>
        <c:axId val="123689984"/>
      </c:lineChart>
      <c:dateAx>
        <c:axId val="123688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689984"/>
        <c:crosses val="autoZero"/>
        <c:auto val="1"/>
        <c:lblOffset val="100"/>
        <c:baseTimeUnit val="years"/>
      </c:dateAx>
      <c:valAx>
        <c:axId val="123689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88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26464"/>
        <c:axId val="12374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26464"/>
        <c:axId val="123745024"/>
      </c:lineChart>
      <c:dateAx>
        <c:axId val="12372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745024"/>
        <c:crosses val="autoZero"/>
        <c:auto val="1"/>
        <c:lblOffset val="100"/>
        <c:baseTimeUnit val="years"/>
      </c:dateAx>
      <c:valAx>
        <c:axId val="123745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2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67424"/>
        <c:axId val="12377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767424"/>
        <c:axId val="123773696"/>
      </c:lineChart>
      <c:dateAx>
        <c:axId val="12376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773696"/>
        <c:crosses val="autoZero"/>
        <c:auto val="1"/>
        <c:lblOffset val="100"/>
        <c:baseTimeUnit val="years"/>
      </c:dateAx>
      <c:valAx>
        <c:axId val="12377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76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1990.95</c:v>
                </c:pt>
                <c:pt idx="1">
                  <c:v>1820.84</c:v>
                </c:pt>
                <c:pt idx="2">
                  <c:v>1729</c:v>
                </c:pt>
                <c:pt idx="3">
                  <c:v>1662.45</c:v>
                </c:pt>
                <c:pt idx="4">
                  <c:v>1634.13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69440"/>
        <c:axId val="123879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1749.66</c:v>
                </c:pt>
                <c:pt idx="1">
                  <c:v>1574.53</c:v>
                </c:pt>
                <c:pt idx="2">
                  <c:v>1506.51</c:v>
                </c:pt>
                <c:pt idx="3">
                  <c:v>1315.67</c:v>
                </c:pt>
                <c:pt idx="4">
                  <c:v>1240.1600000000001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69440"/>
        <c:axId val="123879808"/>
      </c:lineChart>
      <c:dateAx>
        <c:axId val="1238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879808"/>
        <c:crosses val="autoZero"/>
        <c:auto val="1"/>
        <c:lblOffset val="100"/>
        <c:baseTimeUnit val="years"/>
      </c:dateAx>
      <c:valAx>
        <c:axId val="123879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8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44.65</c:v>
                </c:pt>
                <c:pt idx="2">
                  <c:v>45.25</c:v>
                </c:pt>
                <c:pt idx="3">
                  <c:v>44.61</c:v>
                </c:pt>
                <c:pt idx="4">
                  <c:v>45.62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16672"/>
        <c:axId val="123918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54.46</c:v>
                </c:pt>
                <c:pt idx="1">
                  <c:v>57.36</c:v>
                </c:pt>
                <c:pt idx="2">
                  <c:v>57.33</c:v>
                </c:pt>
                <c:pt idx="3">
                  <c:v>60.78</c:v>
                </c:pt>
                <c:pt idx="4">
                  <c:v>60.17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6672"/>
        <c:axId val="123918592"/>
      </c:lineChart>
      <c:dateAx>
        <c:axId val="12391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918592"/>
        <c:crosses val="autoZero"/>
        <c:auto val="1"/>
        <c:lblOffset val="100"/>
        <c:baseTimeUnit val="years"/>
      </c:dateAx>
      <c:valAx>
        <c:axId val="123918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91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320.82</c:v>
                </c:pt>
                <c:pt idx="1">
                  <c:v>295.39</c:v>
                </c:pt>
                <c:pt idx="2">
                  <c:v>292.99</c:v>
                </c:pt>
                <c:pt idx="3">
                  <c:v>304.29000000000002</c:v>
                </c:pt>
                <c:pt idx="4">
                  <c:v>298.94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32032"/>
        <c:axId val="12395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293.08999999999997</c:v>
                </c:pt>
                <c:pt idx="1">
                  <c:v>279.91000000000003</c:v>
                </c:pt>
                <c:pt idx="2">
                  <c:v>284.52999999999997</c:v>
                </c:pt>
                <c:pt idx="3">
                  <c:v>276.26</c:v>
                </c:pt>
                <c:pt idx="4">
                  <c:v>281.52999999999997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32032"/>
        <c:axId val="123954688"/>
      </c:lineChart>
      <c:dateAx>
        <c:axId val="12393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954688"/>
        <c:crosses val="autoZero"/>
        <c:auto val="1"/>
        <c:lblOffset val="100"/>
        <c:baseTimeUnit val="years"/>
      </c:dateAx>
      <c:valAx>
        <c:axId val="12395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93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1" zoomScaleNormal="100" workbookViewId="0">
      <selection activeCell="AO65" sqref="AO65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静岡県　菊川市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47779</v>
      </c>
      <c r="AM8" s="64"/>
      <c r="AN8" s="64"/>
      <c r="AO8" s="64"/>
      <c r="AP8" s="64"/>
      <c r="AQ8" s="64"/>
      <c r="AR8" s="64"/>
      <c r="AS8" s="64"/>
      <c r="AT8" s="63">
        <f>データ!S6</f>
        <v>94.19</v>
      </c>
      <c r="AU8" s="63"/>
      <c r="AV8" s="63"/>
      <c r="AW8" s="63"/>
      <c r="AX8" s="63"/>
      <c r="AY8" s="63"/>
      <c r="AZ8" s="63"/>
      <c r="BA8" s="63"/>
      <c r="BB8" s="63">
        <f>データ!T6</f>
        <v>507.26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18.55</v>
      </c>
      <c r="Q10" s="63"/>
      <c r="R10" s="63"/>
      <c r="S10" s="63"/>
      <c r="T10" s="63"/>
      <c r="U10" s="63"/>
      <c r="V10" s="63"/>
      <c r="W10" s="63">
        <f>データ!P6</f>
        <v>94.13</v>
      </c>
      <c r="X10" s="63"/>
      <c r="Y10" s="63"/>
      <c r="Z10" s="63"/>
      <c r="AA10" s="63"/>
      <c r="AB10" s="63"/>
      <c r="AC10" s="63"/>
      <c r="AD10" s="64">
        <f>データ!Q6</f>
        <v>2590</v>
      </c>
      <c r="AE10" s="64"/>
      <c r="AF10" s="64"/>
      <c r="AG10" s="64"/>
      <c r="AH10" s="64"/>
      <c r="AI10" s="64"/>
      <c r="AJ10" s="64"/>
      <c r="AK10" s="2"/>
      <c r="AL10" s="64">
        <f>データ!U6</f>
        <v>8871</v>
      </c>
      <c r="AM10" s="64"/>
      <c r="AN10" s="64"/>
      <c r="AO10" s="64"/>
      <c r="AP10" s="64"/>
      <c r="AQ10" s="64"/>
      <c r="AR10" s="64"/>
      <c r="AS10" s="64"/>
      <c r="AT10" s="63">
        <f>データ!V6</f>
        <v>2.36</v>
      </c>
      <c r="AU10" s="63"/>
      <c r="AV10" s="63"/>
      <c r="AW10" s="63"/>
      <c r="AX10" s="63"/>
      <c r="AY10" s="63"/>
      <c r="AZ10" s="63"/>
      <c r="BA10" s="63"/>
      <c r="BB10" s="63">
        <f>データ!W6</f>
        <v>3758.9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1" t="s">
        <v>108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222241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静岡県　菊川市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18.55</v>
      </c>
      <c r="P6" s="32">
        <f t="shared" si="3"/>
        <v>94.13</v>
      </c>
      <c r="Q6" s="32">
        <f t="shared" si="3"/>
        <v>2590</v>
      </c>
      <c r="R6" s="32">
        <f t="shared" si="3"/>
        <v>47779</v>
      </c>
      <c r="S6" s="32">
        <f t="shared" si="3"/>
        <v>94.19</v>
      </c>
      <c r="T6" s="32">
        <f t="shared" si="3"/>
        <v>507.26</v>
      </c>
      <c r="U6" s="32">
        <f t="shared" si="3"/>
        <v>8871</v>
      </c>
      <c r="V6" s="32">
        <f t="shared" si="3"/>
        <v>2.36</v>
      </c>
      <c r="W6" s="32">
        <f t="shared" si="3"/>
        <v>3758.9</v>
      </c>
      <c r="X6" s="33">
        <f>IF(X7="",NA(),X7)</f>
        <v>63.63</v>
      </c>
      <c r="Y6" s="33">
        <f t="shared" ref="Y6:AG6" si="4">IF(Y7="",NA(),Y7)</f>
        <v>61.17</v>
      </c>
      <c r="Z6" s="33">
        <f t="shared" si="4"/>
        <v>58.85</v>
      </c>
      <c r="AA6" s="33">
        <f t="shared" si="4"/>
        <v>57.89</v>
      </c>
      <c r="AB6" s="33">
        <f t="shared" si="4"/>
        <v>57.68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1990.95</v>
      </c>
      <c r="BF6" s="33">
        <f t="shared" ref="BF6:BN6" si="7">IF(BF7="",NA(),BF7)</f>
        <v>1820.84</v>
      </c>
      <c r="BG6" s="33">
        <f t="shared" si="7"/>
        <v>1729</v>
      </c>
      <c r="BH6" s="33">
        <f t="shared" si="7"/>
        <v>1662.45</v>
      </c>
      <c r="BI6" s="33">
        <f t="shared" si="7"/>
        <v>1634.13</v>
      </c>
      <c r="BJ6" s="33">
        <f t="shared" si="7"/>
        <v>1749.66</v>
      </c>
      <c r="BK6" s="33">
        <f t="shared" si="7"/>
        <v>1574.53</v>
      </c>
      <c r="BL6" s="33">
        <f t="shared" si="7"/>
        <v>1506.51</v>
      </c>
      <c r="BM6" s="33">
        <f t="shared" si="7"/>
        <v>1315.67</v>
      </c>
      <c r="BN6" s="33">
        <f t="shared" si="7"/>
        <v>1240.1600000000001</v>
      </c>
      <c r="BO6" s="32" t="str">
        <f>IF(BO7="","",IF(BO7="-","【-】","【"&amp;SUBSTITUTE(TEXT(BO7,"#,##0.00"),"-","△")&amp;"】"))</f>
        <v>【763.62】</v>
      </c>
      <c r="BP6" s="33">
        <f>IF(BP7="",NA(),BP7)</f>
        <v>41.08</v>
      </c>
      <c r="BQ6" s="33">
        <f t="shared" ref="BQ6:BY6" si="8">IF(BQ7="",NA(),BQ7)</f>
        <v>44.65</v>
      </c>
      <c r="BR6" s="33">
        <f t="shared" si="8"/>
        <v>45.25</v>
      </c>
      <c r="BS6" s="33">
        <f t="shared" si="8"/>
        <v>44.61</v>
      </c>
      <c r="BT6" s="33">
        <f t="shared" si="8"/>
        <v>45.62</v>
      </c>
      <c r="BU6" s="33">
        <f t="shared" si="8"/>
        <v>54.46</v>
      </c>
      <c r="BV6" s="33">
        <f t="shared" si="8"/>
        <v>57.36</v>
      </c>
      <c r="BW6" s="33">
        <f t="shared" si="8"/>
        <v>57.33</v>
      </c>
      <c r="BX6" s="33">
        <f t="shared" si="8"/>
        <v>60.78</v>
      </c>
      <c r="BY6" s="33">
        <f t="shared" si="8"/>
        <v>60.17</v>
      </c>
      <c r="BZ6" s="32" t="str">
        <f>IF(BZ7="","",IF(BZ7="-","【-】","【"&amp;SUBSTITUTE(TEXT(BZ7,"#,##0.00"),"-","△")&amp;"】"))</f>
        <v>【98.53】</v>
      </c>
      <c r="CA6" s="33">
        <f>IF(CA7="",NA(),CA7)</f>
        <v>320.82</v>
      </c>
      <c r="CB6" s="33">
        <f t="shared" ref="CB6:CJ6" si="9">IF(CB7="",NA(),CB7)</f>
        <v>295.39</v>
      </c>
      <c r="CC6" s="33">
        <f t="shared" si="9"/>
        <v>292.99</v>
      </c>
      <c r="CD6" s="33">
        <f t="shared" si="9"/>
        <v>304.29000000000002</v>
      </c>
      <c r="CE6" s="33">
        <f t="shared" si="9"/>
        <v>298.94</v>
      </c>
      <c r="CF6" s="33">
        <f t="shared" si="9"/>
        <v>293.08999999999997</v>
      </c>
      <c r="CG6" s="33">
        <f t="shared" si="9"/>
        <v>279.91000000000003</v>
      </c>
      <c r="CH6" s="33">
        <f t="shared" si="9"/>
        <v>284.52999999999997</v>
      </c>
      <c r="CI6" s="33">
        <f t="shared" si="9"/>
        <v>276.26</v>
      </c>
      <c r="CJ6" s="33">
        <f t="shared" si="9"/>
        <v>281.52999999999997</v>
      </c>
      <c r="CK6" s="32" t="str">
        <f>IF(CK7="","",IF(CK7="-","【-】","【"&amp;SUBSTITUTE(TEXT(CK7,"#,##0.00"),"-","△")&amp;"】"))</f>
        <v>【139.70】</v>
      </c>
      <c r="CL6" s="33">
        <f>IF(CL7="",NA(),CL7)</f>
        <v>31.34</v>
      </c>
      <c r="CM6" s="33">
        <f t="shared" ref="CM6:CU6" si="10">IF(CM7="",NA(),CM7)</f>
        <v>30.98</v>
      </c>
      <c r="CN6" s="33">
        <f t="shared" si="10"/>
        <v>31.28</v>
      </c>
      <c r="CO6" s="33">
        <f t="shared" si="10"/>
        <v>32.630000000000003</v>
      </c>
      <c r="CP6" s="33">
        <f t="shared" si="10"/>
        <v>33.58</v>
      </c>
      <c r="CQ6" s="33">
        <f t="shared" si="10"/>
        <v>38.950000000000003</v>
      </c>
      <c r="CR6" s="33">
        <f t="shared" si="10"/>
        <v>40.07</v>
      </c>
      <c r="CS6" s="33">
        <f t="shared" si="10"/>
        <v>39.92</v>
      </c>
      <c r="CT6" s="33">
        <f t="shared" si="10"/>
        <v>41.63</v>
      </c>
      <c r="CU6" s="33">
        <f t="shared" si="10"/>
        <v>44.89</v>
      </c>
      <c r="CV6" s="32" t="str">
        <f>IF(CV7="","",IF(CV7="-","【-】","【"&amp;SUBSTITUTE(TEXT(CV7,"#,##0.00"),"-","△")&amp;"】"))</f>
        <v>【60.01】</v>
      </c>
      <c r="CW6" s="33">
        <f>IF(CW7="",NA(),CW7)</f>
        <v>84.4</v>
      </c>
      <c r="CX6" s="33">
        <f t="shared" ref="CX6:DF6" si="11">IF(CX7="",NA(),CX7)</f>
        <v>86.4</v>
      </c>
      <c r="CY6" s="33">
        <f t="shared" si="11"/>
        <v>88.06</v>
      </c>
      <c r="CZ6" s="33">
        <f t="shared" si="11"/>
        <v>85.31</v>
      </c>
      <c r="DA6" s="33">
        <f t="shared" si="11"/>
        <v>85.19</v>
      </c>
      <c r="DB6" s="33">
        <f t="shared" si="11"/>
        <v>65.599999999999994</v>
      </c>
      <c r="DC6" s="33">
        <f t="shared" si="11"/>
        <v>66</v>
      </c>
      <c r="DD6" s="33">
        <f t="shared" si="11"/>
        <v>65.86</v>
      </c>
      <c r="DE6" s="33">
        <f t="shared" si="11"/>
        <v>66.33</v>
      </c>
      <c r="DF6" s="33">
        <f t="shared" si="11"/>
        <v>64.89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0.18</v>
      </c>
      <c r="EJ6" s="33">
        <f t="shared" si="14"/>
        <v>0.18</v>
      </c>
      <c r="EK6" s="33">
        <f t="shared" si="14"/>
        <v>0.19</v>
      </c>
      <c r="EL6" s="33">
        <f t="shared" si="14"/>
        <v>0.16</v>
      </c>
      <c r="EM6" s="33">
        <f t="shared" si="14"/>
        <v>0.33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222241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18.55</v>
      </c>
      <c r="P7" s="36">
        <v>94.13</v>
      </c>
      <c r="Q7" s="36">
        <v>2590</v>
      </c>
      <c r="R7" s="36">
        <v>47779</v>
      </c>
      <c r="S7" s="36">
        <v>94.19</v>
      </c>
      <c r="T7" s="36">
        <v>507.26</v>
      </c>
      <c r="U7" s="36">
        <v>8871</v>
      </c>
      <c r="V7" s="36">
        <v>2.36</v>
      </c>
      <c r="W7" s="36">
        <v>3758.9</v>
      </c>
      <c r="X7" s="36">
        <v>63.63</v>
      </c>
      <c r="Y7" s="36">
        <v>61.17</v>
      </c>
      <c r="Z7" s="36">
        <v>58.85</v>
      </c>
      <c r="AA7" s="36">
        <v>57.89</v>
      </c>
      <c r="AB7" s="36">
        <v>57.68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1990.95</v>
      </c>
      <c r="BF7" s="36">
        <v>1820.84</v>
      </c>
      <c r="BG7" s="36">
        <v>1729</v>
      </c>
      <c r="BH7" s="36">
        <v>1662.45</v>
      </c>
      <c r="BI7" s="36">
        <v>1634.13</v>
      </c>
      <c r="BJ7" s="36">
        <v>1749.66</v>
      </c>
      <c r="BK7" s="36">
        <v>1574.53</v>
      </c>
      <c r="BL7" s="36">
        <v>1506.51</v>
      </c>
      <c r="BM7" s="36">
        <v>1315.67</v>
      </c>
      <c r="BN7" s="36">
        <v>1240.1600000000001</v>
      </c>
      <c r="BO7" s="36">
        <v>763.62</v>
      </c>
      <c r="BP7" s="36">
        <v>41.08</v>
      </c>
      <c r="BQ7" s="36">
        <v>44.65</v>
      </c>
      <c r="BR7" s="36">
        <v>45.25</v>
      </c>
      <c r="BS7" s="36">
        <v>44.61</v>
      </c>
      <c r="BT7" s="36">
        <v>45.62</v>
      </c>
      <c r="BU7" s="36">
        <v>54.46</v>
      </c>
      <c r="BV7" s="36">
        <v>57.36</v>
      </c>
      <c r="BW7" s="36">
        <v>57.33</v>
      </c>
      <c r="BX7" s="36">
        <v>60.78</v>
      </c>
      <c r="BY7" s="36">
        <v>60.17</v>
      </c>
      <c r="BZ7" s="36">
        <v>98.53</v>
      </c>
      <c r="CA7" s="36">
        <v>320.82</v>
      </c>
      <c r="CB7" s="36">
        <v>295.39</v>
      </c>
      <c r="CC7" s="36">
        <v>292.99</v>
      </c>
      <c r="CD7" s="36">
        <v>304.29000000000002</v>
      </c>
      <c r="CE7" s="36">
        <v>298.94</v>
      </c>
      <c r="CF7" s="36">
        <v>293.08999999999997</v>
      </c>
      <c r="CG7" s="36">
        <v>279.91000000000003</v>
      </c>
      <c r="CH7" s="36">
        <v>284.52999999999997</v>
      </c>
      <c r="CI7" s="36">
        <v>276.26</v>
      </c>
      <c r="CJ7" s="36">
        <v>281.52999999999997</v>
      </c>
      <c r="CK7" s="36">
        <v>139.69999999999999</v>
      </c>
      <c r="CL7" s="36">
        <v>31.34</v>
      </c>
      <c r="CM7" s="36">
        <v>30.98</v>
      </c>
      <c r="CN7" s="36">
        <v>31.28</v>
      </c>
      <c r="CO7" s="36">
        <v>32.630000000000003</v>
      </c>
      <c r="CP7" s="36">
        <v>33.58</v>
      </c>
      <c r="CQ7" s="36">
        <v>38.950000000000003</v>
      </c>
      <c r="CR7" s="36">
        <v>40.07</v>
      </c>
      <c r="CS7" s="36">
        <v>39.92</v>
      </c>
      <c r="CT7" s="36">
        <v>41.63</v>
      </c>
      <c r="CU7" s="36">
        <v>44.89</v>
      </c>
      <c r="CV7" s="36">
        <v>60.01</v>
      </c>
      <c r="CW7" s="36">
        <v>84.4</v>
      </c>
      <c r="CX7" s="36">
        <v>86.4</v>
      </c>
      <c r="CY7" s="36">
        <v>88.06</v>
      </c>
      <c r="CZ7" s="36">
        <v>85.31</v>
      </c>
      <c r="DA7" s="36">
        <v>85.19</v>
      </c>
      <c r="DB7" s="36">
        <v>65.599999999999994</v>
      </c>
      <c r="DC7" s="36">
        <v>66</v>
      </c>
      <c r="DD7" s="36">
        <v>65.86</v>
      </c>
      <c r="DE7" s="36">
        <v>66.33</v>
      </c>
      <c r="DF7" s="36">
        <v>64.89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0.18</v>
      </c>
      <c r="EJ7" s="36">
        <v>0.18</v>
      </c>
      <c r="EK7" s="36">
        <v>0.19</v>
      </c>
      <c r="EL7" s="36">
        <v>0.16</v>
      </c>
      <c r="EM7" s="36">
        <v>0.33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2017-02-08T02:50:43Z</dcterms:created>
  <dcterms:modified xsi:type="dcterms:W3CDTF">2017-02-15T02:25:08Z</dcterms:modified>
  <cp:category/>
</cp:coreProperties>
</file>