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O6" i="5"/>
  <c r="N6" i="5"/>
  <c r="M6" i="5"/>
  <c r="B10" i="4" s="1"/>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<sst xmlns="http://schemas.openxmlformats.org/spreadsheetml/2006/main" count="217" uniqueCount="107">
  <si>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</si>
  <si>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</si>
  <si>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</si>
  <si>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</si>
  <si>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</si>
  <si>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</si>
  <si>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</si>
  <si>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</si>
  <si>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</si>
  <si>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</si>
  <si>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</si>
  <si>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</si>
  <si>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</si>
  <si>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</si>
  <si>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</si>
  <si>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</si>
  <si>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</si>
  <si>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</si>
  <si>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</si>
  <si>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</si>
  <si>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</si>
  <si>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</si>
  <si>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</si>
  <si>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</si>
  <si>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</si>
  <si>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</si>
  <si>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</si>
  <si>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</si>
  <si>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</si>
  <si>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</si>
  <si>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</si>
  <si>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</si>
  <si>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</si>
  <si>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</si>
  <si>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</si>
  <si>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</si>
  <si>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</si>
  <si>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</si>
  <si>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</si>
  <si>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</si>
  <si>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</si>
  <si>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</si>
  <si>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</si>
  <si>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</si>
  <si>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</si>
  <si>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</si>
  <si>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</si>
  <si>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</si>
  <si>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</si>
  <si>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</si>
  <si>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</si>
  <si>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</si>
  <si>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</si>
  <si>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</si>
  <si>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</si>
  <si>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</si>
  <si>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</si>
  <si>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</si>
  <si>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</si>
  <si>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</si>
  <si>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</si>
  <si>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</si>
  <si>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</si>
  <si>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</si>
  <si>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</si>
  <si>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</si>
  <si>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</si>
  <si>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</si>
  <si>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</si>
  <si>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</si>
  <si>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</si>
  <si>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</si>
  <si>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</si>
  <si>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</si>
  <si>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</si>
  <si>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</si>
  <si>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</si>
  <si>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</si>
  <si>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</si>
  <si>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</si>
  <si>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</si>
  <si>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</si>
  <si>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</si>
  <si>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</si>
  <si>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</si>
  <si>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</si>
  <si>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</si>
  <si>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</si>
  <si>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</si>
  <si>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</si>
  <si>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</si>
  <si>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</si>
  <si>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</si>
  <si>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河津町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</si>
  <si>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</si>
  <si>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</si>
  <si>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</si>
  <si>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</si>
  <si>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</si>
  <si>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</si>
  <si>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</si>
  <si>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</si>
  <si>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</si>
  <si>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</si>
  <si>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給水人口の減少に伴って、給水収益も減少してきている。また小規模取水を多く管理しながらの水道事業であり、配水する経費が上がっており、「給水原価」「有収率」を改善することは、現状の施設の特性から今後の課題でもある。
経営状況は、「企業債残高対給水収益比率」も高まってきているが、支払能力としての留保資金との均衡をとりながら、起債による資金調達をしている。
支払能力には現状では問題がないが、ここ数年収支はマイナスであり、料金改定での事業の安定化は必須である。</t>
    <rPh sb="176" eb="178">
      <t>シハラ</t>
    </rPh>
    <rPh sb="178" eb="180">
      <t>ノウリョク</t>
    </rPh>
    <rPh sb="182" eb="184">
      <t>ゲンジョウ</t>
    </rPh>
    <rPh sb="186" eb="188">
      <t>モンダイ</t>
    </rPh>
    <rPh sb="195" eb="197">
      <t>スウネン</t>
    </rPh>
    <rPh sb="197" eb="199">
      <t>シュウシ</t>
    </rPh>
    <rPh sb="208" eb="210">
      <t>リョウキン</t>
    </rPh>
    <rPh sb="210" eb="212">
      <t>カイテイ</t>
    </rPh>
    <rPh sb="214" eb="216">
      <t>ジギョウ</t>
    </rPh>
    <rPh sb="217" eb="220">
      <t>アンテイカ</t>
    </rPh>
    <rPh sb="221" eb="223">
      <t>ヒッス</t>
    </rPh>
    <phoneticPr fontId="4"/>
  </si>
  <si>
    <t>水道施設等も耐用年数をここ数年で一斉に迎え、更新を迫られています。優先順位や資金調達も含め、アセットマネジメントの実施をし、計画的な設備の更新を実施していきます。</t>
    <rPh sb="19" eb="20">
      <t>ムカ</t>
    </rPh>
    <rPh sb="25" eb="26">
      <t>セマ</t>
    </rPh>
    <rPh sb="62" eb="64">
      <t>ケイカク</t>
    </rPh>
    <phoneticPr fontId="4"/>
  </si>
  <si>
    <t>水道施設の更新が迫っていますが、配水コストの上昇により、今後より一層の経費の増加が見込まれます。
　また、人口減少による給水収益の減少は確実に進んでいくことになります。
　この背反する傾向は水道事業の安定した経営にとって大きな問題としてとらえています。
　まずは、収益改善策として30年以上改定されていない水道料金の見直しを図り、利益を維持し留保資金を確保していくことが重要となります。
　それにより計画的な施設更新・延命化措置が可能となります。</t>
    <rPh sb="8" eb="9">
      <t>セマ</t>
    </rPh>
    <rPh sb="68" eb="70">
      <t>カクジツ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</si>
</sst>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6157824"/>
        <c:axId val="4615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ser>
        <c:dLbls>
          <c:showLegendKey val="0"/>
          <c:showVal val="0"/>
          <c:showCatName val="0"/>
          <c:showSerName val="0"/>
          <c:showPercent val="0"/>
          <c:showBubbleSize val="0"/>
        </c:dLbls>
        <c:marker val="1"/>
        <c:smooth val="0"/>
        <c:axId val="46157824"/>
        <c:axId val="46159744"/>
      </c:lineChart>
      <c:dateAx>
        <c:axId val="46157824"/>
        <c:scaling>
          <c:orientation val="minMax"/>
        </c:scaling>
        <c:delete val="1"/>
        <c:axPos val="b"/>
        <c:numFmt formatCode="ge" sourceLinked="1"/>
        <c:majorTickMark val="none"/>
        <c:minorTickMark val="none"/>
        <c:tickLblPos val="none"/>
        <c:crossAx val="46159744"/>
        <c:crosses val="autoZero"/>
        <c:auto val="1"/>
        <c:lblOffset val="100"/>
        <c:baseTimeUnit val="years"/>
      </c:dateAx>
      <c:valAx>
        <c:axId val="4615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5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40.54</c:v>
                </c:pt>
                <c:pt idx="1">
                  <c:v>40.44</c:v>
                </c:pt>
                <c:pt idx="2">
                  <c:v>38.01</c:v>
                </c:pt>
                <c:pt idx="3">
                  <c:v>36.840000000000003</c:v>
                </c:pt>
                <c:pt idx="4">
                  <c:v>36.17</c:v>
                </c:pt>
              </c:numCache>
            </c:numRef>
          </c:val>
        </c:ser>
        <c:dLbls>
          <c:showLegendKey val="0"/>
          <c:showVal val="0"/>
          <c:showCatName val="0"/>
          <c:showSerName val="0"/>
          <c:showPercent val="0"/>
          <c:showBubbleSize val="0"/>
        </c:dLbls>
        <c:gapWidth val="150"/>
        <c:axId val="98894208"/>
        <c:axId val="9889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ser>
        <c:dLbls>
          <c:showLegendKey val="0"/>
          <c:showVal val="0"/>
          <c:showCatName val="0"/>
          <c:showSerName val="0"/>
          <c:showPercent val="0"/>
          <c:showBubbleSize val="0"/>
        </c:dLbls>
        <c:marker val="1"/>
        <c:smooth val="0"/>
        <c:axId val="98894208"/>
        <c:axId val="98896128"/>
      </c:lineChart>
      <c:dateAx>
        <c:axId val="98894208"/>
        <c:scaling>
          <c:orientation val="minMax"/>
        </c:scaling>
        <c:delete val="1"/>
        <c:axPos val="b"/>
        <c:numFmt formatCode="ge" sourceLinked="1"/>
        <c:majorTickMark val="none"/>
        <c:minorTickMark val="none"/>
        <c:tickLblPos val="none"/>
        <c:crossAx val="98896128"/>
        <c:crosses val="autoZero"/>
        <c:auto val="1"/>
        <c:lblOffset val="100"/>
        <c:baseTimeUnit val="years"/>
      </c:dateAx>
      <c:valAx>
        <c:axId val="9889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9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72.45</c:v>
                </c:pt>
                <c:pt idx="1">
                  <c:v>72.67</c:v>
                </c:pt>
                <c:pt idx="2">
                  <c:v>72.75</c:v>
                </c:pt>
                <c:pt idx="3">
                  <c:v>72.87</c:v>
                </c:pt>
                <c:pt idx="4">
                  <c:v>73.010000000000005</c:v>
                </c:pt>
              </c:numCache>
            </c:numRef>
          </c:val>
        </c:ser>
        <c:dLbls>
          <c:showLegendKey val="0"/>
          <c:showVal val="0"/>
          <c:showCatName val="0"/>
          <c:showSerName val="0"/>
          <c:showPercent val="0"/>
          <c:showBubbleSize val="0"/>
        </c:dLbls>
        <c:gapWidth val="150"/>
        <c:axId val="98942976"/>
        <c:axId val="9894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ser>
        <c:dLbls>
          <c:showLegendKey val="0"/>
          <c:showVal val="0"/>
          <c:showCatName val="0"/>
          <c:showSerName val="0"/>
          <c:showPercent val="0"/>
          <c:showBubbleSize val="0"/>
        </c:dLbls>
        <c:marker val="1"/>
        <c:smooth val="0"/>
        <c:axId val="98942976"/>
        <c:axId val="98944896"/>
      </c:lineChart>
      <c:dateAx>
        <c:axId val="98942976"/>
        <c:scaling>
          <c:orientation val="minMax"/>
        </c:scaling>
        <c:delete val="1"/>
        <c:axPos val="b"/>
        <c:numFmt formatCode="ge" sourceLinked="1"/>
        <c:majorTickMark val="none"/>
        <c:minorTickMark val="none"/>
        <c:tickLblPos val="none"/>
        <c:crossAx val="98944896"/>
        <c:crosses val="autoZero"/>
        <c:auto val="1"/>
        <c:lblOffset val="100"/>
        <c:baseTimeUnit val="years"/>
      </c:dateAx>
      <c:valAx>
        <c:axId val="9894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4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109.18</c:v>
                </c:pt>
                <c:pt idx="1">
                  <c:v>103.19</c:v>
                </c:pt>
                <c:pt idx="2">
                  <c:v>90.35</c:v>
                </c:pt>
                <c:pt idx="3">
                  <c:v>97.64</c:v>
                </c:pt>
                <c:pt idx="4">
                  <c:v>87.31</c:v>
                </c:pt>
              </c:numCache>
            </c:numRef>
          </c:val>
        </c:ser>
        <c:dLbls>
          <c:showLegendKey val="0"/>
          <c:showVal val="0"/>
          <c:showCatName val="0"/>
          <c:showSerName val="0"/>
          <c:showPercent val="0"/>
          <c:showBubbleSize val="0"/>
        </c:dLbls>
        <c:gapWidth val="150"/>
        <c:axId val="46173568"/>
        <c:axId val="9454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ser>
        <c:dLbls>
          <c:showLegendKey val="0"/>
          <c:showVal val="0"/>
          <c:showCatName val="0"/>
          <c:showSerName val="0"/>
          <c:showPercent val="0"/>
          <c:showBubbleSize val="0"/>
        </c:dLbls>
        <c:marker val="1"/>
        <c:smooth val="0"/>
        <c:axId val="46173568"/>
        <c:axId val="94541312"/>
      </c:lineChart>
      <c:dateAx>
        <c:axId val="46173568"/>
        <c:scaling>
          <c:orientation val="minMax"/>
        </c:scaling>
        <c:delete val="1"/>
        <c:axPos val="b"/>
        <c:numFmt formatCode="ge" sourceLinked="1"/>
        <c:majorTickMark val="none"/>
        <c:minorTickMark val="none"/>
        <c:tickLblPos val="none"/>
        <c:crossAx val="94541312"/>
        <c:crosses val="autoZero"/>
        <c:auto val="1"/>
        <c:lblOffset val="100"/>
        <c:baseTimeUnit val="years"/>
      </c:dateAx>
      <c:valAx>
        <c:axId val="94541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17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50.94</c:v>
                </c:pt>
                <c:pt idx="1">
                  <c:v>51.67</c:v>
                </c:pt>
                <c:pt idx="2">
                  <c:v>50</c:v>
                </c:pt>
                <c:pt idx="3">
                  <c:v>51.18</c:v>
                </c:pt>
                <c:pt idx="4">
                  <c:v>52.81</c:v>
                </c:pt>
              </c:numCache>
            </c:numRef>
          </c:val>
        </c:ser>
        <c:dLbls>
          <c:showLegendKey val="0"/>
          <c:showVal val="0"/>
          <c:showCatName val="0"/>
          <c:showSerName val="0"/>
          <c:showPercent val="0"/>
          <c:showBubbleSize val="0"/>
        </c:dLbls>
        <c:gapWidth val="150"/>
        <c:axId val="97524736"/>
        <c:axId val="9752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ser>
        <c:dLbls>
          <c:showLegendKey val="0"/>
          <c:showVal val="0"/>
          <c:showCatName val="0"/>
          <c:showSerName val="0"/>
          <c:showPercent val="0"/>
          <c:showBubbleSize val="0"/>
        </c:dLbls>
        <c:marker val="1"/>
        <c:smooth val="0"/>
        <c:axId val="97524736"/>
        <c:axId val="97526912"/>
      </c:lineChart>
      <c:dateAx>
        <c:axId val="97524736"/>
        <c:scaling>
          <c:orientation val="minMax"/>
        </c:scaling>
        <c:delete val="1"/>
        <c:axPos val="b"/>
        <c:numFmt formatCode="ge" sourceLinked="1"/>
        <c:majorTickMark val="none"/>
        <c:minorTickMark val="none"/>
        <c:tickLblPos val="none"/>
        <c:crossAx val="97526912"/>
        <c:crosses val="autoZero"/>
        <c:auto val="1"/>
        <c:lblOffset val="100"/>
        <c:baseTimeUnit val="years"/>
      </c:dateAx>
      <c:valAx>
        <c:axId val="9752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2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575296"/>
        <c:axId val="9757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ser>
        <c:dLbls>
          <c:showLegendKey val="0"/>
          <c:showVal val="0"/>
          <c:showCatName val="0"/>
          <c:showSerName val="0"/>
          <c:showPercent val="0"/>
          <c:showBubbleSize val="0"/>
        </c:dLbls>
        <c:marker val="1"/>
        <c:smooth val="0"/>
        <c:axId val="97575296"/>
        <c:axId val="97577216"/>
      </c:lineChart>
      <c:dateAx>
        <c:axId val="97575296"/>
        <c:scaling>
          <c:orientation val="minMax"/>
        </c:scaling>
        <c:delete val="1"/>
        <c:axPos val="b"/>
        <c:numFmt formatCode="ge" sourceLinked="1"/>
        <c:majorTickMark val="none"/>
        <c:minorTickMark val="none"/>
        <c:tickLblPos val="none"/>
        <c:crossAx val="97577216"/>
        <c:crosses val="autoZero"/>
        <c:auto val="1"/>
        <c:lblOffset val="100"/>
        <c:baseTimeUnit val="years"/>
      </c:dateAx>
      <c:valAx>
        <c:axId val="9757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7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612160"/>
        <c:axId val="9761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ser>
        <c:dLbls>
          <c:showLegendKey val="0"/>
          <c:showVal val="0"/>
          <c:showCatName val="0"/>
          <c:showSerName val="0"/>
          <c:showPercent val="0"/>
          <c:showBubbleSize val="0"/>
        </c:dLbls>
        <c:marker val="1"/>
        <c:smooth val="0"/>
        <c:axId val="97612160"/>
        <c:axId val="97614080"/>
      </c:lineChart>
      <c:dateAx>
        <c:axId val="97612160"/>
        <c:scaling>
          <c:orientation val="minMax"/>
        </c:scaling>
        <c:delete val="1"/>
        <c:axPos val="b"/>
        <c:numFmt formatCode="ge" sourceLinked="1"/>
        <c:majorTickMark val="none"/>
        <c:minorTickMark val="none"/>
        <c:tickLblPos val="none"/>
        <c:crossAx val="97614080"/>
        <c:crosses val="autoZero"/>
        <c:auto val="1"/>
        <c:lblOffset val="100"/>
        <c:baseTimeUnit val="years"/>
      </c:dateAx>
      <c:valAx>
        <c:axId val="97614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61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453.4</c:v>
                </c:pt>
                <c:pt idx="1">
                  <c:v>677.27</c:v>
                </c:pt>
                <c:pt idx="2">
                  <c:v>3905.99</c:v>
                </c:pt>
                <c:pt idx="3">
                  <c:v>489.65</c:v>
                </c:pt>
                <c:pt idx="4">
                  <c:v>412.97</c:v>
                </c:pt>
              </c:numCache>
            </c:numRef>
          </c:val>
        </c:ser>
        <c:dLbls>
          <c:showLegendKey val="0"/>
          <c:showVal val="0"/>
          <c:showCatName val="0"/>
          <c:showSerName val="0"/>
          <c:showPercent val="0"/>
          <c:showBubbleSize val="0"/>
        </c:dLbls>
        <c:gapWidth val="150"/>
        <c:axId val="97714560"/>
        <c:axId val="9771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ser>
        <c:dLbls>
          <c:showLegendKey val="0"/>
          <c:showVal val="0"/>
          <c:showCatName val="0"/>
          <c:showSerName val="0"/>
          <c:showPercent val="0"/>
          <c:showBubbleSize val="0"/>
        </c:dLbls>
        <c:marker val="1"/>
        <c:smooth val="0"/>
        <c:axId val="97714560"/>
        <c:axId val="97716480"/>
      </c:lineChart>
      <c:dateAx>
        <c:axId val="97714560"/>
        <c:scaling>
          <c:orientation val="minMax"/>
        </c:scaling>
        <c:delete val="1"/>
        <c:axPos val="b"/>
        <c:numFmt formatCode="ge" sourceLinked="1"/>
        <c:majorTickMark val="none"/>
        <c:minorTickMark val="none"/>
        <c:tickLblPos val="none"/>
        <c:crossAx val="97716480"/>
        <c:crosses val="autoZero"/>
        <c:auto val="1"/>
        <c:lblOffset val="100"/>
        <c:baseTimeUnit val="years"/>
      </c:dateAx>
      <c:valAx>
        <c:axId val="97716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71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283.60000000000002</c:v>
                </c:pt>
                <c:pt idx="1">
                  <c:v>304.02</c:v>
                </c:pt>
                <c:pt idx="2">
                  <c:v>398.12</c:v>
                </c:pt>
                <c:pt idx="3">
                  <c:v>415.41</c:v>
                </c:pt>
                <c:pt idx="4">
                  <c:v>407.36</c:v>
                </c:pt>
              </c:numCache>
            </c:numRef>
          </c:val>
        </c:ser>
        <c:dLbls>
          <c:showLegendKey val="0"/>
          <c:showVal val="0"/>
          <c:showCatName val="0"/>
          <c:showSerName val="0"/>
          <c:showPercent val="0"/>
          <c:showBubbleSize val="0"/>
        </c:dLbls>
        <c:gapWidth val="150"/>
        <c:axId val="97746944"/>
        <c:axId val="9774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ser>
        <c:dLbls>
          <c:showLegendKey val="0"/>
          <c:showVal val="0"/>
          <c:showCatName val="0"/>
          <c:showSerName val="0"/>
          <c:showPercent val="0"/>
          <c:showBubbleSize val="0"/>
        </c:dLbls>
        <c:marker val="1"/>
        <c:smooth val="0"/>
        <c:axId val="97746944"/>
        <c:axId val="97748864"/>
      </c:lineChart>
      <c:dateAx>
        <c:axId val="97746944"/>
        <c:scaling>
          <c:orientation val="minMax"/>
        </c:scaling>
        <c:delete val="1"/>
        <c:axPos val="b"/>
        <c:numFmt formatCode="ge" sourceLinked="1"/>
        <c:majorTickMark val="none"/>
        <c:minorTickMark val="none"/>
        <c:tickLblPos val="none"/>
        <c:crossAx val="97748864"/>
        <c:crosses val="autoZero"/>
        <c:auto val="1"/>
        <c:lblOffset val="100"/>
        <c:baseTimeUnit val="years"/>
      </c:dateAx>
      <c:valAx>
        <c:axId val="97748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74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102.43</c:v>
                </c:pt>
                <c:pt idx="1">
                  <c:v>98.62</c:v>
                </c:pt>
                <c:pt idx="2">
                  <c:v>86.32</c:v>
                </c:pt>
                <c:pt idx="3">
                  <c:v>90.44</c:v>
                </c:pt>
                <c:pt idx="4">
                  <c:v>82.3</c:v>
                </c:pt>
              </c:numCache>
            </c:numRef>
          </c:val>
        </c:ser>
        <c:dLbls>
          <c:showLegendKey val="0"/>
          <c:showVal val="0"/>
          <c:showCatName val="0"/>
          <c:showSerName val="0"/>
          <c:showPercent val="0"/>
          <c:showBubbleSize val="0"/>
        </c:dLbls>
        <c:gapWidth val="150"/>
        <c:axId val="97789440"/>
        <c:axId val="9779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ser>
        <c:dLbls>
          <c:showLegendKey val="0"/>
          <c:showVal val="0"/>
          <c:showCatName val="0"/>
          <c:showSerName val="0"/>
          <c:showPercent val="0"/>
          <c:showBubbleSize val="0"/>
        </c:dLbls>
        <c:marker val="1"/>
        <c:smooth val="0"/>
        <c:axId val="97789440"/>
        <c:axId val="97791360"/>
      </c:lineChart>
      <c:dateAx>
        <c:axId val="97789440"/>
        <c:scaling>
          <c:orientation val="minMax"/>
        </c:scaling>
        <c:delete val="1"/>
        <c:axPos val="b"/>
        <c:numFmt formatCode="ge" sourceLinked="1"/>
        <c:majorTickMark val="none"/>
        <c:minorTickMark val="none"/>
        <c:tickLblPos val="none"/>
        <c:crossAx val="97791360"/>
        <c:crosses val="autoZero"/>
        <c:auto val="1"/>
        <c:lblOffset val="100"/>
        <c:baseTimeUnit val="years"/>
      </c:dateAx>
      <c:valAx>
        <c:axId val="9779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8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152.88999999999999</c:v>
                </c:pt>
                <c:pt idx="1">
                  <c:v>159.54</c:v>
                </c:pt>
                <c:pt idx="2">
                  <c:v>180.12</c:v>
                </c:pt>
                <c:pt idx="3">
                  <c:v>172.03</c:v>
                </c:pt>
                <c:pt idx="4">
                  <c:v>188.51</c:v>
                </c:pt>
              </c:numCache>
            </c:numRef>
          </c:val>
        </c:ser>
        <c:dLbls>
          <c:showLegendKey val="0"/>
          <c:showVal val="0"/>
          <c:showCatName val="0"/>
          <c:showSerName val="0"/>
          <c:showPercent val="0"/>
          <c:showBubbleSize val="0"/>
        </c:dLbls>
        <c:gapWidth val="150"/>
        <c:axId val="97813248"/>
        <c:axId val="9781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ser>
        <c:dLbls>
          <c:showLegendKey val="0"/>
          <c:showVal val="0"/>
          <c:showCatName val="0"/>
          <c:showSerName val="0"/>
          <c:showPercent val="0"/>
          <c:showBubbleSize val="0"/>
        </c:dLbls>
        <c:marker val="1"/>
        <c:smooth val="0"/>
        <c:axId val="97813248"/>
        <c:axId val="97815168"/>
      </c:lineChart>
      <c:dateAx>
        <c:axId val="97813248"/>
        <c:scaling>
          <c:orientation val="minMax"/>
        </c:scaling>
        <c:delete val="1"/>
        <c:axPos val="b"/>
        <c:numFmt formatCode="ge" sourceLinked="1"/>
        <c:majorTickMark val="none"/>
        <c:minorTickMark val="none"/>
        <c:tickLblPos val="none"/>
        <c:crossAx val="97815168"/>
        <c:crosses val="autoZero"/>
        <c:auto val="1"/>
        <c:lblOffset val="100"/>
        <c:baseTimeUnit val="years"/>
      </c:dateAx>
      <c:valAx>
        <c:axId val="9781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1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静岡県　河津町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A8</v>
      </c>
      <c r="AA8" s="53"/>
      <c r="AB8" s="53"/>
      <c r="AC8" s="53"/>
      <c r="AD8" s="53"/>
      <c r="AE8" s="53"/>
      <c r="AF8" s="53"/>
      <c r="AG8" s="54"/>
      <c r="AH8" s="3"/>
      <c r="AI8" s="55">
        <f>データ!Q6</f>
        <v>7608</v>
      </c>
      <c r="AJ8" s="56"/>
      <c r="AK8" s="56"/>
      <c r="AL8" s="56"/>
      <c r="AM8" s="56"/>
      <c r="AN8" s="56"/>
      <c r="AO8" s="56"/>
      <c r="AP8" s="57"/>
      <c r="AQ8" s="47">
        <f>データ!R6</f>
        <v>100.69</v>
      </c>
      <c r="AR8" s="47"/>
      <c r="AS8" s="47"/>
      <c r="AT8" s="47"/>
      <c r="AU8" s="47"/>
      <c r="AV8" s="47"/>
      <c r="AW8" s="47"/>
      <c r="AX8" s="47"/>
      <c r="AY8" s="47">
        <f>データ!S6</f>
        <v>75.56</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56.27</v>
      </c>
      <c r="K10" s="47"/>
      <c r="L10" s="47"/>
      <c r="M10" s="47"/>
      <c r="N10" s="47"/>
      <c r="O10" s="47"/>
      <c r="P10" s="47"/>
      <c r="Q10" s="47"/>
      <c r="R10" s="47">
        <f>データ!O6</f>
        <v>93.71</v>
      </c>
      <c r="S10" s="47"/>
      <c r="T10" s="47"/>
      <c r="U10" s="47"/>
      <c r="V10" s="47"/>
      <c r="W10" s="47"/>
      <c r="X10" s="47"/>
      <c r="Y10" s="47"/>
      <c r="Z10" s="78">
        <f>データ!P6</f>
        <v>2592</v>
      </c>
      <c r="AA10" s="78"/>
      <c r="AB10" s="78"/>
      <c r="AC10" s="78"/>
      <c r="AD10" s="78"/>
      <c r="AE10" s="78"/>
      <c r="AF10" s="78"/>
      <c r="AG10" s="78"/>
      <c r="AH10" s="2"/>
      <c r="AI10" s="78">
        <f>データ!T6</f>
        <v>7050</v>
      </c>
      <c r="AJ10" s="78"/>
      <c r="AK10" s="78"/>
      <c r="AL10" s="78"/>
      <c r="AM10" s="78"/>
      <c r="AN10" s="78"/>
      <c r="AO10" s="78"/>
      <c r="AP10" s="78"/>
      <c r="AQ10" s="47">
        <f>データ!U6</f>
        <v>18.16</v>
      </c>
      <c r="AR10" s="47"/>
      <c r="AS10" s="47"/>
      <c r="AT10" s="47"/>
      <c r="AU10" s="47"/>
      <c r="AV10" s="47"/>
      <c r="AW10" s="47"/>
      <c r="AX10" s="47"/>
      <c r="AY10" s="47">
        <f>データ!V6</f>
        <v>388.22</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223026</v>
      </c>
      <c r="D6" s="31">
        <f t="shared" si="3"/>
        <v>46</v>
      </c>
      <c r="E6" s="31">
        <f t="shared" si="3"/>
        <v>1</v>
      </c>
      <c r="F6" s="31">
        <f t="shared" si="3"/>
        <v>0</v>
      </c>
      <c r="G6" s="31">
        <f t="shared" si="3"/>
        <v>1</v>
      </c>
      <c r="H6" s="31" t="str">
        <f t="shared" si="3"/>
        <v>静岡県　河津町</v>
      </c>
      <c r="I6" s="31" t="str">
        <f t="shared" si="3"/>
        <v>法適用</v>
      </c>
      <c r="J6" s="31" t="str">
        <f t="shared" si="3"/>
        <v>水道事業</v>
      </c>
      <c r="K6" s="31" t="str">
        <f t="shared" si="3"/>
        <v>末端給水事業</v>
      </c>
      <c r="L6" s="31" t="str">
        <f t="shared" si="3"/>
        <v>A8</v>
      </c>
      <c r="M6" s="32" t="str">
        <f t="shared" si="3"/>
        <v>-</v>
      </c>
      <c r="N6" s="32">
        <f t="shared" si="3"/>
        <v>56.27</v>
      </c>
      <c r="O6" s="32">
        <f t="shared" si="3"/>
        <v>93.71</v>
      </c>
      <c r="P6" s="32">
        <f t="shared" si="3"/>
        <v>2592</v>
      </c>
      <c r="Q6" s="32">
        <f t="shared" si="3"/>
        <v>7608</v>
      </c>
      <c r="R6" s="32">
        <f t="shared" si="3"/>
        <v>100.69</v>
      </c>
      <c r="S6" s="32">
        <f t="shared" si="3"/>
        <v>75.56</v>
      </c>
      <c r="T6" s="32">
        <f t="shared" si="3"/>
        <v>7050</v>
      </c>
      <c r="U6" s="32">
        <f t="shared" si="3"/>
        <v>18.16</v>
      </c>
      <c r="V6" s="32">
        <f t="shared" si="3"/>
        <v>388.22</v>
      </c>
      <c r="W6" s="33">
        <f>IF(W7="",NA(),W7)</f>
        <v>109.18</v>
      </c>
      <c r="X6" s="33">
        <f t="shared" ref="X6:AF6" si="4">IF(X7="",NA(),X7)</f>
        <v>103.19</v>
      </c>
      <c r="Y6" s="33">
        <f t="shared" si="4"/>
        <v>90.35</v>
      </c>
      <c r="Z6" s="33">
        <f t="shared" si="4"/>
        <v>97.64</v>
      </c>
      <c r="AA6" s="33">
        <f t="shared" si="4"/>
        <v>87.31</v>
      </c>
      <c r="AB6" s="33">
        <f t="shared" si="4"/>
        <v>104.82</v>
      </c>
      <c r="AC6" s="33">
        <f t="shared" si="4"/>
        <v>104.95</v>
      </c>
      <c r="AD6" s="33">
        <f t="shared" si="4"/>
        <v>105.53</v>
      </c>
      <c r="AE6" s="33">
        <f t="shared" si="4"/>
        <v>107.2</v>
      </c>
      <c r="AF6" s="33">
        <f t="shared" si="4"/>
        <v>106.62</v>
      </c>
      <c r="AG6" s="32" t="str">
        <f>IF(AG7="","",IF(AG7="-","【-】","【"&amp;SUBSTITUTE(TEXT(AG7,"#,##0.00"),"-","△")&amp;"】"))</f>
        <v>【113.56】</v>
      </c>
      <c r="AH6" s="32">
        <f>IF(AH7="",NA(),AH7)</f>
        <v>0</v>
      </c>
      <c r="AI6" s="32">
        <f t="shared" ref="AI6:AQ6" si="5">IF(AI7="",NA(),AI7)</f>
        <v>0</v>
      </c>
      <c r="AJ6" s="32">
        <f t="shared" si="5"/>
        <v>0</v>
      </c>
      <c r="AK6" s="32">
        <f t="shared" si="5"/>
        <v>0</v>
      </c>
      <c r="AL6" s="32">
        <f t="shared" si="5"/>
        <v>0</v>
      </c>
      <c r="AM6" s="33">
        <f t="shared" si="5"/>
        <v>26.83</v>
      </c>
      <c r="AN6" s="33">
        <f t="shared" si="5"/>
        <v>26.81</v>
      </c>
      <c r="AO6" s="33">
        <f t="shared" si="5"/>
        <v>28.31</v>
      </c>
      <c r="AP6" s="33">
        <f t="shared" si="5"/>
        <v>13.46</v>
      </c>
      <c r="AQ6" s="33">
        <f t="shared" si="5"/>
        <v>12.59</v>
      </c>
      <c r="AR6" s="32" t="str">
        <f>IF(AR7="","",IF(AR7="-","【-】","【"&amp;SUBSTITUTE(TEXT(AR7,"#,##0.00"),"-","△")&amp;"】"))</f>
        <v>【0.87】</v>
      </c>
      <c r="AS6" s="33">
        <f>IF(AS7="",NA(),AS7)</f>
        <v>453.4</v>
      </c>
      <c r="AT6" s="33">
        <f t="shared" ref="AT6:BB6" si="6">IF(AT7="",NA(),AT7)</f>
        <v>677.27</v>
      </c>
      <c r="AU6" s="33">
        <f t="shared" si="6"/>
        <v>3905.99</v>
      </c>
      <c r="AV6" s="33">
        <f t="shared" si="6"/>
        <v>489.65</v>
      </c>
      <c r="AW6" s="33">
        <f t="shared" si="6"/>
        <v>412.97</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283.60000000000002</v>
      </c>
      <c r="BE6" s="33">
        <f t="shared" ref="BE6:BM6" si="7">IF(BE7="",NA(),BE7)</f>
        <v>304.02</v>
      </c>
      <c r="BF6" s="33">
        <f t="shared" si="7"/>
        <v>398.12</v>
      </c>
      <c r="BG6" s="33">
        <f t="shared" si="7"/>
        <v>415.41</v>
      </c>
      <c r="BH6" s="33">
        <f t="shared" si="7"/>
        <v>407.36</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102.43</v>
      </c>
      <c r="BP6" s="33">
        <f t="shared" ref="BP6:BX6" si="8">IF(BP7="",NA(),BP7)</f>
        <v>98.62</v>
      </c>
      <c r="BQ6" s="33">
        <f t="shared" si="8"/>
        <v>86.32</v>
      </c>
      <c r="BR6" s="33">
        <f t="shared" si="8"/>
        <v>90.44</v>
      </c>
      <c r="BS6" s="33">
        <f t="shared" si="8"/>
        <v>82.3</v>
      </c>
      <c r="BT6" s="33">
        <f t="shared" si="8"/>
        <v>90.17</v>
      </c>
      <c r="BU6" s="33">
        <f t="shared" si="8"/>
        <v>90.69</v>
      </c>
      <c r="BV6" s="33">
        <f t="shared" si="8"/>
        <v>90.64</v>
      </c>
      <c r="BW6" s="33">
        <f t="shared" si="8"/>
        <v>93.66</v>
      </c>
      <c r="BX6" s="33">
        <f t="shared" si="8"/>
        <v>92.76</v>
      </c>
      <c r="BY6" s="32" t="str">
        <f>IF(BY7="","",IF(BY7="-","【-】","【"&amp;SUBSTITUTE(TEXT(BY7,"#,##0.00"),"-","△")&amp;"】"))</f>
        <v>【104.99】</v>
      </c>
      <c r="BZ6" s="33">
        <f>IF(BZ7="",NA(),BZ7)</f>
        <v>152.88999999999999</v>
      </c>
      <c r="CA6" s="33">
        <f t="shared" ref="CA6:CI6" si="9">IF(CA7="",NA(),CA7)</f>
        <v>159.54</v>
      </c>
      <c r="CB6" s="33">
        <f t="shared" si="9"/>
        <v>180.12</v>
      </c>
      <c r="CC6" s="33">
        <f t="shared" si="9"/>
        <v>172.03</v>
      </c>
      <c r="CD6" s="33">
        <f t="shared" si="9"/>
        <v>188.51</v>
      </c>
      <c r="CE6" s="33">
        <f t="shared" si="9"/>
        <v>210.28</v>
      </c>
      <c r="CF6" s="33">
        <f t="shared" si="9"/>
        <v>211.08</v>
      </c>
      <c r="CG6" s="33">
        <f t="shared" si="9"/>
        <v>213.52</v>
      </c>
      <c r="CH6" s="33">
        <f t="shared" si="9"/>
        <v>208.21</v>
      </c>
      <c r="CI6" s="33">
        <f t="shared" si="9"/>
        <v>208.67</v>
      </c>
      <c r="CJ6" s="32" t="str">
        <f>IF(CJ7="","",IF(CJ7="-","【-】","【"&amp;SUBSTITUTE(TEXT(CJ7,"#,##0.00"),"-","△")&amp;"】"))</f>
        <v>【163.72】</v>
      </c>
      <c r="CK6" s="33">
        <f>IF(CK7="",NA(),CK7)</f>
        <v>40.54</v>
      </c>
      <c r="CL6" s="33">
        <f t="shared" ref="CL6:CT6" si="10">IF(CL7="",NA(),CL7)</f>
        <v>40.44</v>
      </c>
      <c r="CM6" s="33">
        <f t="shared" si="10"/>
        <v>38.01</v>
      </c>
      <c r="CN6" s="33">
        <f t="shared" si="10"/>
        <v>36.840000000000003</v>
      </c>
      <c r="CO6" s="33">
        <f t="shared" si="10"/>
        <v>36.17</v>
      </c>
      <c r="CP6" s="33">
        <f t="shared" si="10"/>
        <v>50.49</v>
      </c>
      <c r="CQ6" s="33">
        <f t="shared" si="10"/>
        <v>49.69</v>
      </c>
      <c r="CR6" s="33">
        <f t="shared" si="10"/>
        <v>49.77</v>
      </c>
      <c r="CS6" s="33">
        <f t="shared" si="10"/>
        <v>49.22</v>
      </c>
      <c r="CT6" s="33">
        <f t="shared" si="10"/>
        <v>49.08</v>
      </c>
      <c r="CU6" s="32" t="str">
        <f>IF(CU7="","",IF(CU7="-","【-】","【"&amp;SUBSTITUTE(TEXT(CU7,"#,##0.00"),"-","△")&amp;"】"))</f>
        <v>【59.76】</v>
      </c>
      <c r="CV6" s="33">
        <f>IF(CV7="",NA(),CV7)</f>
        <v>72.45</v>
      </c>
      <c r="CW6" s="33">
        <f t="shared" ref="CW6:DE6" si="11">IF(CW7="",NA(),CW7)</f>
        <v>72.67</v>
      </c>
      <c r="CX6" s="33">
        <f t="shared" si="11"/>
        <v>72.75</v>
      </c>
      <c r="CY6" s="33">
        <f t="shared" si="11"/>
        <v>72.87</v>
      </c>
      <c r="CZ6" s="33">
        <f t="shared" si="11"/>
        <v>73.010000000000005</v>
      </c>
      <c r="DA6" s="33">
        <f t="shared" si="11"/>
        <v>78.7</v>
      </c>
      <c r="DB6" s="33">
        <f t="shared" si="11"/>
        <v>80.010000000000005</v>
      </c>
      <c r="DC6" s="33">
        <f t="shared" si="11"/>
        <v>79.98</v>
      </c>
      <c r="DD6" s="33">
        <f t="shared" si="11"/>
        <v>79.48</v>
      </c>
      <c r="DE6" s="33">
        <f t="shared" si="11"/>
        <v>79.3</v>
      </c>
      <c r="DF6" s="32" t="str">
        <f>IF(DF7="","",IF(DF7="-","【-】","【"&amp;SUBSTITUTE(TEXT(DF7,"#,##0.00"),"-","△")&amp;"】"))</f>
        <v>【89.95】</v>
      </c>
      <c r="DG6" s="33">
        <f>IF(DG7="",NA(),DG7)</f>
        <v>50.94</v>
      </c>
      <c r="DH6" s="33">
        <f t="shared" ref="DH6:DP6" si="12">IF(DH7="",NA(),DH7)</f>
        <v>51.67</v>
      </c>
      <c r="DI6" s="33">
        <f t="shared" si="12"/>
        <v>50</v>
      </c>
      <c r="DJ6" s="33">
        <f t="shared" si="12"/>
        <v>51.18</v>
      </c>
      <c r="DK6" s="33">
        <f t="shared" si="12"/>
        <v>52.81</v>
      </c>
      <c r="DL6" s="33">
        <f t="shared" si="12"/>
        <v>34.24</v>
      </c>
      <c r="DM6" s="33">
        <f t="shared" si="12"/>
        <v>35.18</v>
      </c>
      <c r="DN6" s="33">
        <f t="shared" si="12"/>
        <v>36.43</v>
      </c>
      <c r="DO6" s="33">
        <f t="shared" si="12"/>
        <v>46.12</v>
      </c>
      <c r="DP6" s="33">
        <f t="shared" si="12"/>
        <v>47.44</v>
      </c>
      <c r="DQ6" s="32" t="str">
        <f>IF(DQ7="","",IF(DQ7="-","【-】","【"&amp;SUBSTITUTE(TEXT(DQ7,"#,##0.00"),"-","△")&amp;"】"))</f>
        <v>【47.18】</v>
      </c>
      <c r="DR6" s="32">
        <f>IF(DR7="",NA(),DR7)</f>
        <v>0</v>
      </c>
      <c r="DS6" s="32">
        <f t="shared" ref="DS6:EA6" si="13">IF(DS7="",NA(),DS7)</f>
        <v>0</v>
      </c>
      <c r="DT6" s="32">
        <f t="shared" si="13"/>
        <v>0</v>
      </c>
      <c r="DU6" s="32">
        <f t="shared" si="13"/>
        <v>0</v>
      </c>
      <c r="DV6" s="32">
        <f t="shared" si="13"/>
        <v>0</v>
      </c>
      <c r="DW6" s="33">
        <f t="shared" si="13"/>
        <v>6.81</v>
      </c>
      <c r="DX6" s="33">
        <f t="shared" si="13"/>
        <v>8.41</v>
      </c>
      <c r="DY6" s="33">
        <f t="shared" si="13"/>
        <v>8.7200000000000006</v>
      </c>
      <c r="DZ6" s="33">
        <f t="shared" si="13"/>
        <v>9.86</v>
      </c>
      <c r="EA6" s="33">
        <f t="shared" si="13"/>
        <v>11.16</v>
      </c>
      <c r="EB6" s="32" t="str">
        <f>IF(EB7="","",IF(EB7="-","【-】","【"&amp;SUBSTITUTE(TEXT(EB7,"#,##0.00"),"-","△")&amp;"】"))</f>
        <v>【13.18】</v>
      </c>
      <c r="EC6" s="32">
        <f>IF(EC7="",NA(),EC7)</f>
        <v>0</v>
      </c>
      <c r="ED6" s="32">
        <f t="shared" ref="ED6:EL6" si="14">IF(ED7="",NA(),ED7)</f>
        <v>0</v>
      </c>
      <c r="EE6" s="32">
        <f t="shared" si="14"/>
        <v>0</v>
      </c>
      <c r="EF6" s="32">
        <f t="shared" si="14"/>
        <v>0</v>
      </c>
      <c r="EG6" s="32">
        <f t="shared" si="14"/>
        <v>0</v>
      </c>
      <c r="EH6" s="33">
        <f t="shared" si="14"/>
        <v>0.82</v>
      </c>
      <c r="EI6" s="33">
        <f t="shared" si="14"/>
        <v>0.66</v>
      </c>
      <c r="EJ6" s="33">
        <f t="shared" si="14"/>
        <v>0.64</v>
      </c>
      <c r="EK6" s="33">
        <f t="shared" si="14"/>
        <v>0.56000000000000005</v>
      </c>
      <c r="EL6" s="33">
        <f t="shared" si="14"/>
        <v>0.65</v>
      </c>
      <c r="EM6" s="32" t="str">
        <f>IF(EM7="","",IF(EM7="-","【-】","【"&amp;SUBSTITUTE(TEXT(EM7,"#,##0.00"),"-","△")&amp;"】"))</f>
        <v>【0.85】</v>
      </c>
    </row>
    <row r="7" spans="1:143" s="34" customFormat="1">
      <c r="A7" s="26"/>
      <c r="B7" s="35">
        <v>2015</v>
      </c>
      <c r="C7" s="35">
        <v>223026</v>
      </c>
      <c r="D7" s="35">
        <v>46</v>
      </c>
      <c r="E7" s="35">
        <v>1</v>
      </c>
      <c r="F7" s="35">
        <v>0</v>
      </c>
      <c r="G7" s="35">
        <v>1</v>
      </c>
      <c r="H7" s="35" t="s">
        <v>93</v>
      </c>
      <c r="I7" s="35" t="s">
        <v>94</v>
      </c>
      <c r="J7" s="35" t="s">
        <v>95</v>
      </c>
      <c r="K7" s="35" t="s">
        <v>96</v>
      </c>
      <c r="L7" s="35" t="s">
        <v>97</v>
      </c>
      <c r="M7" s="36" t="s">
        <v>98</v>
      </c>
      <c r="N7" s="36">
        <v>56.27</v>
      </c>
      <c r="O7" s="36">
        <v>93.71</v>
      </c>
      <c r="P7" s="36">
        <v>2592</v>
      </c>
      <c r="Q7" s="36">
        <v>7608</v>
      </c>
      <c r="R7" s="36">
        <v>100.69</v>
      </c>
      <c r="S7" s="36">
        <v>75.56</v>
      </c>
      <c r="T7" s="36">
        <v>7050</v>
      </c>
      <c r="U7" s="36">
        <v>18.16</v>
      </c>
      <c r="V7" s="36">
        <v>388.22</v>
      </c>
      <c r="W7" s="36">
        <v>109.18</v>
      </c>
      <c r="X7" s="36">
        <v>103.19</v>
      </c>
      <c r="Y7" s="36">
        <v>90.35</v>
      </c>
      <c r="Z7" s="36">
        <v>97.64</v>
      </c>
      <c r="AA7" s="36">
        <v>87.31</v>
      </c>
      <c r="AB7" s="36">
        <v>104.82</v>
      </c>
      <c r="AC7" s="36">
        <v>104.95</v>
      </c>
      <c r="AD7" s="36">
        <v>105.53</v>
      </c>
      <c r="AE7" s="36">
        <v>107.2</v>
      </c>
      <c r="AF7" s="36">
        <v>106.62</v>
      </c>
      <c r="AG7" s="36">
        <v>113.56</v>
      </c>
      <c r="AH7" s="36">
        <v>0</v>
      </c>
      <c r="AI7" s="36">
        <v>0</v>
      </c>
      <c r="AJ7" s="36">
        <v>0</v>
      </c>
      <c r="AK7" s="36">
        <v>0</v>
      </c>
      <c r="AL7" s="36">
        <v>0</v>
      </c>
      <c r="AM7" s="36">
        <v>26.83</v>
      </c>
      <c r="AN7" s="36">
        <v>26.81</v>
      </c>
      <c r="AO7" s="36">
        <v>28.31</v>
      </c>
      <c r="AP7" s="36">
        <v>13.46</v>
      </c>
      <c r="AQ7" s="36">
        <v>12.59</v>
      </c>
      <c r="AR7" s="36">
        <v>0.87</v>
      </c>
      <c r="AS7" s="36">
        <v>453.4</v>
      </c>
      <c r="AT7" s="36">
        <v>677.27</v>
      </c>
      <c r="AU7" s="36">
        <v>3905.99</v>
      </c>
      <c r="AV7" s="36">
        <v>489.65</v>
      </c>
      <c r="AW7" s="36">
        <v>412.97</v>
      </c>
      <c r="AX7" s="36">
        <v>1197.1099999999999</v>
      </c>
      <c r="AY7" s="36">
        <v>1002.64</v>
      </c>
      <c r="AZ7" s="36">
        <v>1164.51</v>
      </c>
      <c r="BA7" s="36">
        <v>434.72</v>
      </c>
      <c r="BB7" s="36">
        <v>416.14</v>
      </c>
      <c r="BC7" s="36">
        <v>262.74</v>
      </c>
      <c r="BD7" s="36">
        <v>283.60000000000002</v>
      </c>
      <c r="BE7" s="36">
        <v>304.02</v>
      </c>
      <c r="BF7" s="36">
        <v>398.12</v>
      </c>
      <c r="BG7" s="36">
        <v>415.41</v>
      </c>
      <c r="BH7" s="36">
        <v>407.36</v>
      </c>
      <c r="BI7" s="36">
        <v>532.29999999999995</v>
      </c>
      <c r="BJ7" s="36">
        <v>520.29999999999995</v>
      </c>
      <c r="BK7" s="36">
        <v>498.27</v>
      </c>
      <c r="BL7" s="36">
        <v>495.76</v>
      </c>
      <c r="BM7" s="36">
        <v>487.22</v>
      </c>
      <c r="BN7" s="36">
        <v>276.38</v>
      </c>
      <c r="BO7" s="36">
        <v>102.43</v>
      </c>
      <c r="BP7" s="36">
        <v>98.62</v>
      </c>
      <c r="BQ7" s="36">
        <v>86.32</v>
      </c>
      <c r="BR7" s="36">
        <v>90.44</v>
      </c>
      <c r="BS7" s="36">
        <v>82.3</v>
      </c>
      <c r="BT7" s="36">
        <v>90.17</v>
      </c>
      <c r="BU7" s="36">
        <v>90.69</v>
      </c>
      <c r="BV7" s="36">
        <v>90.64</v>
      </c>
      <c r="BW7" s="36">
        <v>93.66</v>
      </c>
      <c r="BX7" s="36">
        <v>92.76</v>
      </c>
      <c r="BY7" s="36">
        <v>104.99</v>
      </c>
      <c r="BZ7" s="36">
        <v>152.88999999999999</v>
      </c>
      <c r="CA7" s="36">
        <v>159.54</v>
      </c>
      <c r="CB7" s="36">
        <v>180.12</v>
      </c>
      <c r="CC7" s="36">
        <v>172.03</v>
      </c>
      <c r="CD7" s="36">
        <v>188.51</v>
      </c>
      <c r="CE7" s="36">
        <v>210.28</v>
      </c>
      <c r="CF7" s="36">
        <v>211.08</v>
      </c>
      <c r="CG7" s="36">
        <v>213.52</v>
      </c>
      <c r="CH7" s="36">
        <v>208.21</v>
      </c>
      <c r="CI7" s="36">
        <v>208.67</v>
      </c>
      <c r="CJ7" s="36">
        <v>163.72</v>
      </c>
      <c r="CK7" s="36">
        <v>40.54</v>
      </c>
      <c r="CL7" s="36">
        <v>40.44</v>
      </c>
      <c r="CM7" s="36">
        <v>38.01</v>
      </c>
      <c r="CN7" s="36">
        <v>36.840000000000003</v>
      </c>
      <c r="CO7" s="36">
        <v>36.17</v>
      </c>
      <c r="CP7" s="36">
        <v>50.49</v>
      </c>
      <c r="CQ7" s="36">
        <v>49.69</v>
      </c>
      <c r="CR7" s="36">
        <v>49.77</v>
      </c>
      <c r="CS7" s="36">
        <v>49.22</v>
      </c>
      <c r="CT7" s="36">
        <v>49.08</v>
      </c>
      <c r="CU7" s="36">
        <v>59.76</v>
      </c>
      <c r="CV7" s="36">
        <v>72.45</v>
      </c>
      <c r="CW7" s="36">
        <v>72.67</v>
      </c>
      <c r="CX7" s="36">
        <v>72.75</v>
      </c>
      <c r="CY7" s="36">
        <v>72.87</v>
      </c>
      <c r="CZ7" s="36">
        <v>73.010000000000005</v>
      </c>
      <c r="DA7" s="36">
        <v>78.7</v>
      </c>
      <c r="DB7" s="36">
        <v>80.010000000000005</v>
      </c>
      <c r="DC7" s="36">
        <v>79.98</v>
      </c>
      <c r="DD7" s="36">
        <v>79.48</v>
      </c>
      <c r="DE7" s="36">
        <v>79.3</v>
      </c>
      <c r="DF7" s="36">
        <v>89.95</v>
      </c>
      <c r="DG7" s="36">
        <v>50.94</v>
      </c>
      <c r="DH7" s="36">
        <v>51.67</v>
      </c>
      <c r="DI7" s="36">
        <v>50</v>
      </c>
      <c r="DJ7" s="36">
        <v>51.18</v>
      </c>
      <c r="DK7" s="36">
        <v>52.81</v>
      </c>
      <c r="DL7" s="36">
        <v>34.24</v>
      </c>
      <c r="DM7" s="36">
        <v>35.18</v>
      </c>
      <c r="DN7" s="36">
        <v>36.43</v>
      </c>
      <c r="DO7" s="36">
        <v>46.12</v>
      </c>
      <c r="DP7" s="36">
        <v>47.44</v>
      </c>
      <c r="DQ7" s="36">
        <v>47.18</v>
      </c>
      <c r="DR7" s="36">
        <v>0</v>
      </c>
      <c r="DS7" s="36">
        <v>0</v>
      </c>
      <c r="DT7" s="36">
        <v>0</v>
      </c>
      <c r="DU7" s="36">
        <v>0</v>
      </c>
      <c r="DV7" s="36">
        <v>0</v>
      </c>
      <c r="DW7" s="36">
        <v>6.81</v>
      </c>
      <c r="DX7" s="36">
        <v>8.41</v>
      </c>
      <c r="DY7" s="36">
        <v>8.7200000000000006</v>
      </c>
      <c r="DZ7" s="36">
        <v>9.86</v>
      </c>
      <c r="EA7" s="36">
        <v>11.16</v>
      </c>
      <c r="EB7" s="36">
        <v>13.18</v>
      </c>
      <c r="EC7" s="36">
        <v>0</v>
      </c>
      <c r="ED7" s="36">
        <v>0</v>
      </c>
      <c r="EE7" s="36">
        <v>0</v>
      </c>
      <c r="EF7" s="36">
        <v>0</v>
      </c>
      <c r="EG7" s="36">
        <v>0</v>
      </c>
      <c r="EH7" s="36">
        <v>0.82</v>
      </c>
      <c r="EI7" s="36">
        <v>0.66</v>
      </c>
      <c r="EJ7" s="36">
        <v>0.64</v>
      </c>
      <c r="EK7" s="36">
        <v>0.56000000000000005</v>
      </c>
      <c r="EL7" s="36">
        <v>0.65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浩一</cp:lastModifiedBy>
  <cp:lastPrinted>2017-02-23T15:52:15Z</cp:lastPrinted>
  <dcterms:created xsi:type="dcterms:W3CDTF">2017-02-01T08:42:37Z</dcterms:created>
  <dcterms:modified xsi:type="dcterms:W3CDTF">2017-02-23T15:52:17Z</dcterms:modified>
  <cp:category/>
</cp:coreProperties>
</file>