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下水道課\３０共有\☆★照会・回答\★庁内\財政課\【〆2月1日】公営企業に係る経営比較分析表（平成29年度決算）の分析等について\回答\"/>
    </mc:Choice>
  </mc:AlternateContent>
  <workbookProtection workbookAlgorithmName="SHA-512" workbookHashValue="ng39DmAoJhsQ5i4P1rHm22+gYwA03Ljr9i67DKs9zrlHWOgwFPEEPLF4/729aQLoaYVHfvuZMWPRVXLAJFqBBQ==" workbookSaltValue="EGcxYZ+I2ebu0cDgTDlb9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<sst xmlns="http://schemas.openxmlformats.org/spreadsheetml/2006/main" count="240" uniqueCount="126">
  <si>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</si>
  <si>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</si>
  <si>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</si>
  <si>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</si>
  <si>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</si>
  <si>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</si>
  <si>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</si>
  <si>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</si>
  <si>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</si>
  <si>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</si>
  <si>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</si>
  <si>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</si>
  <si>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</si>
  <si>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</si>
  <si>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</si>
  <si>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</si>
  <si>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</si>
  <si>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</si>
  <si>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</si>
  <si>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</si>
  <si>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</si>
  <si>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</si>
  <si>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</si>
  <si>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</si>
  <si>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</si>
  <si>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</si>
  <si>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</si>
  <si>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</si>
  <si>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</si>
  <si>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</si>
  <si>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</si>
  <si>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</si>
  <si>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</si>
  <si>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</si>
  <si>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</si>
  <si>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</si>
  <si>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</si>
  <si>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</si>
  <si>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</si>
  <si>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</si>
  <si>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</si>
  <si>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</si>
  <si>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</si>
  <si>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</si>
  <si>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</si>
  <si>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</si>
  <si>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</si>
  <si>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</si>
  <si>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</si>
  <si>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</si>
  <si>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</si>
  <si>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</si>
  <si>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</si>
  <si>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</si>
  <si>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</si>
  <si>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</si>
  <si>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</si>
  <si>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</si>
  <si>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</si>
  <si>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</si>
  <si>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</si>
  <si>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</si>
  <si>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</si>
  <si>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</si>
  <si>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</si>
  <si>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</si>
  <si>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</si>
  <si>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</si>
  <si>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</si>
  <si>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</si>
  <si>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</si>
  <si>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</si>
  <si>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</si>
  <si>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</si>
  <si>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</si>
  <si>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</si>
  <si>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</si>
  <si>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</si>
  <si>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</si>
  <si>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</si>
  <si>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</si>
  <si>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</si>
  <si>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</si>
  <si>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</si>
  <si>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</si>
  <si>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</si>
  <si>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</si>
  <si>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</si>
  <si>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</si>
  <si>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</si>
  <si>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</si>
  <si>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</si>
  <si>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</si>
  <si>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</si>
  <si>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</si>
  <si>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</si>
  <si>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</si>
  <si>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</si>
  <si>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</si>
  <si>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</si>
  <si>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</si>
  <si>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</si>
  <si>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</si>
  <si>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</si>
  <si>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</si>
  <si>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</si>
  <si>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</si>
  <si>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</si>
  <si>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</si>
  <si>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</si>
  <si>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</si>
  <si>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</si>
  <si>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</si>
  <si>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</si>
  <si>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</si>
  <si>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</si>
  <si>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</si>
  <si>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</si>
  <si>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</si>
  <si>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</si>
  <si>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</si>
  <si>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</si>
  <si>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</si>
  <si>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・なお、①②は地方公営企業法上の企業会計での会計処理適用に向け現在準備中(H32年4月適用予定)につき算定することはできませんが、H32年度決算数値から算定予定です。</t>
    <phoneticPr fontId="4"/>
  </si>
  <si>
    <t>・区域内人口密度が低く規模のﾒﾘｯﾄが活かしにくいなかでも使用料水準の検討と費用削減に取り組み、さらには近接な他施設との統合も視野に入れ、より効率的な運営を目指していきます。</t>
    <phoneticPr fontId="4"/>
  </si>
  <si>
    <t>①収益的収支比率は、80％程度で推移しており、より一層の使用料収入の確保及び経費削減に取り組んでいく必要があります。
④企業債残高対事業規模比率については、類似団体平均より借金の比率が低く、債務返済を着実に行い軽減に取り組んでいます。
⑤経費回収率及び⑥汚水処理原価については、類似団体等に比べ良好な数値です(分流式下水道に要する経費の適正化により汚水処理に係る経費が抑えられたため)。使用料収入も増加傾向にあるため、今後も汚水処理費等の経費削減及び使用料収入の確保に取り組んでいきます。
⑦処理場の処理能力と日平均の処理水量との比率は高くなっておりますが、当事業の範囲は大東区域の用途地域外であり、用途地域内の公共下水道分と一体的に大東処理場を稼働しております。この施設利用率は本事業と公共下水道部分の汚水量と処理能力とを按分して算出した数値となっており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なお、②③は地方公営企業法上の企業会計での会計処理適用に向け現在準備中(H32年4月適用予定)につき算定することはできませんが、H32年度決算数値から算定予定です。</t>
    <rPh sb="92" eb="9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</si>
</sst>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B5-4895-B69F-E66257D7BA87}"/>
            </c:ext>
          </c:extLst>
        </c:ser>
        <c:dLbls>
          <c:showLegendKey val="0"/>
          <c:showVal val="0"/>
          <c:showCatName val="0"/>
          <c:showSerName val="0"/>
          <c:showPercent val="0"/>
          <c:showBubbleSize val="0"/>
        </c:dLbls>
        <c:gapWidth val="150"/>
        <c:axId val="480606432"/>
        <c:axId val="48060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D6B5-4895-B69F-E66257D7BA87}"/>
            </c:ext>
          </c:extLst>
        </c:ser>
        <c:dLbls>
          <c:showLegendKey val="0"/>
          <c:showVal val="0"/>
          <c:showCatName val="0"/>
          <c:showSerName val="0"/>
          <c:showPercent val="0"/>
          <c:showBubbleSize val="0"/>
        </c:dLbls>
        <c:marker val="1"/>
        <c:smooth val="0"/>
        <c:axId val="480606432"/>
        <c:axId val="480606824"/>
      </c:lineChart>
      <c:dateAx>
        <c:axId val="480606432"/>
        <c:scaling>
          <c:orientation val="minMax"/>
        </c:scaling>
        <c:delete val="1"/>
        <c:axPos val="b"/>
        <c:numFmt formatCode="ge" sourceLinked="1"/>
        <c:majorTickMark val="none"/>
        <c:minorTickMark val="none"/>
        <c:tickLblPos val="none"/>
        <c:crossAx val="480606824"/>
        <c:crosses val="autoZero"/>
        <c:auto val="1"/>
        <c:lblOffset val="100"/>
        <c:baseTimeUnit val="years"/>
      </c:dateAx>
      <c:valAx>
        <c:axId val="4806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40.369999999999997</c:v>
                </c:pt>
                <c:pt idx="1">
                  <c:v>51.77</c:v>
                </c:pt>
                <c:pt idx="2">
                  <c:v>49.68</c:v>
                </c:pt>
                <c:pt idx="3">
                  <c:v>49.15</c:v>
                </c:pt>
                <c:pt idx="4">
                  <c:v>50.05</c:v>
                </c:pt>
              </c:numCache>
            </c:numRef>
          </c:val>
          <c:extLst xmlns:c16r2="http://schemas.microsoft.com/office/drawing/2015/06/chart">
            <c:ext xmlns:c16="http://schemas.microsoft.com/office/drawing/2014/chart" uri="{C3380CC4-5D6E-409C-BE32-E72D297353CC}">
              <c16:uniqueId val="{00000000-A285-4EA1-B147-05750D0477D2}"/>
            </c:ext>
          </c:extLst>
        </c:ser>
        <c:dLbls>
          <c:showLegendKey val="0"/>
          <c:showVal val="0"/>
          <c:showCatName val="0"/>
          <c:showSerName val="0"/>
          <c:showPercent val="0"/>
          <c:showBubbleSize val="0"/>
        </c:dLbls>
        <c:gapWidth val="150"/>
        <c:axId val="484790816"/>
        <c:axId val="48479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A285-4EA1-B147-05750D0477D2}"/>
            </c:ext>
          </c:extLst>
        </c:ser>
        <c:dLbls>
          <c:showLegendKey val="0"/>
          <c:showVal val="0"/>
          <c:showCatName val="0"/>
          <c:showSerName val="0"/>
          <c:showPercent val="0"/>
          <c:showBubbleSize val="0"/>
        </c:dLbls>
        <c:marker val="1"/>
        <c:smooth val="0"/>
        <c:axId val="484790816"/>
        <c:axId val="484791208"/>
      </c:lineChart>
      <c:dateAx>
        <c:axId val="484790816"/>
        <c:scaling>
          <c:orientation val="minMax"/>
        </c:scaling>
        <c:delete val="1"/>
        <c:axPos val="b"/>
        <c:numFmt formatCode="ge" sourceLinked="1"/>
        <c:majorTickMark val="none"/>
        <c:minorTickMark val="none"/>
        <c:tickLblPos val="none"/>
        <c:crossAx val="484791208"/>
        <c:crosses val="autoZero"/>
        <c:auto val="1"/>
        <c:lblOffset val="100"/>
        <c:baseTimeUnit val="years"/>
      </c:dateAx>
      <c:valAx>
        <c:axId val="48479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88.74</c:v>
                </c:pt>
                <c:pt idx="1">
                  <c:v>89.22</c:v>
                </c:pt>
                <c:pt idx="2">
                  <c:v>89.83</c:v>
                </c:pt>
                <c:pt idx="3">
                  <c:v>89.14</c:v>
                </c:pt>
                <c:pt idx="4">
                  <c:v>90.35</c:v>
                </c:pt>
              </c:numCache>
            </c:numRef>
          </c:val>
          <c:extLst xmlns:c16r2="http://schemas.microsoft.com/office/drawing/2015/06/chart">
            <c:ext xmlns:c16="http://schemas.microsoft.com/office/drawing/2014/chart" uri="{C3380CC4-5D6E-409C-BE32-E72D297353CC}">
              <c16:uniqueId val="{00000000-534E-4B66-A4B4-6397F0B88150}"/>
            </c:ext>
          </c:extLst>
        </c:ser>
        <c:dLbls>
          <c:showLegendKey val="0"/>
          <c:showVal val="0"/>
          <c:showCatName val="0"/>
          <c:showSerName val="0"/>
          <c:showPercent val="0"/>
          <c:showBubbleSize val="0"/>
        </c:dLbls>
        <c:gapWidth val="150"/>
        <c:axId val="484792384"/>
        <c:axId val="48479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534E-4B66-A4B4-6397F0B88150}"/>
            </c:ext>
          </c:extLst>
        </c:ser>
        <c:dLbls>
          <c:showLegendKey val="0"/>
          <c:showVal val="0"/>
          <c:showCatName val="0"/>
          <c:showSerName val="0"/>
          <c:showPercent val="0"/>
          <c:showBubbleSize val="0"/>
        </c:dLbls>
        <c:marker val="1"/>
        <c:smooth val="0"/>
        <c:axId val="484792384"/>
        <c:axId val="484792776"/>
      </c:lineChart>
      <c:dateAx>
        <c:axId val="484792384"/>
        <c:scaling>
          <c:orientation val="minMax"/>
        </c:scaling>
        <c:delete val="1"/>
        <c:axPos val="b"/>
        <c:numFmt formatCode="ge" sourceLinked="1"/>
        <c:majorTickMark val="none"/>
        <c:minorTickMark val="none"/>
        <c:tickLblPos val="none"/>
        <c:crossAx val="484792776"/>
        <c:crosses val="autoZero"/>
        <c:auto val="1"/>
        <c:lblOffset val="100"/>
        <c:baseTimeUnit val="years"/>
      </c:dateAx>
      <c:valAx>
        <c:axId val="48479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79.709999999999994</c:v>
                </c:pt>
                <c:pt idx="1">
                  <c:v>80.459999999999994</c:v>
                </c:pt>
                <c:pt idx="2">
                  <c:v>80.19</c:v>
                </c:pt>
                <c:pt idx="3">
                  <c:v>79.66</c:v>
                </c:pt>
                <c:pt idx="4">
                  <c:v>79.36</c:v>
                </c:pt>
              </c:numCache>
            </c:numRef>
          </c:val>
          <c:extLst xmlns:c16r2="http://schemas.microsoft.com/office/drawing/2015/06/chart">
            <c:ext xmlns:c16="http://schemas.microsoft.com/office/drawing/2014/chart" uri="{C3380CC4-5D6E-409C-BE32-E72D297353CC}">
              <c16:uniqueId val="{00000000-E9C4-48E6-8E59-314E51CB070F}"/>
            </c:ext>
          </c:extLst>
        </c:ser>
        <c:dLbls>
          <c:showLegendKey val="0"/>
          <c:showVal val="0"/>
          <c:showCatName val="0"/>
          <c:showSerName val="0"/>
          <c:showPercent val="0"/>
          <c:showBubbleSize val="0"/>
        </c:dLbls>
        <c:gapWidth val="150"/>
        <c:axId val="484112024"/>
        <c:axId val="4841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C4-48E6-8E59-314E51CB070F}"/>
            </c:ext>
          </c:extLst>
        </c:ser>
        <c:dLbls>
          <c:showLegendKey val="0"/>
          <c:showVal val="0"/>
          <c:showCatName val="0"/>
          <c:showSerName val="0"/>
          <c:showPercent val="0"/>
          <c:showBubbleSize val="0"/>
        </c:dLbls>
        <c:marker val="1"/>
        <c:smooth val="0"/>
        <c:axId val="484112024"/>
        <c:axId val="484112416"/>
      </c:lineChart>
      <c:dateAx>
        <c:axId val="484112024"/>
        <c:scaling>
          <c:orientation val="minMax"/>
        </c:scaling>
        <c:delete val="1"/>
        <c:axPos val="b"/>
        <c:numFmt formatCode="ge" sourceLinked="1"/>
        <c:majorTickMark val="none"/>
        <c:minorTickMark val="none"/>
        <c:tickLblPos val="none"/>
        <c:crossAx val="484112416"/>
        <c:crosses val="autoZero"/>
        <c:auto val="1"/>
        <c:lblOffset val="100"/>
        <c:baseTimeUnit val="years"/>
      </c:dateAx>
      <c:valAx>
        <c:axId val="4841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1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9-48DD-B578-6D459DB14936}"/>
            </c:ext>
          </c:extLst>
        </c:ser>
        <c:dLbls>
          <c:showLegendKey val="0"/>
          <c:showVal val="0"/>
          <c:showCatName val="0"/>
          <c:showSerName val="0"/>
          <c:showPercent val="0"/>
          <c:showBubbleSize val="0"/>
        </c:dLbls>
        <c:gapWidth val="150"/>
        <c:axId val="484113592"/>
        <c:axId val="4841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9-48DD-B578-6D459DB14936}"/>
            </c:ext>
          </c:extLst>
        </c:ser>
        <c:dLbls>
          <c:showLegendKey val="0"/>
          <c:showVal val="0"/>
          <c:showCatName val="0"/>
          <c:showSerName val="0"/>
          <c:showPercent val="0"/>
          <c:showBubbleSize val="0"/>
        </c:dLbls>
        <c:marker val="1"/>
        <c:smooth val="0"/>
        <c:axId val="484113592"/>
        <c:axId val="484113984"/>
      </c:lineChart>
      <c:dateAx>
        <c:axId val="484113592"/>
        <c:scaling>
          <c:orientation val="minMax"/>
        </c:scaling>
        <c:delete val="1"/>
        <c:axPos val="b"/>
        <c:numFmt formatCode="ge" sourceLinked="1"/>
        <c:majorTickMark val="none"/>
        <c:minorTickMark val="none"/>
        <c:tickLblPos val="none"/>
        <c:crossAx val="484113984"/>
        <c:crosses val="autoZero"/>
        <c:auto val="1"/>
        <c:lblOffset val="100"/>
        <c:baseTimeUnit val="years"/>
      </c:dateAx>
      <c:valAx>
        <c:axId val="4841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FF-40B3-87F1-DDEF950F33FA}"/>
            </c:ext>
          </c:extLst>
        </c:ser>
        <c:dLbls>
          <c:showLegendKey val="0"/>
          <c:showVal val="0"/>
          <c:showCatName val="0"/>
          <c:showSerName val="0"/>
          <c:showPercent val="0"/>
          <c:showBubbleSize val="0"/>
        </c:dLbls>
        <c:gapWidth val="150"/>
        <c:axId val="484115160"/>
        <c:axId val="4841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FF-40B3-87F1-DDEF950F33FA}"/>
            </c:ext>
          </c:extLst>
        </c:ser>
        <c:dLbls>
          <c:showLegendKey val="0"/>
          <c:showVal val="0"/>
          <c:showCatName val="0"/>
          <c:showSerName val="0"/>
          <c:showPercent val="0"/>
          <c:showBubbleSize val="0"/>
        </c:dLbls>
        <c:marker val="1"/>
        <c:smooth val="0"/>
        <c:axId val="484115160"/>
        <c:axId val="484115552"/>
      </c:lineChart>
      <c:dateAx>
        <c:axId val="484115160"/>
        <c:scaling>
          <c:orientation val="minMax"/>
        </c:scaling>
        <c:delete val="1"/>
        <c:axPos val="b"/>
        <c:numFmt formatCode="ge" sourceLinked="1"/>
        <c:majorTickMark val="none"/>
        <c:minorTickMark val="none"/>
        <c:tickLblPos val="none"/>
        <c:crossAx val="484115552"/>
        <c:crosses val="autoZero"/>
        <c:auto val="1"/>
        <c:lblOffset val="100"/>
        <c:baseTimeUnit val="years"/>
      </c:dateAx>
      <c:valAx>
        <c:axId val="4841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1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39-4BAC-B2BD-336AE446F0F2}"/>
            </c:ext>
          </c:extLst>
        </c:ser>
        <c:dLbls>
          <c:showLegendKey val="0"/>
          <c:showVal val="0"/>
          <c:showCatName val="0"/>
          <c:showSerName val="0"/>
          <c:showPercent val="0"/>
          <c:showBubbleSize val="0"/>
        </c:dLbls>
        <c:gapWidth val="150"/>
        <c:axId val="484465312"/>
        <c:axId val="48446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39-4BAC-B2BD-336AE446F0F2}"/>
            </c:ext>
          </c:extLst>
        </c:ser>
        <c:dLbls>
          <c:showLegendKey val="0"/>
          <c:showVal val="0"/>
          <c:showCatName val="0"/>
          <c:showSerName val="0"/>
          <c:showPercent val="0"/>
          <c:showBubbleSize val="0"/>
        </c:dLbls>
        <c:marker val="1"/>
        <c:smooth val="0"/>
        <c:axId val="484465312"/>
        <c:axId val="484465704"/>
      </c:lineChart>
      <c:dateAx>
        <c:axId val="484465312"/>
        <c:scaling>
          <c:orientation val="minMax"/>
        </c:scaling>
        <c:delete val="1"/>
        <c:axPos val="b"/>
        <c:numFmt formatCode="ge" sourceLinked="1"/>
        <c:majorTickMark val="none"/>
        <c:minorTickMark val="none"/>
        <c:tickLblPos val="none"/>
        <c:crossAx val="484465704"/>
        <c:crosses val="autoZero"/>
        <c:auto val="1"/>
        <c:lblOffset val="100"/>
        <c:baseTimeUnit val="years"/>
      </c:dateAx>
      <c:valAx>
        <c:axId val="4844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90-402E-ADE0-43FD85E009CF}"/>
            </c:ext>
          </c:extLst>
        </c:ser>
        <c:dLbls>
          <c:showLegendKey val="0"/>
          <c:showVal val="0"/>
          <c:showCatName val="0"/>
          <c:showSerName val="0"/>
          <c:showPercent val="0"/>
          <c:showBubbleSize val="0"/>
        </c:dLbls>
        <c:gapWidth val="150"/>
        <c:axId val="484466880"/>
        <c:axId val="48446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90-402E-ADE0-43FD85E009CF}"/>
            </c:ext>
          </c:extLst>
        </c:ser>
        <c:dLbls>
          <c:showLegendKey val="0"/>
          <c:showVal val="0"/>
          <c:showCatName val="0"/>
          <c:showSerName val="0"/>
          <c:showPercent val="0"/>
          <c:showBubbleSize val="0"/>
        </c:dLbls>
        <c:marker val="1"/>
        <c:smooth val="0"/>
        <c:axId val="484466880"/>
        <c:axId val="484467272"/>
      </c:lineChart>
      <c:dateAx>
        <c:axId val="484466880"/>
        <c:scaling>
          <c:orientation val="minMax"/>
        </c:scaling>
        <c:delete val="1"/>
        <c:axPos val="b"/>
        <c:numFmt formatCode="ge" sourceLinked="1"/>
        <c:majorTickMark val="none"/>
        <c:minorTickMark val="none"/>
        <c:tickLblPos val="none"/>
        <c:crossAx val="484467272"/>
        <c:crosses val="autoZero"/>
        <c:auto val="1"/>
        <c:lblOffset val="100"/>
        <c:baseTimeUnit val="years"/>
      </c:dateAx>
      <c:valAx>
        <c:axId val="48446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1320.93</c:v>
                </c:pt>
                <c:pt idx="1">
                  <c:v>1393.15</c:v>
                </c:pt>
                <c:pt idx="2">
                  <c:v>865.89</c:v>
                </c:pt>
                <c:pt idx="3">
                  <c:v>1503.25</c:v>
                </c:pt>
                <c:pt idx="4">
                  <c:v>383.59</c:v>
                </c:pt>
              </c:numCache>
            </c:numRef>
          </c:val>
          <c:extLst xmlns:c16r2="http://schemas.microsoft.com/office/drawing/2015/06/chart">
            <c:ext xmlns:c16="http://schemas.microsoft.com/office/drawing/2014/chart" uri="{C3380CC4-5D6E-409C-BE32-E72D297353CC}">
              <c16:uniqueId val="{00000000-CE50-4C07-B5C5-8163CD2BBD35}"/>
            </c:ext>
          </c:extLst>
        </c:ser>
        <c:dLbls>
          <c:showLegendKey val="0"/>
          <c:showVal val="0"/>
          <c:showCatName val="0"/>
          <c:showSerName val="0"/>
          <c:showPercent val="0"/>
          <c:showBubbleSize val="0"/>
        </c:dLbls>
        <c:gapWidth val="150"/>
        <c:axId val="485019416"/>
        <c:axId val="4850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CE50-4C07-B5C5-8163CD2BBD35}"/>
            </c:ext>
          </c:extLst>
        </c:ser>
        <c:dLbls>
          <c:showLegendKey val="0"/>
          <c:showVal val="0"/>
          <c:showCatName val="0"/>
          <c:showSerName val="0"/>
          <c:showPercent val="0"/>
          <c:showBubbleSize val="0"/>
        </c:dLbls>
        <c:marker val="1"/>
        <c:smooth val="0"/>
        <c:axId val="485019416"/>
        <c:axId val="485019808"/>
      </c:lineChart>
      <c:dateAx>
        <c:axId val="485019416"/>
        <c:scaling>
          <c:orientation val="minMax"/>
        </c:scaling>
        <c:delete val="1"/>
        <c:axPos val="b"/>
        <c:numFmt formatCode="ge" sourceLinked="1"/>
        <c:majorTickMark val="none"/>
        <c:minorTickMark val="none"/>
        <c:tickLblPos val="none"/>
        <c:crossAx val="485019808"/>
        <c:crosses val="autoZero"/>
        <c:auto val="1"/>
        <c:lblOffset val="100"/>
        <c:baseTimeUnit val="years"/>
      </c:dateAx>
      <c:valAx>
        <c:axId val="4850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1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52.81</c:v>
                </c:pt>
                <c:pt idx="1">
                  <c:v>47.26</c:v>
                </c:pt>
                <c:pt idx="2">
                  <c:v>47.32</c:v>
                </c:pt>
                <c:pt idx="3">
                  <c:v>79.38</c:v>
                </c:pt>
                <c:pt idx="4">
                  <c:v>81.53</c:v>
                </c:pt>
              </c:numCache>
            </c:numRef>
          </c:val>
          <c:extLst xmlns:c16r2="http://schemas.microsoft.com/office/drawing/2015/06/chart">
            <c:ext xmlns:c16="http://schemas.microsoft.com/office/drawing/2014/chart" uri="{C3380CC4-5D6E-409C-BE32-E72D297353CC}">
              <c16:uniqueId val="{00000000-F61F-4B26-8971-1D0C34254039}"/>
            </c:ext>
          </c:extLst>
        </c:ser>
        <c:dLbls>
          <c:showLegendKey val="0"/>
          <c:showVal val="0"/>
          <c:showCatName val="0"/>
          <c:showSerName val="0"/>
          <c:showPercent val="0"/>
          <c:showBubbleSize val="0"/>
        </c:dLbls>
        <c:gapWidth val="150"/>
        <c:axId val="485020984"/>
        <c:axId val="4850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F61F-4B26-8971-1D0C34254039}"/>
            </c:ext>
          </c:extLst>
        </c:ser>
        <c:dLbls>
          <c:showLegendKey val="0"/>
          <c:showVal val="0"/>
          <c:showCatName val="0"/>
          <c:showSerName val="0"/>
          <c:showPercent val="0"/>
          <c:showBubbleSize val="0"/>
        </c:dLbls>
        <c:marker val="1"/>
        <c:smooth val="0"/>
        <c:axId val="485020984"/>
        <c:axId val="485021376"/>
      </c:lineChart>
      <c:dateAx>
        <c:axId val="485020984"/>
        <c:scaling>
          <c:orientation val="minMax"/>
        </c:scaling>
        <c:delete val="1"/>
        <c:axPos val="b"/>
        <c:numFmt formatCode="ge" sourceLinked="1"/>
        <c:majorTickMark val="none"/>
        <c:minorTickMark val="none"/>
        <c:tickLblPos val="none"/>
        <c:crossAx val="485021376"/>
        <c:crosses val="autoZero"/>
        <c:auto val="1"/>
        <c:lblOffset val="100"/>
        <c:baseTimeUnit val="years"/>
      </c:dateAx>
      <c:valAx>
        <c:axId val="485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279.20999999999998</c:v>
                </c:pt>
                <c:pt idx="1">
                  <c:v>290.02999999999997</c:v>
                </c:pt>
                <c:pt idx="2">
                  <c:v>295.08999999999997</c:v>
                </c:pt>
                <c:pt idx="3">
                  <c:v>184.76</c:v>
                </c:pt>
                <c:pt idx="4">
                  <c:v>180.21</c:v>
                </c:pt>
              </c:numCache>
            </c:numRef>
          </c:val>
          <c:extLst xmlns:c16r2="http://schemas.microsoft.com/office/drawing/2015/06/chart">
            <c:ext xmlns:c16="http://schemas.microsoft.com/office/drawing/2014/chart" uri="{C3380CC4-5D6E-409C-BE32-E72D297353CC}">
              <c16:uniqueId val="{00000000-34C6-4EF6-809A-0C0CB2047F31}"/>
            </c:ext>
          </c:extLst>
        </c:ser>
        <c:dLbls>
          <c:showLegendKey val="0"/>
          <c:showVal val="0"/>
          <c:showCatName val="0"/>
          <c:showSerName val="0"/>
          <c:showPercent val="0"/>
          <c:showBubbleSize val="0"/>
        </c:dLbls>
        <c:gapWidth val="150"/>
        <c:axId val="485022552"/>
        <c:axId val="4850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34C6-4EF6-809A-0C0CB2047F31}"/>
            </c:ext>
          </c:extLst>
        </c:ser>
        <c:dLbls>
          <c:showLegendKey val="0"/>
          <c:showVal val="0"/>
          <c:showCatName val="0"/>
          <c:showSerName val="0"/>
          <c:showPercent val="0"/>
          <c:showBubbleSize val="0"/>
        </c:dLbls>
        <c:marker val="1"/>
        <c:smooth val="0"/>
        <c:axId val="485022552"/>
        <c:axId val="485022944"/>
      </c:lineChart>
      <c:dateAx>
        <c:axId val="485022552"/>
        <c:scaling>
          <c:orientation val="minMax"/>
        </c:scaling>
        <c:delete val="1"/>
        <c:axPos val="b"/>
        <c:numFmt formatCode="ge" sourceLinked="1"/>
        <c:majorTickMark val="none"/>
        <c:minorTickMark val="none"/>
        <c:tickLblPos val="none"/>
        <c:crossAx val="485022944"/>
        <c:crosses val="autoZero"/>
        <c:auto val="1"/>
        <c:lblOffset val="100"/>
        <c:baseTimeUnit val="years"/>
      </c:dateAx>
      <c:valAx>
        <c:axId val="4850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掛川市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117835</v>
      </c>
      <c r="AM8" s="68"/>
      <c r="AN8" s="68"/>
      <c r="AO8" s="68"/>
      <c r="AP8" s="68"/>
      <c r="AQ8" s="68"/>
      <c r="AR8" s="68"/>
      <c r="AS8" s="68"/>
      <c r="AT8" s="67">
        <f>データ!T6</f>
        <v>265.69</v>
      </c>
      <c r="AU8" s="67"/>
      <c r="AV8" s="67"/>
      <c r="AW8" s="67"/>
      <c r="AX8" s="67"/>
      <c r="AY8" s="67"/>
      <c r="AZ8" s="67"/>
      <c r="BA8" s="67"/>
      <c r="BB8" s="67">
        <f>データ!U6</f>
        <v>443.51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3.61</v>
      </c>
      <c r="Q10" s="67"/>
      <c r="R10" s="67"/>
      <c r="S10" s="67"/>
      <c r="T10" s="67"/>
      <c r="U10" s="67"/>
      <c r="V10" s="67"/>
      <c r="W10" s="67">
        <f>データ!Q6</f>
        <v>100</v>
      </c>
      <c r="X10" s="67"/>
      <c r="Y10" s="67"/>
      <c r="Z10" s="67"/>
      <c r="AA10" s="67"/>
      <c r="AB10" s="67"/>
      <c r="AC10" s="67"/>
      <c r="AD10" s="68">
        <f>データ!R6</f>
        <v>2786</v>
      </c>
      <c r="AE10" s="68"/>
      <c r="AF10" s="68"/>
      <c r="AG10" s="68"/>
      <c r="AH10" s="68"/>
      <c r="AI10" s="68"/>
      <c r="AJ10" s="68"/>
      <c r="AK10" s="2"/>
      <c r="AL10" s="68">
        <f>データ!V6</f>
        <v>4247</v>
      </c>
      <c r="AM10" s="68"/>
      <c r="AN10" s="68"/>
      <c r="AO10" s="68"/>
      <c r="AP10" s="68"/>
      <c r="AQ10" s="68"/>
      <c r="AR10" s="68"/>
      <c r="AS10" s="68"/>
      <c r="AT10" s="67">
        <f>データ!W6</f>
        <v>1.69</v>
      </c>
      <c r="AU10" s="67"/>
      <c r="AV10" s="67"/>
      <c r="AW10" s="67"/>
      <c r="AX10" s="67"/>
      <c r="AY10" s="67"/>
      <c r="AZ10" s="67"/>
      <c r="BA10" s="67"/>
      <c r="BB10" s="67">
        <f>データ!X6</f>
        <v>2513.02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ew8GtMS7Ne5IwmzMgwHVPChasks5pKGUKjHWnDKeH2PHjLWj10CEpxOAGj5JAlv5tGqW9KKOFde4t/nUwa46g==" saltValue="kB9DeFUoNYIlAvd8kXQ2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222135</v>
      </c>
      <c r="D6" s="32">
        <f t="shared" si="3"/>
        <v>47</v>
      </c>
      <c r="E6" s="32">
        <f t="shared" si="3"/>
        <v>17</v>
      </c>
      <c r="F6" s="32">
        <f t="shared" si="3"/>
        <v>4</v>
      </c>
      <c r="G6" s="32">
        <f t="shared" si="3"/>
        <v>0</v>
      </c>
      <c r="H6" s="32" t="str">
        <f t="shared" si="3"/>
        <v>静岡県　掛川市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3.61</v>
      </c>
      <c r="Q6" s="33">
        <f t="shared" si="3"/>
        <v>100</v>
      </c>
      <c r="R6" s="33">
        <f t="shared" si="3"/>
        <v>2786</v>
      </c>
      <c r="S6" s="33">
        <f t="shared" si="3"/>
        <v>117835</v>
      </c>
      <c r="T6" s="33">
        <f t="shared" si="3"/>
        <v>265.69</v>
      </c>
      <c r="U6" s="33">
        <f t="shared" si="3"/>
        <v>443.51</v>
      </c>
      <c r="V6" s="33">
        <f t="shared" si="3"/>
        <v>4247</v>
      </c>
      <c r="W6" s="33">
        <f t="shared" si="3"/>
        <v>1.69</v>
      </c>
      <c r="X6" s="33">
        <f t="shared" si="3"/>
        <v>2513.02</v>
      </c>
      <c r="Y6" s="34">
        <f>IF(Y7="",NA(),Y7)</f>
        <v>79.709999999999994</v>
      </c>
      <c r="Z6" s="34">
        <f t="shared" ref="Z6:AH6" si="4">IF(Z7="",NA(),Z7)</f>
        <v>80.459999999999994</v>
      </c>
      <c r="AA6" s="34">
        <f t="shared" si="4"/>
        <v>80.19</v>
      </c>
      <c r="AB6" s="34">
        <f t="shared" si="4"/>
        <v>79.66</v>
      </c>
      <c r="AC6" s="34">
        <f t="shared" si="4"/>
        <v>79.36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1320.93</v>
      </c>
      <c r="BG6" s="34">
        <f t="shared" ref="BG6:BO6" si="7">IF(BG7="",NA(),BG7)</f>
        <v>1393.15</v>
      </c>
      <c r="BH6" s="34">
        <f t="shared" si="7"/>
        <v>865.89</v>
      </c>
      <c r="BI6" s="34">
        <f t="shared" si="7"/>
        <v>1503.25</v>
      </c>
      <c r="BJ6" s="34">
        <f t="shared" si="7"/>
        <v>383.59</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52.81</v>
      </c>
      <c r="BR6" s="34">
        <f t="shared" ref="BR6:BZ6" si="8">IF(BR7="",NA(),BR7)</f>
        <v>47.26</v>
      </c>
      <c r="BS6" s="34">
        <f t="shared" si="8"/>
        <v>47.32</v>
      </c>
      <c r="BT6" s="34">
        <f t="shared" si="8"/>
        <v>79.38</v>
      </c>
      <c r="BU6" s="34">
        <f t="shared" si="8"/>
        <v>81.53</v>
      </c>
      <c r="BV6" s="34">
        <f t="shared" si="8"/>
        <v>53.01</v>
      </c>
      <c r="BW6" s="34">
        <f t="shared" si="8"/>
        <v>50.54</v>
      </c>
      <c r="BX6" s="34">
        <f t="shared" si="8"/>
        <v>49.22</v>
      </c>
      <c r="BY6" s="34">
        <f t="shared" si="8"/>
        <v>69.87</v>
      </c>
      <c r="BZ6" s="34">
        <f t="shared" si="8"/>
        <v>74.3</v>
      </c>
      <c r="CA6" s="33" t="str">
        <f>IF(CA7="","",IF(CA7="-","【-】","【"&amp;SUBSTITUTE(TEXT(CA7,"#,##0.00"),"-","△")&amp;"】"))</f>
        <v>【75.58】</v>
      </c>
      <c r="CB6" s="34">
        <f>IF(CB7="",NA(),CB7)</f>
        <v>279.20999999999998</v>
      </c>
      <c r="CC6" s="34">
        <f t="shared" ref="CC6:CK6" si="9">IF(CC7="",NA(),CC7)</f>
        <v>290.02999999999997</v>
      </c>
      <c r="CD6" s="34">
        <f t="shared" si="9"/>
        <v>295.08999999999997</v>
      </c>
      <c r="CE6" s="34">
        <f t="shared" si="9"/>
        <v>184.76</v>
      </c>
      <c r="CF6" s="34">
        <f t="shared" si="9"/>
        <v>180.21</v>
      </c>
      <c r="CG6" s="34">
        <f t="shared" si="9"/>
        <v>299.39</v>
      </c>
      <c r="CH6" s="34">
        <f t="shared" si="9"/>
        <v>320.36</v>
      </c>
      <c r="CI6" s="34">
        <f t="shared" si="9"/>
        <v>332.02</v>
      </c>
      <c r="CJ6" s="34">
        <f t="shared" si="9"/>
        <v>234.96</v>
      </c>
      <c r="CK6" s="34">
        <f t="shared" si="9"/>
        <v>221.81</v>
      </c>
      <c r="CL6" s="33" t="str">
        <f>IF(CL7="","",IF(CL7="-","【-】","【"&amp;SUBSTITUTE(TEXT(CL7,"#,##0.00"),"-","△")&amp;"】"))</f>
        <v>【215.23】</v>
      </c>
      <c r="CM6" s="34">
        <f>IF(CM7="",NA(),CM7)</f>
        <v>40.369999999999997</v>
      </c>
      <c r="CN6" s="34">
        <f t="shared" ref="CN6:CV6" si="10">IF(CN7="",NA(),CN7)</f>
        <v>51.77</v>
      </c>
      <c r="CO6" s="34">
        <f t="shared" si="10"/>
        <v>49.68</v>
      </c>
      <c r="CP6" s="34">
        <f t="shared" si="10"/>
        <v>49.15</v>
      </c>
      <c r="CQ6" s="34">
        <f t="shared" si="10"/>
        <v>50.05</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88.74</v>
      </c>
      <c r="CY6" s="34">
        <f t="shared" ref="CY6:DG6" si="11">IF(CY7="",NA(),CY7)</f>
        <v>89.22</v>
      </c>
      <c r="CZ6" s="34">
        <f t="shared" si="11"/>
        <v>89.83</v>
      </c>
      <c r="DA6" s="34">
        <f t="shared" si="11"/>
        <v>89.14</v>
      </c>
      <c r="DB6" s="34">
        <f t="shared" si="11"/>
        <v>90.35</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222135</v>
      </c>
      <c r="D7" s="36">
        <v>47</v>
      </c>
      <c r="E7" s="36">
        <v>17</v>
      </c>
      <c r="F7" s="36">
        <v>4</v>
      </c>
      <c r="G7" s="36">
        <v>0</v>
      </c>
      <c r="H7" s="36" t="s">
        <v>110</v>
      </c>
      <c r="I7" s="36" t="s">
        <v>111</v>
      </c>
      <c r="J7" s="36" t="s">
        <v>112</v>
      </c>
      <c r="K7" s="36" t="s">
        <v>113</v>
      </c>
      <c r="L7" s="36" t="s">
        <v>114</v>
      </c>
      <c r="M7" s="36" t="s">
        <v>115</v>
      </c>
      <c r="N7" s="37" t="s">
        <v>116</v>
      </c>
      <c r="O7" s="37" t="s">
        <v>117</v>
      </c>
      <c r="P7" s="37">
        <v>3.61</v>
      </c>
      <c r="Q7" s="37">
        <v>100</v>
      </c>
      <c r="R7" s="37">
        <v>2786</v>
      </c>
      <c r="S7" s="37">
        <v>117835</v>
      </c>
      <c r="T7" s="37">
        <v>265.69</v>
      </c>
      <c r="U7" s="37">
        <v>443.51</v>
      </c>
      <c r="V7" s="37">
        <v>4247</v>
      </c>
      <c r="W7" s="37">
        <v>1.69</v>
      </c>
      <c r="X7" s="37">
        <v>2513.02</v>
      </c>
      <c r="Y7" s="37">
        <v>79.709999999999994</v>
      </c>
      <c r="Z7" s="37">
        <v>80.459999999999994</v>
      </c>
      <c r="AA7" s="37">
        <v>80.19</v>
      </c>
      <c r="AB7" s="37">
        <v>79.66</v>
      </c>
      <c r="AC7" s="37">
        <v>79.36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1320.93</v>
      </c>
      <c r="BG7" s="37">
        <v>1393.15</v>
      </c>
      <c r="BH7" s="37">
        <v>865.89</v>
      </c>
      <c r="BI7" s="37">
        <v>1503.25</v>
      </c>
      <c r="BJ7" s="37">
        <v>383.59</v>
      </c>
      <c r="BK7" s="37">
        <v>1554.05</v>
      </c>
      <c r="BL7" s="37">
        <v>1671.86</v>
      </c>
      <c r="BM7" s="37">
        <v>1673.47</v>
      </c>
      <c r="BN7" s="37">
        <v>1298.9100000000001</v>
      </c>
      <c r="BO7" s="37">
        <v>1243.71</v>
      </c>
      <c r="BP7" s="37">
        <v>1225.44</v>
      </c>
      <c r="BQ7" s="37">
        <v>52.81</v>
      </c>
      <c r="BR7" s="37">
        <v>47.26</v>
      </c>
      <c r="BS7" s="37">
        <v>47.32</v>
      </c>
      <c r="BT7" s="37">
        <v>79.38</v>
      </c>
      <c r="BU7" s="37">
        <v>81.53</v>
      </c>
      <c r="BV7" s="37">
        <v>53.01</v>
      </c>
      <c r="BW7" s="37">
        <v>50.54</v>
      </c>
      <c r="BX7" s="37">
        <v>49.22</v>
      </c>
      <c r="BY7" s="37">
        <v>69.87</v>
      </c>
      <c r="BZ7" s="37">
        <v>74.3</v>
      </c>
      <c r="CA7" s="37">
        <v>75.58</v>
      </c>
      <c r="CB7" s="37">
        <v>279.20999999999998</v>
      </c>
      <c r="CC7" s="37">
        <v>290.02999999999997</v>
      </c>
      <c r="CD7" s="37">
        <v>295.08999999999997</v>
      </c>
      <c r="CE7" s="37">
        <v>184.76</v>
      </c>
      <c r="CF7" s="37">
        <v>180.21</v>
      </c>
      <c r="CG7" s="37">
        <v>299.39</v>
      </c>
      <c r="CH7" s="37">
        <v>320.36</v>
      </c>
      <c r="CI7" s="37">
        <v>332.02</v>
      </c>
      <c r="CJ7" s="37">
        <v>234.96</v>
      </c>
      <c r="CK7" s="37">
        <v>221.81</v>
      </c>
      <c r="CL7" s="37">
        <v>215.23</v>
      </c>
      <c r="CM7" s="37">
        <v>40.369999999999997</v>
      </c>
      <c r="CN7" s="37">
        <v>51.77</v>
      </c>
      <c r="CO7" s="37">
        <v>49.68</v>
      </c>
      <c r="CP7" s="37">
        <v>49.15</v>
      </c>
      <c r="CQ7" s="37">
        <v>50.05</v>
      </c>
      <c r="CR7" s="37">
        <v>36.200000000000003</v>
      </c>
      <c r="CS7" s="37">
        <v>34.74</v>
      </c>
      <c r="CT7" s="37">
        <v>36.65</v>
      </c>
      <c r="CU7" s="37">
        <v>42.9</v>
      </c>
      <c r="CV7" s="37">
        <v>43.36</v>
      </c>
      <c r="CW7" s="37">
        <v>42.66</v>
      </c>
      <c r="CX7" s="37">
        <v>88.74</v>
      </c>
      <c r="CY7" s="37">
        <v>89.22</v>
      </c>
      <c r="CZ7" s="37">
        <v>89.83</v>
      </c>
      <c r="DA7" s="37">
        <v>89.14</v>
      </c>
      <c r="DB7" s="37">
        <v>90.35</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友香</cp:lastModifiedBy>
  <dcterms:created xsi:type="dcterms:W3CDTF">2018-12-03T09:14:54Z</dcterms:created>
  <dcterms:modified xsi:type="dcterms:W3CDTF">2019-01-18T02:11:42Z</dcterms:modified>
  <cp:category/>
</cp:coreProperties>
</file>