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下水道課\総務係\会計\経営比較分析表\H29決算分\"/>
    </mc:Choice>
  </mc:AlternateContent>
  <workbookProtection workbookAlgorithmName="SHA-512" workbookHashValue="pn0VGyGdwptU394dCV1On84gMBaD2rDOX59vKsqThD+9Yj4EHItdA/oZJLNnSeG5ljWdZi7YhLCzfMZI8SEPdQ==" workbookSaltValue="yfSAVBatDiTi9qAqi8a9L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<sst xmlns="http://schemas.openxmlformats.org/spreadsheetml/2006/main" count="251" uniqueCount="125">
  <si>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</si>
  <si>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</si>
  <si>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</si>
  <si>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</si>
  <si>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</si>
  <si>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</si>
  <si>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</si>
  <si>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</si>
  <si>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</si>
  <si>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</si>
  <si>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</si>
  <si>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</si>
  <si>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</si>
  <si>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</si>
  <si>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</si>
  <si>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</si>
  <si>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</si>
  <si>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</si>
  <si>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</si>
  <si>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</si>
  <si>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</si>
  <si>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</si>
  <si>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</si>
  <si>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</si>
  <si>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</si>
  <si>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</si>
  <si>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</si>
  <si>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</si>
  <si>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</si>
  <si>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</si>
  <si>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</si>
  <si>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</si>
  <si>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</si>
  <si>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</si>
  <si>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</si>
  <si>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</si>
  <si>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</si>
  <si>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</si>
  <si>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</si>
  <si>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</si>
  <si>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</si>
  <si>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</si>
  <si>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</si>
  <si>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</si>
  <si>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</si>
  <si>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</si>
  <si>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</si>
  <si>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</si>
  <si>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</si>
  <si>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</si>
  <si>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</si>
  <si>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</si>
  <si>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</si>
  <si>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</si>
  <si>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</si>
  <si>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</si>
  <si>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</si>
  <si>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</si>
  <si>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</si>
  <si>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</si>
  <si>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</si>
  <si>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</si>
  <si>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</si>
  <si>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</si>
  <si>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</si>
  <si>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</si>
  <si>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</si>
  <si>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</si>
  <si>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</si>
  <si>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</si>
  <si>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</si>
  <si>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</si>
  <si>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</si>
  <si>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</si>
  <si>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</si>
  <si>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</si>
  <si>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</si>
  <si>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</si>
  <si>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</si>
  <si>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</si>
  <si>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</si>
  <si>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</si>
  <si>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</si>
  <si>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</si>
  <si>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</si>
  <si>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</si>
  <si>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</si>
  <si>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</si>
  <si>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</si>
  <si>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</si>
  <si>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</si>
  <si>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</si>
  <si>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</si>
  <si>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</si>
  <si>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</si>
  <si>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</si>
  <si>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</si>
  <si>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</si>
  <si>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</si>
  <si>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</si>
  <si>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</si>
  <si>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</si>
  <si>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</si>
  <si>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</si>
  <si>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</si>
  <si>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</si>
  <si>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</si>
  <si>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</si>
  <si>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</si>
  <si>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</si>
  <si>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</si>
  <si>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</si>
  <si>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</si>
  <si>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</si>
  <si>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</si>
  <si>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</si>
  <si>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</si>
  <si>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</si>
  <si>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</si>
  <si>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</si>
  <si>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</si>
  <si>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</si>
  <si>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</si>
  <si>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・事業開始から15年未満ということもあり、老朽化した施設改善は現在まで行っていません。今後、検討していく必要があります。
・なお①②は地方公営企業法上の企業会計での会計処理適用に向け現在準備中(H32年4月適用予定)につき算定することはできませんが、H32年度決算数値から算定予定です。</t>
    <phoneticPr fontId="4"/>
  </si>
  <si>
    <t>①収益的収支比率については、事業開始当初からの借入の返済が本格化してきたことにより費用が増加したものであり、収益性の悪化を示すものではありません。
④企業債残高対事業規模比率については、繰出基準の見直しを行ったことで比率が高まりました。企業債元利償還額は平成33年度に最大となりますが、平成28年度の事業完了により今後は整備に係る借入の発生はないため、使用料収益の確保に努め、着実に債務残高を減らしていきます。
⑤経費回収率については、類似団体平均より高く概ね良好な水準といえます。今後は経年劣化による修繕等で維持管理経費の増大が危惧されるため、より一層の収益確保及び経費削減に取り組んでいく必要があります。
⑥汚水処理原価については、設置基数の増加等に伴い費用が増えており、団体平均よりもやや高くなっています。
⑦施設利用率及び⑧水洗化率は浄化槽市町村設置推進事業により設置した全てで使用されているため100％です。
・なお②③は地方公営企業法上の企業会計での会計処理適用に向け現在準備中(H32年4月適用予定)につき算定することはできませんが、H32年度決算数値から算定予定です。</t>
    <rPh sb="93" eb="94">
      <t>ク</t>
    </rPh>
    <rPh sb="95" eb="97">
      <t>キジュン</t>
    </rPh>
    <rPh sb="98" eb="100">
      <t>ミナオ</t>
    </rPh>
    <rPh sb="102" eb="103">
      <t>オコナ</t>
    </rPh>
    <rPh sb="108" eb="110">
      <t>ヒリツ</t>
    </rPh>
    <rPh sb="111" eb="112">
      <t>タカ</t>
    </rPh>
    <rPh sb="118" eb="121">
      <t>キギョウサイ</t>
    </rPh>
    <rPh sb="121" eb="123">
      <t>ガンリ</t>
    </rPh>
    <rPh sb="123" eb="126">
      <t>ショウカンガク</t>
    </rPh>
    <rPh sb="127" eb="129">
      <t>ヘイセイ</t>
    </rPh>
    <rPh sb="131" eb="133">
      <t>ネンド</t>
    </rPh>
    <rPh sb="134" eb="136">
      <t>サイダイ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</si>
</sst>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AE-4997-9CF8-CEC2CE82DF6B}"/>
            </c:ext>
          </c:extLst>
        </c:ser>
        <c:dLbls>
          <c:showLegendKey val="0"/>
          <c:showVal val="0"/>
          <c:showCatName val="0"/>
          <c:showSerName val="0"/>
          <c:showPercent val="0"/>
          <c:showBubbleSize val="0"/>
        </c:dLbls>
        <c:gapWidth val="150"/>
        <c:axId val="186657752"/>
        <c:axId val="18665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AAE-4997-9CF8-CEC2CE82DF6B}"/>
            </c:ext>
          </c:extLst>
        </c:ser>
        <c:dLbls>
          <c:showLegendKey val="0"/>
          <c:showVal val="0"/>
          <c:showCatName val="0"/>
          <c:showSerName val="0"/>
          <c:showPercent val="0"/>
          <c:showBubbleSize val="0"/>
        </c:dLbls>
        <c:marker val="1"/>
        <c:smooth val="0"/>
        <c:axId val="186657752"/>
        <c:axId val="186658136"/>
      </c:lineChart>
      <c:dateAx>
        <c:axId val="186657752"/>
        <c:scaling>
          <c:orientation val="minMax"/>
        </c:scaling>
        <c:delete val="1"/>
        <c:axPos val="b"/>
        <c:numFmt formatCode="ge" sourceLinked="1"/>
        <c:majorTickMark val="none"/>
        <c:minorTickMark val="none"/>
        <c:tickLblPos val="none"/>
        <c:crossAx val="186658136"/>
        <c:crosses val="autoZero"/>
        <c:auto val="1"/>
        <c:lblOffset val="100"/>
        <c:baseTimeUnit val="years"/>
      </c:dateAx>
      <c:valAx>
        <c:axId val="18665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5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A70-43E1-A651-9A88148AEE05}"/>
            </c:ext>
          </c:extLst>
        </c:ser>
        <c:dLbls>
          <c:showLegendKey val="0"/>
          <c:showVal val="0"/>
          <c:showCatName val="0"/>
          <c:showSerName val="0"/>
          <c:showPercent val="0"/>
          <c:showBubbleSize val="0"/>
        </c:dLbls>
        <c:gapWidth val="150"/>
        <c:axId val="329440128"/>
        <c:axId val="32943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FA70-43E1-A651-9A88148AEE05}"/>
            </c:ext>
          </c:extLst>
        </c:ser>
        <c:dLbls>
          <c:showLegendKey val="0"/>
          <c:showVal val="0"/>
          <c:showCatName val="0"/>
          <c:showSerName val="0"/>
          <c:showPercent val="0"/>
          <c:showBubbleSize val="0"/>
        </c:dLbls>
        <c:marker val="1"/>
        <c:smooth val="0"/>
        <c:axId val="329440128"/>
        <c:axId val="329439736"/>
      </c:lineChart>
      <c:dateAx>
        <c:axId val="329440128"/>
        <c:scaling>
          <c:orientation val="minMax"/>
        </c:scaling>
        <c:delete val="1"/>
        <c:axPos val="b"/>
        <c:numFmt formatCode="ge" sourceLinked="1"/>
        <c:majorTickMark val="none"/>
        <c:minorTickMark val="none"/>
        <c:tickLblPos val="none"/>
        <c:crossAx val="329439736"/>
        <c:crosses val="autoZero"/>
        <c:auto val="1"/>
        <c:lblOffset val="100"/>
        <c:baseTimeUnit val="years"/>
      </c:dateAx>
      <c:valAx>
        <c:axId val="32943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8DD-4789-8BEF-46A899FBA942}"/>
            </c:ext>
          </c:extLst>
        </c:ser>
        <c:dLbls>
          <c:showLegendKey val="0"/>
          <c:showVal val="0"/>
          <c:showCatName val="0"/>
          <c:showSerName val="0"/>
          <c:showPercent val="0"/>
          <c:showBubbleSize val="0"/>
        </c:dLbls>
        <c:gapWidth val="150"/>
        <c:axId val="330493320"/>
        <c:axId val="33049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58DD-4789-8BEF-46A899FBA942}"/>
            </c:ext>
          </c:extLst>
        </c:ser>
        <c:dLbls>
          <c:showLegendKey val="0"/>
          <c:showVal val="0"/>
          <c:showCatName val="0"/>
          <c:showSerName val="0"/>
          <c:showPercent val="0"/>
          <c:showBubbleSize val="0"/>
        </c:dLbls>
        <c:marker val="1"/>
        <c:smooth val="0"/>
        <c:axId val="330493320"/>
        <c:axId val="330493712"/>
      </c:lineChart>
      <c:dateAx>
        <c:axId val="330493320"/>
        <c:scaling>
          <c:orientation val="minMax"/>
        </c:scaling>
        <c:delete val="1"/>
        <c:axPos val="b"/>
        <c:numFmt formatCode="ge" sourceLinked="1"/>
        <c:majorTickMark val="none"/>
        <c:minorTickMark val="none"/>
        <c:tickLblPos val="none"/>
        <c:crossAx val="330493712"/>
        <c:crosses val="autoZero"/>
        <c:auto val="1"/>
        <c:lblOffset val="100"/>
        <c:baseTimeUnit val="years"/>
      </c:dateAx>
      <c:valAx>
        <c:axId val="33049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9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95.66</c:v>
                </c:pt>
                <c:pt idx="1">
                  <c:v>94.29</c:v>
                </c:pt>
                <c:pt idx="2">
                  <c:v>92.37</c:v>
                </c:pt>
                <c:pt idx="3">
                  <c:v>91.57</c:v>
                </c:pt>
                <c:pt idx="4">
                  <c:v>84.56</c:v>
                </c:pt>
              </c:numCache>
            </c:numRef>
          </c:val>
          <c:extLst xmlns:c16r2="http://schemas.microsoft.com/office/drawing/2015/06/chart">
            <c:ext xmlns:c16="http://schemas.microsoft.com/office/drawing/2014/chart" uri="{C3380CC4-5D6E-409C-BE32-E72D297353CC}">
              <c16:uniqueId val="{00000000-05FA-4FF1-ABE8-67050F684D39}"/>
            </c:ext>
          </c:extLst>
        </c:ser>
        <c:dLbls>
          <c:showLegendKey val="0"/>
          <c:showVal val="0"/>
          <c:showCatName val="0"/>
          <c:showSerName val="0"/>
          <c:showPercent val="0"/>
          <c:showBubbleSize val="0"/>
        </c:dLbls>
        <c:gapWidth val="150"/>
        <c:axId val="329583216"/>
        <c:axId val="32958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FA-4FF1-ABE8-67050F684D39}"/>
            </c:ext>
          </c:extLst>
        </c:ser>
        <c:dLbls>
          <c:showLegendKey val="0"/>
          <c:showVal val="0"/>
          <c:showCatName val="0"/>
          <c:showSerName val="0"/>
          <c:showPercent val="0"/>
          <c:showBubbleSize val="0"/>
        </c:dLbls>
        <c:marker val="1"/>
        <c:smooth val="0"/>
        <c:axId val="329583216"/>
        <c:axId val="329583600"/>
      </c:lineChart>
      <c:dateAx>
        <c:axId val="329583216"/>
        <c:scaling>
          <c:orientation val="minMax"/>
        </c:scaling>
        <c:delete val="1"/>
        <c:axPos val="b"/>
        <c:numFmt formatCode="ge" sourceLinked="1"/>
        <c:majorTickMark val="none"/>
        <c:minorTickMark val="none"/>
        <c:tickLblPos val="none"/>
        <c:crossAx val="329583600"/>
        <c:crosses val="autoZero"/>
        <c:auto val="1"/>
        <c:lblOffset val="100"/>
        <c:baseTimeUnit val="years"/>
      </c:dateAx>
      <c:valAx>
        <c:axId val="32958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58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C4-4418-ADE5-9A236699FD35}"/>
            </c:ext>
          </c:extLst>
        </c:ser>
        <c:dLbls>
          <c:showLegendKey val="0"/>
          <c:showVal val="0"/>
          <c:showCatName val="0"/>
          <c:showSerName val="0"/>
          <c:showPercent val="0"/>
          <c:showBubbleSize val="0"/>
        </c:dLbls>
        <c:gapWidth val="150"/>
        <c:axId val="330306776"/>
        <c:axId val="33030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C4-4418-ADE5-9A236699FD35}"/>
            </c:ext>
          </c:extLst>
        </c:ser>
        <c:dLbls>
          <c:showLegendKey val="0"/>
          <c:showVal val="0"/>
          <c:showCatName val="0"/>
          <c:showSerName val="0"/>
          <c:showPercent val="0"/>
          <c:showBubbleSize val="0"/>
        </c:dLbls>
        <c:marker val="1"/>
        <c:smooth val="0"/>
        <c:axId val="330306776"/>
        <c:axId val="330307160"/>
      </c:lineChart>
      <c:dateAx>
        <c:axId val="330306776"/>
        <c:scaling>
          <c:orientation val="minMax"/>
        </c:scaling>
        <c:delete val="1"/>
        <c:axPos val="b"/>
        <c:numFmt formatCode="ge" sourceLinked="1"/>
        <c:majorTickMark val="none"/>
        <c:minorTickMark val="none"/>
        <c:tickLblPos val="none"/>
        <c:crossAx val="330307160"/>
        <c:crosses val="autoZero"/>
        <c:auto val="1"/>
        <c:lblOffset val="100"/>
        <c:baseTimeUnit val="years"/>
      </c:dateAx>
      <c:valAx>
        <c:axId val="33030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0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63-4A25-9DA0-CC22387827CC}"/>
            </c:ext>
          </c:extLst>
        </c:ser>
        <c:dLbls>
          <c:showLegendKey val="0"/>
          <c:showVal val="0"/>
          <c:showCatName val="0"/>
          <c:showSerName val="0"/>
          <c:showPercent val="0"/>
          <c:showBubbleSize val="0"/>
        </c:dLbls>
        <c:gapWidth val="150"/>
        <c:axId val="330194616"/>
        <c:axId val="33029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63-4A25-9DA0-CC22387827CC}"/>
            </c:ext>
          </c:extLst>
        </c:ser>
        <c:dLbls>
          <c:showLegendKey val="0"/>
          <c:showVal val="0"/>
          <c:showCatName val="0"/>
          <c:showSerName val="0"/>
          <c:showPercent val="0"/>
          <c:showBubbleSize val="0"/>
        </c:dLbls>
        <c:marker val="1"/>
        <c:smooth val="0"/>
        <c:axId val="330194616"/>
        <c:axId val="330290856"/>
      </c:lineChart>
      <c:dateAx>
        <c:axId val="330194616"/>
        <c:scaling>
          <c:orientation val="minMax"/>
        </c:scaling>
        <c:delete val="1"/>
        <c:axPos val="b"/>
        <c:numFmt formatCode="ge" sourceLinked="1"/>
        <c:majorTickMark val="none"/>
        <c:minorTickMark val="none"/>
        <c:tickLblPos val="none"/>
        <c:crossAx val="330290856"/>
        <c:crosses val="autoZero"/>
        <c:auto val="1"/>
        <c:lblOffset val="100"/>
        <c:baseTimeUnit val="years"/>
      </c:dateAx>
      <c:valAx>
        <c:axId val="33029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8B-4A0B-9789-9F05B4A43F7A}"/>
            </c:ext>
          </c:extLst>
        </c:ser>
        <c:dLbls>
          <c:showLegendKey val="0"/>
          <c:showVal val="0"/>
          <c:showCatName val="0"/>
          <c:showSerName val="0"/>
          <c:showPercent val="0"/>
          <c:showBubbleSize val="0"/>
        </c:dLbls>
        <c:gapWidth val="150"/>
        <c:axId val="329440912"/>
        <c:axId val="32944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8B-4A0B-9789-9F05B4A43F7A}"/>
            </c:ext>
          </c:extLst>
        </c:ser>
        <c:dLbls>
          <c:showLegendKey val="0"/>
          <c:showVal val="0"/>
          <c:showCatName val="0"/>
          <c:showSerName val="0"/>
          <c:showPercent val="0"/>
          <c:showBubbleSize val="0"/>
        </c:dLbls>
        <c:marker val="1"/>
        <c:smooth val="0"/>
        <c:axId val="329440912"/>
        <c:axId val="329441304"/>
      </c:lineChart>
      <c:dateAx>
        <c:axId val="329440912"/>
        <c:scaling>
          <c:orientation val="minMax"/>
        </c:scaling>
        <c:delete val="1"/>
        <c:axPos val="b"/>
        <c:numFmt formatCode="ge" sourceLinked="1"/>
        <c:majorTickMark val="none"/>
        <c:minorTickMark val="none"/>
        <c:tickLblPos val="none"/>
        <c:crossAx val="329441304"/>
        <c:crosses val="autoZero"/>
        <c:auto val="1"/>
        <c:lblOffset val="100"/>
        <c:baseTimeUnit val="years"/>
      </c:dateAx>
      <c:valAx>
        <c:axId val="32944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D9-412D-B921-B60528E4871F}"/>
            </c:ext>
          </c:extLst>
        </c:ser>
        <c:dLbls>
          <c:showLegendKey val="0"/>
          <c:showVal val="0"/>
          <c:showCatName val="0"/>
          <c:showSerName val="0"/>
          <c:showPercent val="0"/>
          <c:showBubbleSize val="0"/>
        </c:dLbls>
        <c:gapWidth val="150"/>
        <c:axId val="330709400"/>
        <c:axId val="3307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D9-412D-B921-B60528E4871F}"/>
            </c:ext>
          </c:extLst>
        </c:ser>
        <c:dLbls>
          <c:showLegendKey val="0"/>
          <c:showVal val="0"/>
          <c:showCatName val="0"/>
          <c:showSerName val="0"/>
          <c:showPercent val="0"/>
          <c:showBubbleSize val="0"/>
        </c:dLbls>
        <c:marker val="1"/>
        <c:smooth val="0"/>
        <c:axId val="330709400"/>
        <c:axId val="330709792"/>
      </c:lineChart>
      <c:dateAx>
        <c:axId val="330709400"/>
        <c:scaling>
          <c:orientation val="minMax"/>
        </c:scaling>
        <c:delete val="1"/>
        <c:axPos val="b"/>
        <c:numFmt formatCode="ge" sourceLinked="1"/>
        <c:majorTickMark val="none"/>
        <c:minorTickMark val="none"/>
        <c:tickLblPos val="none"/>
        <c:crossAx val="330709792"/>
        <c:crosses val="autoZero"/>
        <c:auto val="1"/>
        <c:lblOffset val="100"/>
        <c:baseTimeUnit val="years"/>
      </c:dateAx>
      <c:valAx>
        <c:axId val="3307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0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497.6</c:v>
                </c:pt>
                <c:pt idx="1">
                  <c:v>452.34</c:v>
                </c:pt>
                <c:pt idx="2">
                  <c:v>830.95</c:v>
                </c:pt>
                <c:pt idx="3">
                  <c:v>835.79</c:v>
                </c:pt>
                <c:pt idx="4">
                  <c:v>1152.18</c:v>
                </c:pt>
              </c:numCache>
            </c:numRef>
          </c:val>
          <c:extLst xmlns:c16r2="http://schemas.microsoft.com/office/drawing/2015/06/chart">
            <c:ext xmlns:c16="http://schemas.microsoft.com/office/drawing/2014/chart" uri="{C3380CC4-5D6E-409C-BE32-E72D297353CC}">
              <c16:uniqueId val="{00000000-FDDB-4D18-B79B-A5AA87A2F5C9}"/>
            </c:ext>
          </c:extLst>
        </c:ser>
        <c:dLbls>
          <c:showLegendKey val="0"/>
          <c:showVal val="0"/>
          <c:showCatName val="0"/>
          <c:showSerName val="0"/>
          <c:showPercent val="0"/>
          <c:showBubbleSize val="0"/>
        </c:dLbls>
        <c:gapWidth val="150"/>
        <c:axId val="330834776"/>
        <c:axId val="3308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FDDB-4D18-B79B-A5AA87A2F5C9}"/>
            </c:ext>
          </c:extLst>
        </c:ser>
        <c:dLbls>
          <c:showLegendKey val="0"/>
          <c:showVal val="0"/>
          <c:showCatName val="0"/>
          <c:showSerName val="0"/>
          <c:showPercent val="0"/>
          <c:showBubbleSize val="0"/>
        </c:dLbls>
        <c:marker val="1"/>
        <c:smooth val="0"/>
        <c:axId val="330834776"/>
        <c:axId val="330835168"/>
      </c:lineChart>
      <c:dateAx>
        <c:axId val="330834776"/>
        <c:scaling>
          <c:orientation val="minMax"/>
        </c:scaling>
        <c:delete val="1"/>
        <c:axPos val="b"/>
        <c:numFmt formatCode="ge" sourceLinked="1"/>
        <c:majorTickMark val="none"/>
        <c:minorTickMark val="none"/>
        <c:tickLblPos val="none"/>
        <c:crossAx val="330835168"/>
        <c:crosses val="autoZero"/>
        <c:auto val="1"/>
        <c:lblOffset val="100"/>
        <c:baseTimeUnit val="years"/>
      </c:dateAx>
      <c:valAx>
        <c:axId val="3308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3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85.5</c:v>
                </c:pt>
                <c:pt idx="1">
                  <c:v>84.8</c:v>
                </c:pt>
                <c:pt idx="2">
                  <c:v>82.87</c:v>
                </c:pt>
                <c:pt idx="3">
                  <c:v>88.85</c:v>
                </c:pt>
                <c:pt idx="4">
                  <c:v>73.08</c:v>
                </c:pt>
              </c:numCache>
            </c:numRef>
          </c:val>
          <c:extLst xmlns:c16r2="http://schemas.microsoft.com/office/drawing/2015/06/chart">
            <c:ext xmlns:c16="http://schemas.microsoft.com/office/drawing/2014/chart" uri="{C3380CC4-5D6E-409C-BE32-E72D297353CC}">
              <c16:uniqueId val="{00000000-D0C4-4641-B55B-E5AA8C2B7774}"/>
            </c:ext>
          </c:extLst>
        </c:ser>
        <c:dLbls>
          <c:showLegendKey val="0"/>
          <c:showVal val="0"/>
          <c:showCatName val="0"/>
          <c:showSerName val="0"/>
          <c:showPercent val="0"/>
          <c:showBubbleSize val="0"/>
        </c:dLbls>
        <c:gapWidth val="150"/>
        <c:axId val="330836344"/>
        <c:axId val="33083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D0C4-4641-B55B-E5AA8C2B7774}"/>
            </c:ext>
          </c:extLst>
        </c:ser>
        <c:dLbls>
          <c:showLegendKey val="0"/>
          <c:showVal val="0"/>
          <c:showCatName val="0"/>
          <c:showSerName val="0"/>
          <c:showPercent val="0"/>
          <c:showBubbleSize val="0"/>
        </c:dLbls>
        <c:marker val="1"/>
        <c:smooth val="0"/>
        <c:axId val="330836344"/>
        <c:axId val="330836736"/>
      </c:lineChart>
      <c:dateAx>
        <c:axId val="330836344"/>
        <c:scaling>
          <c:orientation val="minMax"/>
        </c:scaling>
        <c:delete val="1"/>
        <c:axPos val="b"/>
        <c:numFmt formatCode="ge" sourceLinked="1"/>
        <c:majorTickMark val="none"/>
        <c:minorTickMark val="none"/>
        <c:tickLblPos val="none"/>
        <c:crossAx val="330836736"/>
        <c:crosses val="autoZero"/>
        <c:auto val="1"/>
        <c:lblOffset val="100"/>
        <c:baseTimeUnit val="years"/>
      </c:dateAx>
      <c:valAx>
        <c:axId val="3308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3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258.55</c:v>
                </c:pt>
                <c:pt idx="1">
                  <c:v>273.27999999999997</c:v>
                </c:pt>
                <c:pt idx="2">
                  <c:v>328.51</c:v>
                </c:pt>
                <c:pt idx="3">
                  <c:v>307.29000000000002</c:v>
                </c:pt>
                <c:pt idx="4">
                  <c:v>303.82</c:v>
                </c:pt>
              </c:numCache>
            </c:numRef>
          </c:val>
          <c:extLst xmlns:c16r2="http://schemas.microsoft.com/office/drawing/2015/06/chart">
            <c:ext xmlns:c16="http://schemas.microsoft.com/office/drawing/2014/chart" uri="{C3380CC4-5D6E-409C-BE32-E72D297353CC}">
              <c16:uniqueId val="{00000000-C564-4F2F-80CD-639BFF9B6208}"/>
            </c:ext>
          </c:extLst>
        </c:ser>
        <c:dLbls>
          <c:showLegendKey val="0"/>
          <c:showVal val="0"/>
          <c:showCatName val="0"/>
          <c:showSerName val="0"/>
          <c:showPercent val="0"/>
          <c:showBubbleSize val="0"/>
        </c:dLbls>
        <c:gapWidth val="150"/>
        <c:axId val="330709008"/>
        <c:axId val="33083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C564-4F2F-80CD-639BFF9B6208}"/>
            </c:ext>
          </c:extLst>
        </c:ser>
        <c:dLbls>
          <c:showLegendKey val="0"/>
          <c:showVal val="0"/>
          <c:showCatName val="0"/>
          <c:showSerName val="0"/>
          <c:showPercent val="0"/>
          <c:showBubbleSize val="0"/>
        </c:dLbls>
        <c:marker val="1"/>
        <c:smooth val="0"/>
        <c:axId val="330709008"/>
        <c:axId val="330837912"/>
      </c:lineChart>
      <c:dateAx>
        <c:axId val="330709008"/>
        <c:scaling>
          <c:orientation val="minMax"/>
        </c:scaling>
        <c:delete val="1"/>
        <c:axPos val="b"/>
        <c:numFmt formatCode="ge" sourceLinked="1"/>
        <c:majorTickMark val="none"/>
        <c:minorTickMark val="none"/>
        <c:tickLblPos val="none"/>
        <c:crossAx val="330837912"/>
        <c:crosses val="autoZero"/>
        <c:auto val="1"/>
        <c:lblOffset val="100"/>
        <c:baseTimeUnit val="years"/>
      </c:dateAx>
      <c:valAx>
        <c:axId val="33083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掛川市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117835</v>
      </c>
      <c r="AM8" s="49"/>
      <c r="AN8" s="49"/>
      <c r="AO8" s="49"/>
      <c r="AP8" s="49"/>
      <c r="AQ8" s="49"/>
      <c r="AR8" s="49"/>
      <c r="AS8" s="49"/>
      <c r="AT8" s="44">
        <f>データ!T6</f>
        <v>265.69</v>
      </c>
      <c r="AU8" s="44"/>
      <c r="AV8" s="44"/>
      <c r="AW8" s="44"/>
      <c r="AX8" s="44"/>
      <c r="AY8" s="44"/>
      <c r="AZ8" s="44"/>
      <c r="BA8" s="44"/>
      <c r="BB8" s="44">
        <f>データ!U6</f>
        <v>443.51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5.75</v>
      </c>
      <c r="Q10" s="44"/>
      <c r="R10" s="44"/>
      <c r="S10" s="44"/>
      <c r="T10" s="44"/>
      <c r="U10" s="44"/>
      <c r="V10" s="44"/>
      <c r="W10" s="44">
        <f>データ!Q6</f>
        <v>100</v>
      </c>
      <c r="X10" s="44"/>
      <c r="Y10" s="44"/>
      <c r="Z10" s="44"/>
      <c r="AA10" s="44"/>
      <c r="AB10" s="44"/>
      <c r="AC10" s="44"/>
      <c r="AD10" s="49">
        <f>データ!R6</f>
        <v>3450</v>
      </c>
      <c r="AE10" s="49"/>
      <c r="AF10" s="49"/>
      <c r="AG10" s="49"/>
      <c r="AH10" s="49"/>
      <c r="AI10" s="49"/>
      <c r="AJ10" s="49"/>
      <c r="AK10" s="2"/>
      <c r="AL10" s="49">
        <f>データ!V6</f>
        <v>6762</v>
      </c>
      <c r="AM10" s="49"/>
      <c r="AN10" s="49"/>
      <c r="AO10" s="49"/>
      <c r="AP10" s="49"/>
      <c r="AQ10" s="49"/>
      <c r="AR10" s="49"/>
      <c r="AS10" s="49"/>
      <c r="AT10" s="44">
        <f>データ!W6</f>
        <v>25.78</v>
      </c>
      <c r="AU10" s="44"/>
      <c r="AV10" s="44"/>
      <c r="AW10" s="44"/>
      <c r="AX10" s="44"/>
      <c r="AY10" s="44"/>
      <c r="AZ10" s="44"/>
      <c r="BA10" s="44"/>
      <c r="BB10" s="44">
        <f>データ!X6</f>
        <v>262.3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56</v>
      </c>
      <c r="O86" s="25" t="str">
        <f>データ!EO6</f>
        <v>【-】</v>
      </c>
    </row>
  </sheetData>
  <sheetProtection algorithmName="SHA-512" hashValue="MJP1Njg+tQUNUh1Wn47xk8C18j/yPnZOszr653HKJWSsl6G1KuSKk90MJNPgIA0jq1ra5tnvg1ojoJAevuFM6A==" saltValue="7Ft7QUgMhAlVW7JJLHmjg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222135</v>
      </c>
      <c r="D6" s="32">
        <f t="shared" si="3"/>
        <v>47</v>
      </c>
      <c r="E6" s="32">
        <f t="shared" si="3"/>
        <v>18</v>
      </c>
      <c r="F6" s="32">
        <f t="shared" si="3"/>
        <v>0</v>
      </c>
      <c r="G6" s="32">
        <f t="shared" si="3"/>
        <v>0</v>
      </c>
      <c r="H6" s="32" t="str">
        <f t="shared" si="3"/>
        <v>静岡県　掛川市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5.75</v>
      </c>
      <c r="Q6" s="33">
        <f t="shared" si="3"/>
        <v>100</v>
      </c>
      <c r="R6" s="33">
        <f t="shared" si="3"/>
        <v>3450</v>
      </c>
      <c r="S6" s="33">
        <f t="shared" si="3"/>
        <v>117835</v>
      </c>
      <c r="T6" s="33">
        <f t="shared" si="3"/>
        <v>265.69</v>
      </c>
      <c r="U6" s="33">
        <f t="shared" si="3"/>
        <v>443.51</v>
      </c>
      <c r="V6" s="33">
        <f t="shared" si="3"/>
        <v>6762</v>
      </c>
      <c r="W6" s="33">
        <f t="shared" si="3"/>
        <v>25.78</v>
      </c>
      <c r="X6" s="33">
        <f t="shared" si="3"/>
        <v>262.3</v>
      </c>
      <c r="Y6" s="34">
        <f>IF(Y7="",NA(),Y7)</f>
        <v>95.66</v>
      </c>
      <c r="Z6" s="34">
        <f t="shared" ref="Z6:AH6" si="4">IF(Z7="",NA(),Z7)</f>
        <v>94.29</v>
      </c>
      <c r="AA6" s="34">
        <f t="shared" si="4"/>
        <v>92.37</v>
      </c>
      <c r="AB6" s="34">
        <f t="shared" si="4"/>
        <v>91.57</v>
      </c>
      <c r="AC6" s="34">
        <f t="shared" si="4"/>
        <v>84.56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497.6</v>
      </c>
      <c r="BG6" s="34">
        <f t="shared" ref="BG6:BO6" si="7">IF(BG7="",NA(),BG7)</f>
        <v>452.34</v>
      </c>
      <c r="BH6" s="34">
        <f t="shared" si="7"/>
        <v>830.95</v>
      </c>
      <c r="BI6" s="34">
        <f t="shared" si="7"/>
        <v>835.79</v>
      </c>
      <c r="BJ6" s="34">
        <f t="shared" si="7"/>
        <v>1152.18</v>
      </c>
      <c r="BK6" s="34">
        <f t="shared" si="7"/>
        <v>446.63</v>
      </c>
      <c r="BL6" s="34">
        <f t="shared" si="7"/>
        <v>416.91</v>
      </c>
      <c r="BM6" s="34">
        <f t="shared" si="7"/>
        <v>392.19</v>
      </c>
      <c r="BN6" s="34">
        <f t="shared" si="7"/>
        <v>413.5</v>
      </c>
      <c r="BO6" s="34">
        <f t="shared" si="7"/>
        <v>407.42</v>
      </c>
      <c r="BP6" s="33" t="str">
        <f>IF(BP7="","",IF(BP7="-","【-】","【"&amp;SUBSTITUTE(TEXT(BP7,"#,##0.00"),"-","△")&amp;"】"))</f>
        <v>【329.28】</v>
      </c>
      <c r="BQ6" s="34">
        <f>IF(BQ7="",NA(),BQ7)</f>
        <v>85.5</v>
      </c>
      <c r="BR6" s="34">
        <f t="shared" ref="BR6:BZ6" si="8">IF(BR7="",NA(),BR7)</f>
        <v>84.8</v>
      </c>
      <c r="BS6" s="34">
        <f t="shared" si="8"/>
        <v>82.87</v>
      </c>
      <c r="BT6" s="34">
        <f t="shared" si="8"/>
        <v>88.85</v>
      </c>
      <c r="BU6" s="34">
        <f t="shared" si="8"/>
        <v>73.08</v>
      </c>
      <c r="BV6" s="34">
        <f t="shared" si="8"/>
        <v>58.53</v>
      </c>
      <c r="BW6" s="34">
        <f t="shared" si="8"/>
        <v>57.93</v>
      </c>
      <c r="BX6" s="34">
        <f t="shared" si="8"/>
        <v>57.03</v>
      </c>
      <c r="BY6" s="34">
        <f t="shared" si="8"/>
        <v>55.84</v>
      </c>
      <c r="BZ6" s="34">
        <f t="shared" si="8"/>
        <v>57.08</v>
      </c>
      <c r="CA6" s="33" t="str">
        <f>IF(CA7="","",IF(CA7="-","【-】","【"&amp;SUBSTITUTE(TEXT(CA7,"#,##0.00"),"-","△")&amp;"】"))</f>
        <v>【60.55】</v>
      </c>
      <c r="CB6" s="34">
        <f>IF(CB7="",NA(),CB7)</f>
        <v>258.55</v>
      </c>
      <c r="CC6" s="34">
        <f t="shared" ref="CC6:CK6" si="9">IF(CC7="",NA(),CC7)</f>
        <v>273.27999999999997</v>
      </c>
      <c r="CD6" s="34">
        <f t="shared" si="9"/>
        <v>328.51</v>
      </c>
      <c r="CE6" s="34">
        <f t="shared" si="9"/>
        <v>307.29000000000002</v>
      </c>
      <c r="CF6" s="34">
        <f t="shared" si="9"/>
        <v>303.82</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222135</v>
      </c>
      <c r="D7" s="36">
        <v>47</v>
      </c>
      <c r="E7" s="36">
        <v>18</v>
      </c>
      <c r="F7" s="36">
        <v>0</v>
      </c>
      <c r="G7" s="36">
        <v>0</v>
      </c>
      <c r="H7" s="36" t="s">
        <v>110</v>
      </c>
      <c r="I7" s="36" t="s">
        <v>111</v>
      </c>
      <c r="J7" s="36" t="s">
        <v>112</v>
      </c>
      <c r="K7" s="36" t="s">
        <v>113</v>
      </c>
      <c r="L7" s="36" t="s">
        <v>114</v>
      </c>
      <c r="M7" s="36" t="s">
        <v>115</v>
      </c>
      <c r="N7" s="37" t="s">
        <v>116</v>
      </c>
      <c r="O7" s="37" t="s">
        <v>117</v>
      </c>
      <c r="P7" s="37">
        <v>5.75</v>
      </c>
      <c r="Q7" s="37">
        <v>100</v>
      </c>
      <c r="R7" s="37">
        <v>3450</v>
      </c>
      <c r="S7" s="37">
        <v>117835</v>
      </c>
      <c r="T7" s="37">
        <v>265.69</v>
      </c>
      <c r="U7" s="37">
        <v>443.51</v>
      </c>
      <c r="V7" s="37">
        <v>6762</v>
      </c>
      <c r="W7" s="37">
        <v>25.78</v>
      </c>
      <c r="X7" s="37">
        <v>262.3</v>
      </c>
      <c r="Y7" s="37">
        <v>95.66</v>
      </c>
      <c r="Z7" s="37">
        <v>94.29</v>
      </c>
      <c r="AA7" s="37">
        <v>92.37</v>
      </c>
      <c r="AB7" s="37">
        <v>91.57</v>
      </c>
      <c r="AC7" s="37">
        <v>84.56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497.6</v>
      </c>
      <c r="BG7" s="37">
        <v>452.34</v>
      </c>
      <c r="BH7" s="37">
        <v>830.95</v>
      </c>
      <c r="BI7" s="37">
        <v>835.79</v>
      </c>
      <c r="BJ7" s="37">
        <v>1152.18</v>
      </c>
      <c r="BK7" s="37">
        <v>446.63</v>
      </c>
      <c r="BL7" s="37">
        <v>416.91</v>
      </c>
      <c r="BM7" s="37">
        <v>392.19</v>
      </c>
      <c r="BN7" s="37">
        <v>413.5</v>
      </c>
      <c r="BO7" s="37">
        <v>407.42</v>
      </c>
      <c r="BP7" s="37">
        <v>329.28</v>
      </c>
      <c r="BQ7" s="37">
        <v>85.5</v>
      </c>
      <c r="BR7" s="37">
        <v>84.8</v>
      </c>
      <c r="BS7" s="37">
        <v>82.87</v>
      </c>
      <c r="BT7" s="37">
        <v>88.85</v>
      </c>
      <c r="BU7" s="37">
        <v>73.08</v>
      </c>
      <c r="BV7" s="37">
        <v>58.53</v>
      </c>
      <c r="BW7" s="37">
        <v>57.93</v>
      </c>
      <c r="BX7" s="37">
        <v>57.03</v>
      </c>
      <c r="BY7" s="37">
        <v>55.84</v>
      </c>
      <c r="BZ7" s="37">
        <v>57.08</v>
      </c>
      <c r="CA7" s="37">
        <v>60.55</v>
      </c>
      <c r="CB7" s="37">
        <v>258.55</v>
      </c>
      <c r="CC7" s="37">
        <v>273.27999999999997</v>
      </c>
      <c r="CD7" s="37">
        <v>328.51</v>
      </c>
      <c r="CE7" s="37">
        <v>307.29000000000002</v>
      </c>
      <c r="CF7" s="37">
        <v>303.82</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友香</cp:lastModifiedBy>
  <cp:lastPrinted>2019-02-22T01:58:04Z</cp:lastPrinted>
  <dcterms:created xsi:type="dcterms:W3CDTF">2018-12-03T09:40:05Z</dcterms:created>
  <dcterms:modified xsi:type="dcterms:W3CDTF">2019-02-22T04:05:46Z</dcterms:modified>
  <cp:category/>
</cp:coreProperties>
</file>