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Pih5dsP4TwwtCRAZ+bqQriyqRvGEPSHh7dkcFxm1pN7LsgTOstJaoGHK31tSA6/BPVH7LNm+WWUdRDrkiAlI/A==" workbookSaltValue="y21JNvJLzpoYXskPstCs8w==" workbookSpinCount="100000" lockStructure="1"/>
  <bookViews>
    <workbookView xWindow="0" yWindow="0" windowWidth="15360" windowHeight="763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<sst xmlns="http://schemas.openxmlformats.org/spreadsheetml/2006/main" count="237" uniqueCount="124">
  <si>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</si>
  <si>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</si>
  <si>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</si>
  <si>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</si>
  <si>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</si>
  <si>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2">
      <t>カンリ</t>
    </rPh>
    <rPh sb="2" eb="3">
      <t>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</si>
  <si>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</si>
  <si>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</si>
  <si>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</si>
  <si>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</si>
  <si>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</si>
  <si>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</si>
  <si>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</si>
  <si>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</si>
  <si>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</si>
  <si>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</si>
  <si>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</si>
  <si>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</si>
  <si>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</si>
  <si>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</si>
  <si>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</si>
  <si>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</si>
  <si>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</si>
  <si>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</si>
  <si>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</si>
  <si>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</si>
  <si>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</si>
  <si>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</si>
  <si>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</si>
  <si>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</si>
  <si>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</si>
  <si>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</si>
  <si>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</si>
  <si>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</si>
  <si>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</si>
  <si>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</si>
  <si>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</si>
  <si>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</si>
  <si>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</si>
  <si>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</si>
  <si>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平成25年度における各指標の類似団体平均値は、当時の事業数を基に算出していますが、管路更新率については、平成26年度の事業数を基に類似団体平均値を算出しています。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</si>
  <si>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</si>
  <si>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</si>
  <si>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</si>
  <si>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</si>
  <si>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</si>
  <si>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</si>
  <si>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</si>
  <si>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</si>
  <si>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</si>
  <si>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</si>
  <si>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</si>
  <si>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</si>
  <si>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</si>
  <si>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</si>
  <si>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</si>
  <si>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</si>
  <si>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</si>
  <si>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</si>
  <si>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</si>
  <si>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</si>
  <si>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</si>
  <si>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</si>
  <si>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</si>
  <si>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</si>
  <si>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</si>
  <si>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</si>
  <si>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</si>
  <si>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</si>
  <si>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</si>
  <si>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</si>
  <si>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</si>
  <si>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</si>
  <si>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</si>
  <si>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</si>
  <si>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</si>
  <si>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</si>
  <si>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</si>
  <si>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</si>
  <si>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</si>
  <si>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</si>
  <si>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</si>
  <si>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</si>
  <si>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</si>
  <si>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</si>
  <si>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管理者の情報</t>
    <rPh sb="0" eb="3">
      <t>カンリシャ</t>
    </rPh>
    <rPh sb="4" eb="6">
      <t>ジョウホウ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</si>
  <si>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</si>
  <si>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</si>
  <si>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</si>
  <si>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</si>
  <si>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</si>
  <si>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</si>
  <si>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</si>
  <si>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</si>
  <si>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</si>
  <si>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</si>
  <si>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</si>
  <si>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</si>
  <si>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</si>
  <si>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</si>
  <si>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</si>
  <si>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</si>
  <si>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</si>
  <si>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</si>
  <si>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</si>
  <si>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</si>
  <si>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</si>
  <si>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</si>
  <si>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静岡県　藤枝市</t>
  </si>
  <si>
    <t>法非適用</t>
  </si>
  <si>
    <t>水道事業</t>
  </si>
  <si>
    <t>簡易水道事業</t>
  </si>
  <si>
    <t>D4</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</si>
  <si>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</si>
  <si>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</si>
  <si>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</si>
  <si>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</si>
  <si>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</si>
  <si>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</si>
  <si>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</si>
  <si>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</si>
  <si>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③管路更新率は、過去５年間更新工事を実施していないため、数値が出ていません。
有収率の維持や耐震化のため、老朽化した管路の更新が必要な状況であり、経営改善を考慮しつつ更新計画の検討が必要です。</t>
    <rPh sb="1" eb="3">
      <t>カンロ</t>
    </rPh>
    <rPh sb="3" eb="5">
      <t>コウシン</t>
    </rPh>
    <rPh sb="5" eb="6">
      <t>リツ</t>
    </rPh>
    <rPh sb="8" eb="10">
      <t>カコ</t>
    </rPh>
    <rPh sb="11" eb="13">
      <t>ネンカン</t>
    </rPh>
    <rPh sb="13" eb="15">
      <t>コウシン</t>
    </rPh>
    <rPh sb="15" eb="17">
      <t>コウジ</t>
    </rPh>
    <rPh sb="18" eb="20">
      <t>ジッシ</t>
    </rPh>
    <rPh sb="28" eb="30">
      <t>スウチ</t>
    </rPh>
    <rPh sb="31" eb="32">
      <t>デ</t>
    </rPh>
    <rPh sb="39" eb="40">
      <t>ユウ</t>
    </rPh>
    <rPh sb="40" eb="41">
      <t>シュウ</t>
    </rPh>
    <rPh sb="41" eb="42">
      <t>リツ</t>
    </rPh>
    <rPh sb="43" eb="45">
      <t>イジ</t>
    </rPh>
    <rPh sb="46" eb="49">
      <t>タイシンカ</t>
    </rPh>
    <rPh sb="53" eb="55">
      <t>ロウキュウ</t>
    </rPh>
    <rPh sb="55" eb="56">
      <t>カ</t>
    </rPh>
    <rPh sb="58" eb="60">
      <t>カンロ</t>
    </rPh>
    <rPh sb="61" eb="63">
      <t>コウシン</t>
    </rPh>
    <rPh sb="64" eb="66">
      <t>ヒツヨウ</t>
    </rPh>
    <rPh sb="67" eb="69">
      <t>ジョウキョウ</t>
    </rPh>
    <rPh sb="73" eb="75">
      <t>ケイエイ</t>
    </rPh>
    <rPh sb="75" eb="77">
      <t>カイゼン</t>
    </rPh>
    <rPh sb="78" eb="80">
      <t>コウリョ</t>
    </rPh>
    <rPh sb="83" eb="85">
      <t>コウシン</t>
    </rPh>
    <rPh sb="85" eb="87">
      <t>ケイカク</t>
    </rPh>
    <rPh sb="88" eb="90">
      <t>ケントウ</t>
    </rPh>
    <rPh sb="91" eb="93">
      <t>ヒツヨウ</t>
    </rPh>
    <phoneticPr fontId="5"/>
  </si>
  <si>
    <t>全体的に類似団体平均値よりも良い数値になっていますが、料金回収率は50％未満のため給水収益以外の収入への依存が大きい状況にあります。また、施設や管路の維持管理のみを実施し、給水原価を抑えている状況ではありますが、経営は厳しく、施設や管路の老朽化に対する更新等が実施できない状況となっています。今後、継続して事業を行うために、施設の更新計画を検討するとともに、安定的な経営を行うための経営対策に取り組んでいく必要があると考えています。</t>
    <rPh sb="0" eb="2">
      <t>ゼンタイ</t>
    </rPh>
    <rPh sb="2" eb="3">
      <t>テキ</t>
    </rPh>
    <rPh sb="4" eb="6">
      <t>ルイジ</t>
    </rPh>
    <rPh sb="6" eb="8">
      <t>ダンタイ</t>
    </rPh>
    <rPh sb="8" eb="10">
      <t>ヘイキン</t>
    </rPh>
    <rPh sb="10" eb="11">
      <t>チ</t>
    </rPh>
    <rPh sb="14" eb="15">
      <t>ヨ</t>
    </rPh>
    <rPh sb="16" eb="18">
      <t>スウチ</t>
    </rPh>
    <rPh sb="41" eb="43">
      <t>キュウスイ</t>
    </rPh>
    <rPh sb="43" eb="45">
      <t>シュウエキ</t>
    </rPh>
    <rPh sb="45" eb="47">
      <t>イガイ</t>
    </rPh>
    <rPh sb="48" eb="50">
      <t>シュウニュウ</t>
    </rPh>
    <rPh sb="52" eb="54">
      <t>イゾン</t>
    </rPh>
    <rPh sb="55" eb="56">
      <t>オオ</t>
    </rPh>
    <rPh sb="58" eb="60">
      <t>ジョウキョウ</t>
    </rPh>
    <rPh sb="69" eb="71">
      <t>シセツ</t>
    </rPh>
    <rPh sb="72" eb="74">
      <t>カンロ</t>
    </rPh>
    <rPh sb="91" eb="92">
      <t>オサ</t>
    </rPh>
    <rPh sb="96" eb="98">
      <t>ジョウキョウ</t>
    </rPh>
    <rPh sb="106" eb="108">
      <t>ケイエイ</t>
    </rPh>
    <rPh sb="109" eb="110">
      <t>キビ</t>
    </rPh>
    <rPh sb="113" eb="115">
      <t>シセツ</t>
    </rPh>
    <rPh sb="116" eb="118">
      <t>カンロ</t>
    </rPh>
    <rPh sb="119" eb="122">
      <t>ロウキュウカ</t>
    </rPh>
    <rPh sb="123" eb="124">
      <t>タイ</t>
    </rPh>
    <rPh sb="126" eb="128">
      <t>コウシン</t>
    </rPh>
    <rPh sb="128" eb="129">
      <t>トウ</t>
    </rPh>
    <rPh sb="130" eb="132">
      <t>ジッシ</t>
    </rPh>
    <rPh sb="136" eb="138">
      <t>ジョウキョウ</t>
    </rPh>
    <rPh sb="146" eb="148">
      <t>コンゴ</t>
    </rPh>
    <rPh sb="149" eb="151">
      <t>ケイゾク</t>
    </rPh>
    <rPh sb="153" eb="155">
      <t>ジギョウ</t>
    </rPh>
    <rPh sb="156" eb="157">
      <t>オコナ</t>
    </rPh>
    <rPh sb="165" eb="167">
      <t>コウシン</t>
    </rPh>
    <rPh sb="167" eb="169">
      <t>ケイカク</t>
    </rPh>
    <rPh sb="170" eb="172">
      <t>ケントウ</t>
    </rPh>
    <rPh sb="179" eb="182">
      <t>アンテイテキ</t>
    </rPh>
    <rPh sb="183" eb="185">
      <t>ケイエイ</t>
    </rPh>
    <rPh sb="186" eb="187">
      <t>オコナ</t>
    </rPh>
    <rPh sb="191" eb="193">
      <t>ケイエイ</t>
    </rPh>
    <rPh sb="193" eb="195">
      <t>タイサク</t>
    </rPh>
    <rPh sb="196" eb="197">
      <t>ト</t>
    </rPh>
    <rPh sb="198" eb="199">
      <t>ク</t>
    </rPh>
    <rPh sb="203" eb="205">
      <t>ヒツヨウ</t>
    </rPh>
    <rPh sb="209" eb="210">
      <t>カンガ</t>
    </rPh>
    <phoneticPr fontId="5"/>
  </si>
  <si>
    <t xml:space="preserve">①収益的収支比率は、類似団体平均値よりも高い率となっているものの、100％未満となっています。過去５年間はほぼ横ばいであるが、100％に近づけるための経営改善に向けた取組が必要であると考えられます。
④企業債残高対給水収益比率は、類似団体平均値よりも低く、更新投資のための新たな借り入れが無いために企業債残高は年々下がっています。
⑤料金回収率は、類似団体平均値よりも高い率となっていますが、支出の約５割以上が給水収益以外の収入で賄われている状況です。
⑥給水原価は、類似団体平均値よりも低いですが、費用が最低限の維持管理のみであることや企業債残高が低いことによるものと考えられます。
⑦施設利用率は、類似団体平均値よりも高い率を保っていますが、今後給水人口の減少とともに施設規模の見直しも必要であると考えられます。
⑧有収率は、類似団体平均値よりも高い率となっていますが、平成２９年度は前年度と比較すると低くなっています。これは主に漏水によるものと考えられます。             
</t>
    <rPh sb="403" eb="404">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</si>
</sst>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6" fillId="0" borderId="0"/>
    <xf numFmtId="0" fontId="18" fillId="0" borderId="0">
      <alignment vertical="center"/>
    </xf>
    <xf numFmtId="0" fontId="14" fillId="0" borderId="0">
      <alignment vertical="center"/>
    </xf>
    <xf numFmtId="0" fontId="17" fillId="0" borderId="0"/>
    <xf numFmtId="0" fontId="1" fillId="0" borderId="0">
      <alignment vertical="center"/>
    </xf>
    <xf numFmtId="0" fontId="16" fillId="0" borderId="0"/>
    <xf numFmtId="0" fontId="19" fillId="0" borderId="0">
      <alignment vertical="center"/>
    </xf>
    <xf numFmtId="0" fontId="20" fillId="0" borderId="0"/>
    <xf numFmtId="38" fontId="21" fillId="0" borderId="0" applyFont="0" applyFill="0" applyBorder="0" applyAlignment="0" applyProtection="0"/>
  </cellStyleXfs>
  <cellXfs count="8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shrinkToFit="1"/>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2 2" xfId="20"/>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0C-4251-955F-A8209B567A57}"/>
            </c:ext>
          </c:extLst>
        </c:ser>
        <c:dLbls>
          <c:showLegendKey val="0"/>
          <c:showVal val="0"/>
          <c:showCatName val="0"/>
          <c:showSerName val="0"/>
          <c:showPercent val="0"/>
          <c:showBubbleSize val="0"/>
        </c:dLbls>
        <c:gapWidth val="150"/>
        <c:axId val="84870272"/>
        <c:axId val="848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B0C-4251-955F-A8209B567A57}"/>
            </c:ext>
          </c:extLst>
        </c:ser>
        <c:dLbls>
          <c:showLegendKey val="0"/>
          <c:showVal val="0"/>
          <c:showCatName val="0"/>
          <c:showSerName val="0"/>
          <c:showPercent val="0"/>
          <c:showBubbleSize val="0"/>
        </c:dLbls>
        <c:marker val="1"/>
        <c:smooth val="0"/>
        <c:axId val="84870272"/>
        <c:axId val="84872192"/>
      </c:lineChart>
      <c:dateAx>
        <c:axId val="84870272"/>
        <c:scaling>
          <c:orientation val="minMax"/>
        </c:scaling>
        <c:delete val="1"/>
        <c:axPos val="b"/>
        <c:numFmt formatCode="ge" sourceLinked="1"/>
        <c:majorTickMark val="none"/>
        <c:minorTickMark val="none"/>
        <c:tickLblPos val="none"/>
        <c:crossAx val="84872192"/>
        <c:crosses val="autoZero"/>
        <c:auto val="1"/>
        <c:lblOffset val="100"/>
        <c:baseTimeUnit val="years"/>
      </c:dateAx>
      <c:valAx>
        <c:axId val="848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84.62</c:v>
                </c:pt>
                <c:pt idx="1">
                  <c:v>84.71</c:v>
                </c:pt>
                <c:pt idx="2">
                  <c:v>86.5</c:v>
                </c:pt>
                <c:pt idx="3">
                  <c:v>87.03</c:v>
                </c:pt>
                <c:pt idx="4">
                  <c:v>86.53</c:v>
                </c:pt>
              </c:numCache>
            </c:numRef>
          </c:val>
          <c:extLst xmlns:c16r2="http://schemas.microsoft.com/office/drawing/2015/06/chart">
            <c:ext xmlns:c16="http://schemas.microsoft.com/office/drawing/2014/chart" uri="{C3380CC4-5D6E-409C-BE32-E72D297353CC}">
              <c16:uniqueId val="{00000000-ED6F-4B1F-B4B5-17CB6A6FDD93}"/>
            </c:ext>
          </c:extLst>
        </c:ser>
        <c:dLbls>
          <c:showLegendKey val="0"/>
          <c:showVal val="0"/>
          <c:showCatName val="0"/>
          <c:showSerName val="0"/>
          <c:showPercent val="0"/>
          <c:showBubbleSize val="0"/>
        </c:dLbls>
        <c:gapWidth val="150"/>
        <c:axId val="84907520"/>
        <c:axId val="849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ED6F-4B1F-B4B5-17CB6A6FDD93}"/>
            </c:ext>
          </c:extLst>
        </c:ser>
        <c:dLbls>
          <c:showLegendKey val="0"/>
          <c:showVal val="0"/>
          <c:showCatName val="0"/>
          <c:showSerName val="0"/>
          <c:showPercent val="0"/>
          <c:showBubbleSize val="0"/>
        </c:dLbls>
        <c:marker val="1"/>
        <c:smooth val="0"/>
        <c:axId val="84907520"/>
        <c:axId val="84909440"/>
      </c:lineChart>
      <c:dateAx>
        <c:axId val="84907520"/>
        <c:scaling>
          <c:orientation val="minMax"/>
        </c:scaling>
        <c:delete val="1"/>
        <c:axPos val="b"/>
        <c:numFmt formatCode="ge" sourceLinked="1"/>
        <c:majorTickMark val="none"/>
        <c:minorTickMark val="none"/>
        <c:tickLblPos val="none"/>
        <c:crossAx val="84909440"/>
        <c:crosses val="autoZero"/>
        <c:auto val="1"/>
        <c:lblOffset val="100"/>
        <c:baseTimeUnit val="years"/>
      </c:dateAx>
      <c:valAx>
        <c:axId val="849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35-4210-B618-49DBB44B21E5}"/>
            </c:ext>
          </c:extLst>
        </c:ser>
        <c:dLbls>
          <c:showLegendKey val="0"/>
          <c:showVal val="0"/>
          <c:showCatName val="0"/>
          <c:showSerName val="0"/>
          <c:showPercent val="0"/>
          <c:showBubbleSize val="0"/>
        </c:dLbls>
        <c:gapWidth val="150"/>
        <c:axId val="85354368"/>
        <c:axId val="853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35-4210-B618-49DBB44B21E5}"/>
            </c:ext>
          </c:extLst>
        </c:ser>
        <c:dLbls>
          <c:showLegendKey val="0"/>
          <c:showVal val="0"/>
          <c:showCatName val="0"/>
          <c:showSerName val="0"/>
          <c:showPercent val="0"/>
          <c:showBubbleSize val="0"/>
        </c:dLbls>
        <c:marker val="1"/>
        <c:smooth val="0"/>
        <c:axId val="85354368"/>
        <c:axId val="85356544"/>
      </c:lineChart>
      <c:dateAx>
        <c:axId val="85354368"/>
        <c:scaling>
          <c:orientation val="minMax"/>
        </c:scaling>
        <c:delete val="1"/>
        <c:axPos val="b"/>
        <c:numFmt formatCode="ge" sourceLinked="1"/>
        <c:majorTickMark val="none"/>
        <c:minorTickMark val="none"/>
        <c:tickLblPos val="none"/>
        <c:crossAx val="85356544"/>
        <c:crosses val="autoZero"/>
        <c:auto val="1"/>
        <c:lblOffset val="100"/>
        <c:baseTimeUnit val="years"/>
      </c:dateAx>
      <c:valAx>
        <c:axId val="853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FE-4E39-8DFD-13290D5E5135}"/>
            </c:ext>
          </c:extLst>
        </c:ser>
        <c:dLbls>
          <c:showLegendKey val="0"/>
          <c:showVal val="0"/>
          <c:showCatName val="0"/>
          <c:showSerName val="0"/>
          <c:showPercent val="0"/>
          <c:showBubbleSize val="0"/>
        </c:dLbls>
        <c:gapWidth val="150"/>
        <c:axId val="85461248"/>
        <c:axId val="85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FE-4E39-8DFD-13290D5E5135}"/>
            </c:ext>
          </c:extLst>
        </c:ser>
        <c:dLbls>
          <c:showLegendKey val="0"/>
          <c:showVal val="0"/>
          <c:showCatName val="0"/>
          <c:showSerName val="0"/>
          <c:showPercent val="0"/>
          <c:showBubbleSize val="0"/>
        </c:dLbls>
        <c:marker val="1"/>
        <c:smooth val="0"/>
        <c:axId val="85461248"/>
        <c:axId val="85463424"/>
      </c:lineChart>
      <c:dateAx>
        <c:axId val="85461248"/>
        <c:scaling>
          <c:orientation val="minMax"/>
        </c:scaling>
        <c:delete val="1"/>
        <c:axPos val="b"/>
        <c:numFmt formatCode="ge" sourceLinked="1"/>
        <c:majorTickMark val="none"/>
        <c:minorTickMark val="none"/>
        <c:tickLblPos val="none"/>
        <c:crossAx val="85463424"/>
        <c:crosses val="autoZero"/>
        <c:auto val="1"/>
        <c:lblOffset val="100"/>
        <c:baseTimeUnit val="years"/>
      </c:dateAx>
      <c:valAx>
        <c:axId val="85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0F-4D0D-8CC5-5C9A34904A71}"/>
            </c:ext>
          </c:extLst>
        </c:ser>
        <c:dLbls>
          <c:showLegendKey val="0"/>
          <c:showVal val="0"/>
          <c:showCatName val="0"/>
          <c:showSerName val="0"/>
          <c:showPercent val="0"/>
          <c:showBubbleSize val="0"/>
        </c:dLbls>
        <c:gapWidth val="150"/>
        <c:axId val="85509248"/>
        <c:axId val="85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0F-4D0D-8CC5-5C9A34904A71}"/>
            </c:ext>
          </c:extLst>
        </c:ser>
        <c:dLbls>
          <c:showLegendKey val="0"/>
          <c:showVal val="0"/>
          <c:showCatName val="0"/>
          <c:showSerName val="0"/>
          <c:showPercent val="0"/>
          <c:showBubbleSize val="0"/>
        </c:dLbls>
        <c:marker val="1"/>
        <c:smooth val="0"/>
        <c:axId val="85509248"/>
        <c:axId val="85511168"/>
      </c:lineChart>
      <c:dateAx>
        <c:axId val="85509248"/>
        <c:scaling>
          <c:orientation val="minMax"/>
        </c:scaling>
        <c:delete val="1"/>
        <c:axPos val="b"/>
        <c:numFmt formatCode="ge" sourceLinked="1"/>
        <c:majorTickMark val="none"/>
        <c:minorTickMark val="none"/>
        <c:tickLblPos val="none"/>
        <c:crossAx val="85511168"/>
        <c:crosses val="autoZero"/>
        <c:auto val="1"/>
        <c:lblOffset val="100"/>
        <c:baseTimeUnit val="years"/>
      </c:dateAx>
      <c:valAx>
        <c:axId val="85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2A-4E3D-A148-6145E2ABB564}"/>
            </c:ext>
          </c:extLst>
        </c:ser>
        <c:dLbls>
          <c:showLegendKey val="0"/>
          <c:showVal val="0"/>
          <c:showCatName val="0"/>
          <c:showSerName val="0"/>
          <c:showPercent val="0"/>
          <c:showBubbleSize val="0"/>
        </c:dLbls>
        <c:gapWidth val="150"/>
        <c:axId val="85804544"/>
        <c:axId val="858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2A-4E3D-A148-6145E2ABB564}"/>
            </c:ext>
          </c:extLst>
        </c:ser>
        <c:dLbls>
          <c:showLegendKey val="0"/>
          <c:showVal val="0"/>
          <c:showCatName val="0"/>
          <c:showSerName val="0"/>
          <c:showPercent val="0"/>
          <c:showBubbleSize val="0"/>
        </c:dLbls>
        <c:marker val="1"/>
        <c:smooth val="0"/>
        <c:axId val="85804544"/>
        <c:axId val="85806464"/>
      </c:lineChart>
      <c:dateAx>
        <c:axId val="85804544"/>
        <c:scaling>
          <c:orientation val="minMax"/>
        </c:scaling>
        <c:delete val="1"/>
        <c:axPos val="b"/>
        <c:numFmt formatCode="ge" sourceLinked="1"/>
        <c:majorTickMark val="none"/>
        <c:minorTickMark val="none"/>
        <c:tickLblPos val="none"/>
        <c:crossAx val="85806464"/>
        <c:crosses val="autoZero"/>
        <c:auto val="1"/>
        <c:lblOffset val="100"/>
        <c:baseTimeUnit val="years"/>
      </c:dateAx>
      <c:valAx>
        <c:axId val="858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437.07</c:v>
                </c:pt>
                <c:pt idx="1">
                  <c:v>385.29</c:v>
                </c:pt>
                <c:pt idx="2">
                  <c:v>352.43</c:v>
                </c:pt>
                <c:pt idx="3">
                  <c:v>307.23</c:v>
                </c:pt>
                <c:pt idx="4">
                  <c:v>300.42</c:v>
                </c:pt>
              </c:numCache>
            </c:numRef>
          </c:val>
          <c:extLst xmlns:c16r2="http://schemas.microsoft.com/office/drawing/2015/06/chart">
            <c:ext xmlns:c16="http://schemas.microsoft.com/office/drawing/2014/chart" uri="{C3380CC4-5D6E-409C-BE32-E72D297353CC}">
              <c16:uniqueId val="{00000000-6745-44F0-AF49-03739156F01F}"/>
            </c:ext>
          </c:extLst>
        </c:ser>
        <c:dLbls>
          <c:showLegendKey val="0"/>
          <c:showVal val="0"/>
          <c:showCatName val="0"/>
          <c:showSerName val="0"/>
          <c:showPercent val="0"/>
          <c:showBubbleSize val="0"/>
        </c:dLbls>
        <c:gapWidth val="150"/>
        <c:axId val="85857792"/>
        <c:axId val="858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6745-44F0-AF49-03739156F01F}"/>
            </c:ext>
          </c:extLst>
        </c:ser>
        <c:dLbls>
          <c:showLegendKey val="0"/>
          <c:showVal val="0"/>
          <c:showCatName val="0"/>
          <c:showSerName val="0"/>
          <c:showPercent val="0"/>
          <c:showBubbleSize val="0"/>
        </c:dLbls>
        <c:marker val="1"/>
        <c:smooth val="0"/>
        <c:axId val="85857792"/>
        <c:axId val="85859712"/>
      </c:lineChart>
      <c:dateAx>
        <c:axId val="85857792"/>
        <c:scaling>
          <c:orientation val="minMax"/>
        </c:scaling>
        <c:delete val="1"/>
        <c:axPos val="b"/>
        <c:numFmt formatCode="ge" sourceLinked="1"/>
        <c:majorTickMark val="none"/>
        <c:minorTickMark val="none"/>
        <c:tickLblPos val="none"/>
        <c:crossAx val="85859712"/>
        <c:crosses val="autoZero"/>
        <c:auto val="1"/>
        <c:lblOffset val="100"/>
        <c:baseTimeUnit val="years"/>
      </c:dateAx>
      <c:valAx>
        <c:axId val="858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41.64</c:v>
                </c:pt>
                <c:pt idx="1">
                  <c:v>42.47</c:v>
                </c:pt>
                <c:pt idx="2">
                  <c:v>36.69</c:v>
                </c:pt>
                <c:pt idx="3">
                  <c:v>43.19</c:v>
                </c:pt>
                <c:pt idx="4">
                  <c:v>40.729999999999997</c:v>
                </c:pt>
              </c:numCache>
            </c:numRef>
          </c:val>
          <c:extLst xmlns:c16r2="http://schemas.microsoft.com/office/drawing/2015/06/chart">
            <c:ext xmlns:c16="http://schemas.microsoft.com/office/drawing/2014/chart" uri="{C3380CC4-5D6E-409C-BE32-E72D297353CC}">
              <c16:uniqueId val="{00000000-435B-44A3-91CB-799F3EF34F7E}"/>
            </c:ext>
          </c:extLst>
        </c:ser>
        <c:dLbls>
          <c:showLegendKey val="0"/>
          <c:showVal val="0"/>
          <c:showCatName val="0"/>
          <c:showSerName val="0"/>
          <c:showPercent val="0"/>
          <c:showBubbleSize val="0"/>
        </c:dLbls>
        <c:gapWidth val="150"/>
        <c:axId val="85878656"/>
        <c:axId val="8589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435B-44A3-91CB-799F3EF34F7E}"/>
            </c:ext>
          </c:extLst>
        </c:ser>
        <c:dLbls>
          <c:showLegendKey val="0"/>
          <c:showVal val="0"/>
          <c:showCatName val="0"/>
          <c:showSerName val="0"/>
          <c:showPercent val="0"/>
          <c:showBubbleSize val="0"/>
        </c:dLbls>
        <c:marker val="1"/>
        <c:smooth val="0"/>
        <c:axId val="85878656"/>
        <c:axId val="85893120"/>
      </c:lineChart>
      <c:dateAx>
        <c:axId val="85878656"/>
        <c:scaling>
          <c:orientation val="minMax"/>
        </c:scaling>
        <c:delete val="1"/>
        <c:axPos val="b"/>
        <c:numFmt formatCode="ge" sourceLinked="1"/>
        <c:majorTickMark val="none"/>
        <c:minorTickMark val="none"/>
        <c:tickLblPos val="none"/>
        <c:crossAx val="85893120"/>
        <c:crosses val="autoZero"/>
        <c:auto val="1"/>
        <c:lblOffset val="100"/>
        <c:baseTimeUnit val="years"/>
      </c:dateAx>
      <c:valAx>
        <c:axId val="858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230.15</c:v>
                </c:pt>
                <c:pt idx="1">
                  <c:v>230.73</c:v>
                </c:pt>
                <c:pt idx="2">
                  <c:v>268.37</c:v>
                </c:pt>
                <c:pt idx="3">
                  <c:v>228.09</c:v>
                </c:pt>
                <c:pt idx="4">
                  <c:v>242.62</c:v>
                </c:pt>
              </c:numCache>
            </c:numRef>
          </c:val>
          <c:extLst xmlns:c16r2="http://schemas.microsoft.com/office/drawing/2015/06/chart">
            <c:ext xmlns:c16="http://schemas.microsoft.com/office/drawing/2014/chart" uri="{C3380CC4-5D6E-409C-BE32-E72D297353CC}">
              <c16:uniqueId val="{00000000-90A4-4256-AE08-7A70716BB5CA}"/>
            </c:ext>
          </c:extLst>
        </c:ser>
        <c:dLbls>
          <c:showLegendKey val="0"/>
          <c:showVal val="0"/>
          <c:showCatName val="0"/>
          <c:showSerName val="0"/>
          <c:showPercent val="0"/>
          <c:showBubbleSize val="0"/>
        </c:dLbls>
        <c:gapWidth val="150"/>
        <c:axId val="86249856"/>
        <c:axId val="862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90A4-4256-AE08-7A70716BB5CA}"/>
            </c:ext>
          </c:extLst>
        </c:ser>
        <c:dLbls>
          <c:showLegendKey val="0"/>
          <c:showVal val="0"/>
          <c:showCatName val="0"/>
          <c:showSerName val="0"/>
          <c:showPercent val="0"/>
          <c:showBubbleSize val="0"/>
        </c:dLbls>
        <c:marker val="1"/>
        <c:smooth val="0"/>
        <c:axId val="86249856"/>
        <c:axId val="86251776"/>
      </c:lineChart>
      <c:dateAx>
        <c:axId val="86249856"/>
        <c:scaling>
          <c:orientation val="minMax"/>
        </c:scaling>
        <c:delete val="1"/>
        <c:axPos val="b"/>
        <c:numFmt formatCode="ge" sourceLinked="1"/>
        <c:majorTickMark val="none"/>
        <c:minorTickMark val="none"/>
        <c:tickLblPos val="none"/>
        <c:crossAx val="86251776"/>
        <c:crosses val="autoZero"/>
        <c:auto val="1"/>
        <c:lblOffset val="100"/>
        <c:baseTimeUnit val="years"/>
      </c:dateAx>
      <c:valAx>
        <c:axId val="862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63.95</c:v>
                </c:pt>
                <c:pt idx="1">
                  <c:v>69.040000000000006</c:v>
                </c:pt>
                <c:pt idx="2">
                  <c:v>69.55</c:v>
                </c:pt>
                <c:pt idx="3">
                  <c:v>68.23</c:v>
                </c:pt>
                <c:pt idx="4">
                  <c:v>68.260000000000005</c:v>
                </c:pt>
              </c:numCache>
            </c:numRef>
          </c:val>
          <c:extLst xmlns:c16r2="http://schemas.microsoft.com/office/drawing/2015/06/chart">
            <c:ext xmlns:c16="http://schemas.microsoft.com/office/drawing/2014/chart" uri="{C3380CC4-5D6E-409C-BE32-E72D297353CC}">
              <c16:uniqueId val="{00000000-5460-4AF7-8C38-6DF1A34BB4E0}"/>
            </c:ext>
          </c:extLst>
        </c:ser>
        <c:dLbls>
          <c:showLegendKey val="0"/>
          <c:showVal val="0"/>
          <c:showCatName val="0"/>
          <c:showSerName val="0"/>
          <c:showPercent val="0"/>
          <c:showBubbleSize val="0"/>
        </c:dLbls>
        <c:gapWidth val="150"/>
        <c:axId val="86278912"/>
        <c:axId val="862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5460-4AF7-8C38-6DF1A34BB4E0}"/>
            </c:ext>
          </c:extLst>
        </c:ser>
        <c:dLbls>
          <c:showLegendKey val="0"/>
          <c:showVal val="0"/>
          <c:showCatName val="0"/>
          <c:showSerName val="0"/>
          <c:showPercent val="0"/>
          <c:showBubbleSize val="0"/>
        </c:dLbls>
        <c:marker val="1"/>
        <c:smooth val="0"/>
        <c:axId val="86278912"/>
        <c:axId val="86280832"/>
      </c:lineChart>
      <c:dateAx>
        <c:axId val="86278912"/>
        <c:scaling>
          <c:orientation val="minMax"/>
        </c:scaling>
        <c:delete val="1"/>
        <c:axPos val="b"/>
        <c:numFmt formatCode="ge" sourceLinked="1"/>
        <c:majorTickMark val="none"/>
        <c:minorTickMark val="none"/>
        <c:tickLblPos val="none"/>
        <c:crossAx val="86280832"/>
        <c:crosses val="autoZero"/>
        <c:auto val="1"/>
        <c:lblOffset val="100"/>
        <c:baseTimeUnit val="years"/>
      </c:dateAx>
      <c:valAx>
        <c:axId val="862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87.11</c:v>
                </c:pt>
                <c:pt idx="1">
                  <c:v>81.86</c:v>
                </c:pt>
                <c:pt idx="2">
                  <c:v>79.84</c:v>
                </c:pt>
                <c:pt idx="3">
                  <c:v>85.23</c:v>
                </c:pt>
                <c:pt idx="4">
                  <c:v>78.25</c:v>
                </c:pt>
              </c:numCache>
            </c:numRef>
          </c:val>
          <c:extLst xmlns:c16r2="http://schemas.microsoft.com/office/drawing/2015/06/chart">
            <c:ext xmlns:c16="http://schemas.microsoft.com/office/drawing/2014/chart" uri="{C3380CC4-5D6E-409C-BE32-E72D297353CC}">
              <c16:uniqueId val="{00000000-BD38-446F-99A2-6438A644DE33}"/>
            </c:ext>
          </c:extLst>
        </c:ser>
        <c:dLbls>
          <c:showLegendKey val="0"/>
          <c:showVal val="0"/>
          <c:showCatName val="0"/>
          <c:showSerName val="0"/>
          <c:showPercent val="0"/>
          <c:showBubbleSize val="0"/>
        </c:dLbls>
        <c:gapWidth val="150"/>
        <c:axId val="91853952"/>
        <c:axId val="918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BD38-446F-99A2-6438A644DE33}"/>
            </c:ext>
          </c:extLst>
        </c:ser>
        <c:dLbls>
          <c:showLegendKey val="0"/>
          <c:showVal val="0"/>
          <c:showCatName val="0"/>
          <c:showSerName val="0"/>
          <c:showPercent val="0"/>
          <c:showBubbleSize val="0"/>
        </c:dLbls>
        <c:marker val="1"/>
        <c:smooth val="0"/>
        <c:axId val="91853952"/>
        <c:axId val="91855872"/>
      </c:lineChart>
      <c:dateAx>
        <c:axId val="91853952"/>
        <c:scaling>
          <c:orientation val="minMax"/>
        </c:scaling>
        <c:delete val="1"/>
        <c:axPos val="b"/>
        <c:numFmt formatCode="ge" sourceLinked="1"/>
        <c:majorTickMark val="none"/>
        <c:minorTickMark val="none"/>
        <c:tickLblPos val="none"/>
        <c:crossAx val="91855872"/>
        <c:crosses val="autoZero"/>
        <c:auto val="1"/>
        <c:lblOffset val="100"/>
        <c:baseTimeUnit val="years"/>
      </c:dateAx>
      <c:valAx>
        <c:axId val="918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静岡県　藤枝市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146173</v>
      </c>
      <c r="AM8" s="49"/>
      <c r="AN8" s="49"/>
      <c r="AO8" s="49"/>
      <c r="AP8" s="49"/>
      <c r="AQ8" s="49"/>
      <c r="AR8" s="49"/>
      <c r="AS8" s="49"/>
      <c r="AT8" s="45">
        <f>データ!$S$6</f>
        <v>194.06</v>
      </c>
      <c r="AU8" s="45"/>
      <c r="AV8" s="45"/>
      <c r="AW8" s="45"/>
      <c r="AX8" s="45"/>
      <c r="AY8" s="45"/>
      <c r="AZ8" s="45"/>
      <c r="BA8" s="45"/>
      <c r="BB8" s="45">
        <f>データ!$T$6</f>
        <v>753.24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0.63</v>
      </c>
      <c r="Q10" s="45"/>
      <c r="R10" s="45"/>
      <c r="S10" s="45"/>
      <c r="T10" s="45"/>
      <c r="U10" s="45"/>
      <c r="V10" s="45"/>
      <c r="W10" s="49">
        <f>データ!$Q$6</f>
        <v>1830</v>
      </c>
      <c r="X10" s="49"/>
      <c r="Y10" s="49"/>
      <c r="Z10" s="49"/>
      <c r="AA10" s="49"/>
      <c r="AB10" s="49"/>
      <c r="AC10" s="49"/>
      <c r="AD10" s="2"/>
      <c r="AE10" s="2"/>
      <c r="AF10" s="2"/>
      <c r="AG10" s="2"/>
      <c r="AH10" s="2"/>
      <c r="AI10" s="2"/>
      <c r="AJ10" s="2"/>
      <c r="AK10" s="2"/>
      <c r="AL10" s="49">
        <f>データ!$U$6</f>
        <v>913</v>
      </c>
      <c r="AM10" s="49"/>
      <c r="AN10" s="49"/>
      <c r="AO10" s="49"/>
      <c r="AP10" s="49"/>
      <c r="AQ10" s="49"/>
      <c r="AR10" s="49"/>
      <c r="AS10" s="49"/>
      <c r="AT10" s="45">
        <f>データ!$V$6</f>
        <v>7.6</v>
      </c>
      <c r="AU10" s="45"/>
      <c r="AV10" s="45"/>
      <c r="AW10" s="45"/>
      <c r="AX10" s="45"/>
      <c r="AY10" s="45"/>
      <c r="AZ10" s="45"/>
      <c r="BA10" s="45"/>
      <c r="BB10" s="45">
        <f>データ!$W$6</f>
        <v>120.13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3Klg6YRGzcg9TH077YD/Ut6GeVY2YomnviW4je5E+Ux4IXn+dpzkDaei31wDGj5BfGA5U4Avl8gPPJIBoZXcUg==" saltValue="BQmVhuVMeK01AoM/9PG1tA==" spinCount="100000"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222143</v>
      </c>
      <c r="D6" s="33">
        <f t="shared" si="3"/>
        <v>47</v>
      </c>
      <c r="E6" s="33">
        <f t="shared" si="3"/>
        <v>1</v>
      </c>
      <c r="F6" s="33">
        <f t="shared" si="3"/>
        <v>0</v>
      </c>
      <c r="G6" s="33">
        <f t="shared" si="3"/>
        <v>0</v>
      </c>
      <c r="H6" s="33" t="str">
        <f t="shared" si="3"/>
        <v>静岡県　藤枝市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0.63</v>
      </c>
      <c r="Q6" s="34">
        <f t="shared" si="3"/>
        <v>1830</v>
      </c>
      <c r="R6" s="34">
        <f t="shared" si="3"/>
        <v>146173</v>
      </c>
      <c r="S6" s="34">
        <f t="shared" si="3"/>
        <v>194.06</v>
      </c>
      <c r="T6" s="34">
        <f t="shared" si="3"/>
        <v>753.24</v>
      </c>
      <c r="U6" s="34">
        <f t="shared" si="3"/>
        <v>913</v>
      </c>
      <c r="V6" s="34">
        <f t="shared" si="3"/>
        <v>7.6</v>
      </c>
      <c r="W6" s="34">
        <f t="shared" si="3"/>
        <v>120.13</v>
      </c>
      <c r="X6" s="35">
        <f>IF(X7="",NA(),X7)</f>
        <v>84.62</v>
      </c>
      <c r="Y6" s="35">
        <f t="shared" ref="Y6:AG6" si="4">IF(Y7="",NA(),Y7)</f>
        <v>84.71</v>
      </c>
      <c r="Z6" s="35">
        <f t="shared" si="4"/>
        <v>86.5</v>
      </c>
      <c r="AA6" s="35">
        <f t="shared" si="4"/>
        <v>87.03</v>
      </c>
      <c r="AB6" s="35">
        <f t="shared" si="4"/>
        <v>86.53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437.07</v>
      </c>
      <c r="BF6" s="35">
        <f t="shared" ref="BF6:BN6" si="7">IF(BF7="",NA(),BF7)</f>
        <v>385.29</v>
      </c>
      <c r="BG6" s="35">
        <f t="shared" si="7"/>
        <v>352.43</v>
      </c>
      <c r="BH6" s="35">
        <f t="shared" si="7"/>
        <v>307.23</v>
      </c>
      <c r="BI6" s="35">
        <f t="shared" si="7"/>
        <v>300.42</v>
      </c>
      <c r="BJ6" s="35">
        <f t="shared" si="7"/>
        <v>1462.56</v>
      </c>
      <c r="BK6" s="35">
        <f t="shared" si="7"/>
        <v>1486.62</v>
      </c>
      <c r="BL6" s="35">
        <f t="shared" si="7"/>
        <v>1510.14</v>
      </c>
      <c r="BM6" s="35">
        <f t="shared" si="7"/>
        <v>1595.62</v>
      </c>
      <c r="BN6" s="35">
        <f t="shared" si="7"/>
        <v>1302.33</v>
      </c>
      <c r="BO6" s="34" t="str">
        <f>IF(BO7="","",IF(BO7="-","【-】","【"&amp;SUBSTITUTE(TEXT(BO7,"#,##0.00"),"-","△")&amp;"】"))</f>
        <v>【1,141.75】</v>
      </c>
      <c r="BP6" s="35">
        <f>IF(BP7="",NA(),BP7)</f>
        <v>41.64</v>
      </c>
      <c r="BQ6" s="35">
        <f t="shared" ref="BQ6:BY6" si="8">IF(BQ7="",NA(),BQ7)</f>
        <v>42.47</v>
      </c>
      <c r="BR6" s="35">
        <f t="shared" si="8"/>
        <v>36.69</v>
      </c>
      <c r="BS6" s="35">
        <f t="shared" si="8"/>
        <v>43.19</v>
      </c>
      <c r="BT6" s="35">
        <f t="shared" si="8"/>
        <v>40.729999999999997</v>
      </c>
      <c r="BU6" s="35">
        <f t="shared" si="8"/>
        <v>32.39</v>
      </c>
      <c r="BV6" s="35">
        <f t="shared" si="8"/>
        <v>24.39</v>
      </c>
      <c r="BW6" s="35">
        <f t="shared" si="8"/>
        <v>22.67</v>
      </c>
      <c r="BX6" s="35">
        <f t="shared" si="8"/>
        <v>37.92</v>
      </c>
      <c r="BY6" s="35">
        <f t="shared" si="8"/>
        <v>40.89</v>
      </c>
      <c r="BZ6" s="34" t="str">
        <f>IF(BZ7="","",IF(BZ7="-","【-】","【"&amp;SUBSTITUTE(TEXT(BZ7,"#,##0.00"),"-","△")&amp;"】"))</f>
        <v>【54.93】</v>
      </c>
      <c r="CA6" s="35">
        <f>IF(CA7="",NA(),CA7)</f>
        <v>230.15</v>
      </c>
      <c r="CB6" s="35">
        <f t="shared" ref="CB6:CJ6" si="9">IF(CB7="",NA(),CB7)</f>
        <v>230.73</v>
      </c>
      <c r="CC6" s="35">
        <f t="shared" si="9"/>
        <v>268.37</v>
      </c>
      <c r="CD6" s="35">
        <f t="shared" si="9"/>
        <v>228.09</v>
      </c>
      <c r="CE6" s="35">
        <f t="shared" si="9"/>
        <v>242.62</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63.95</v>
      </c>
      <c r="CM6" s="35">
        <f t="shared" ref="CM6:CU6" si="10">IF(CM7="",NA(),CM7)</f>
        <v>69.040000000000006</v>
      </c>
      <c r="CN6" s="35">
        <f t="shared" si="10"/>
        <v>69.55</v>
      </c>
      <c r="CO6" s="35">
        <f t="shared" si="10"/>
        <v>68.23</v>
      </c>
      <c r="CP6" s="35">
        <f t="shared" si="10"/>
        <v>68.260000000000005</v>
      </c>
      <c r="CQ6" s="35">
        <f t="shared" si="10"/>
        <v>50.49</v>
      </c>
      <c r="CR6" s="35">
        <f t="shared" si="10"/>
        <v>48.36</v>
      </c>
      <c r="CS6" s="35">
        <f t="shared" si="10"/>
        <v>48.7</v>
      </c>
      <c r="CT6" s="35">
        <f t="shared" si="10"/>
        <v>46.9</v>
      </c>
      <c r="CU6" s="35">
        <f t="shared" si="10"/>
        <v>47.95</v>
      </c>
      <c r="CV6" s="34" t="str">
        <f>IF(CV7="","",IF(CV7="-","【-】","【"&amp;SUBSTITUTE(TEXT(CV7,"#,##0.00"),"-","△")&amp;"】"))</f>
        <v>【56.91】</v>
      </c>
      <c r="CW6" s="35">
        <f>IF(CW7="",NA(),CW7)</f>
        <v>87.11</v>
      </c>
      <c r="CX6" s="35">
        <f t="shared" ref="CX6:DF6" si="11">IF(CX7="",NA(),CX7)</f>
        <v>81.86</v>
      </c>
      <c r="CY6" s="35">
        <f t="shared" si="11"/>
        <v>79.84</v>
      </c>
      <c r="CZ6" s="35">
        <f t="shared" si="11"/>
        <v>85.23</v>
      </c>
      <c r="DA6" s="35">
        <f t="shared" si="11"/>
        <v>78.25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222143</v>
      </c>
      <c r="D7" s="37">
        <v>47</v>
      </c>
      <c r="E7" s="37">
        <v>1</v>
      </c>
      <c r="F7" s="37">
        <v>0</v>
      </c>
      <c r="G7" s="37">
        <v>0</v>
      </c>
      <c r="H7" s="37" t="s">
        <v>108</v>
      </c>
      <c r="I7" s="37" t="s">
        <v>109</v>
      </c>
      <c r="J7" s="37" t="s">
        <v>110</v>
      </c>
      <c r="K7" s="37" t="s">
        <v>111</v>
      </c>
      <c r="L7" s="37" t="s">
        <v>112</v>
      </c>
      <c r="M7" s="37" t="s">
        <v>113</v>
      </c>
      <c r="N7" s="38" t="s">
        <v>114</v>
      </c>
      <c r="O7" s="38" t="s">
        <v>115</v>
      </c>
      <c r="P7" s="38">
        <v>0.63</v>
      </c>
      <c r="Q7" s="38">
        <v>1830</v>
      </c>
      <c r="R7" s="38">
        <v>146173</v>
      </c>
      <c r="S7" s="38">
        <v>194.06</v>
      </c>
      <c r="T7" s="38">
        <v>753.24</v>
      </c>
      <c r="U7" s="38">
        <v>913</v>
      </c>
      <c r="V7" s="38">
        <v>7.6</v>
      </c>
      <c r="W7" s="38">
        <v>120.13</v>
      </c>
      <c r="X7" s="38">
        <v>84.62</v>
      </c>
      <c r="Y7" s="38">
        <v>84.71</v>
      </c>
      <c r="Z7" s="38">
        <v>86.5</v>
      </c>
      <c r="AA7" s="38">
        <v>87.03</v>
      </c>
      <c r="AB7" s="38">
        <v>86.53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437.07</v>
      </c>
      <c r="BF7" s="38">
        <v>385.29</v>
      </c>
      <c r="BG7" s="38">
        <v>352.43</v>
      </c>
      <c r="BH7" s="38">
        <v>307.23</v>
      </c>
      <c r="BI7" s="38">
        <v>300.42</v>
      </c>
      <c r="BJ7" s="38">
        <v>1462.56</v>
      </c>
      <c r="BK7" s="38">
        <v>1486.62</v>
      </c>
      <c r="BL7" s="38">
        <v>1510.14</v>
      </c>
      <c r="BM7" s="38">
        <v>1595.62</v>
      </c>
      <c r="BN7" s="38">
        <v>1302.33</v>
      </c>
      <c r="BO7" s="38">
        <v>1141.75</v>
      </c>
      <c r="BP7" s="38">
        <v>41.64</v>
      </c>
      <c r="BQ7" s="38">
        <v>42.47</v>
      </c>
      <c r="BR7" s="38">
        <v>36.69</v>
      </c>
      <c r="BS7" s="38">
        <v>43.19</v>
      </c>
      <c r="BT7" s="38">
        <v>40.729999999999997</v>
      </c>
      <c r="BU7" s="38">
        <v>32.39</v>
      </c>
      <c r="BV7" s="38">
        <v>24.39</v>
      </c>
      <c r="BW7" s="38">
        <v>22.67</v>
      </c>
      <c r="BX7" s="38">
        <v>37.92</v>
      </c>
      <c r="BY7" s="38">
        <v>40.89</v>
      </c>
      <c r="BZ7" s="38">
        <v>54.93</v>
      </c>
      <c r="CA7" s="38">
        <v>230.15</v>
      </c>
      <c r="CB7" s="38">
        <v>230.73</v>
      </c>
      <c r="CC7" s="38">
        <v>268.37</v>
      </c>
      <c r="CD7" s="38">
        <v>228.09</v>
      </c>
      <c r="CE7" s="38">
        <v>242.62</v>
      </c>
      <c r="CF7" s="38">
        <v>530.83000000000004</v>
      </c>
      <c r="CG7" s="38">
        <v>734.18</v>
      </c>
      <c r="CH7" s="38">
        <v>789.62</v>
      </c>
      <c r="CI7" s="38">
        <v>423.18</v>
      </c>
      <c r="CJ7" s="38">
        <v>383.2</v>
      </c>
      <c r="CK7" s="38">
        <v>292.18</v>
      </c>
      <c r="CL7" s="38">
        <v>63.95</v>
      </c>
      <c r="CM7" s="38">
        <v>69.040000000000006</v>
      </c>
      <c r="CN7" s="38">
        <v>69.55</v>
      </c>
      <c r="CO7" s="38">
        <v>68.23</v>
      </c>
      <c r="CP7" s="38">
        <v>68.260000000000005</v>
      </c>
      <c r="CQ7" s="38">
        <v>50.49</v>
      </c>
      <c r="CR7" s="38">
        <v>48.36</v>
      </c>
      <c r="CS7" s="38">
        <v>48.7</v>
      </c>
      <c r="CT7" s="38">
        <v>46.9</v>
      </c>
      <c r="CU7" s="38">
        <v>47.95</v>
      </c>
      <c r="CV7" s="38">
        <v>56.91</v>
      </c>
      <c r="CW7" s="38">
        <v>87.11</v>
      </c>
      <c r="CX7" s="38">
        <v>81.86</v>
      </c>
      <c r="CY7" s="38">
        <v>79.84</v>
      </c>
      <c r="CZ7" s="38">
        <v>85.23</v>
      </c>
      <c r="DA7" s="38">
        <v>78.25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