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08_都市建設部\05_下水道課\91_課共有フォルダ\91 庁外報告\経営分析比較表\Ｈ29経営比較分析\"/>
    </mc:Choice>
  </mc:AlternateContent>
  <workbookProtection workbookAlgorithmName="SHA-512" workbookHashValue="RMa0S7WqK/tt0y1iHgKsyHqHEbaAnUxIaK1imcB23NH2OeYnoFe65e2pGEmCleS36lkyNEJzw82MDUOkGtGSiQ==" workbookSaltValue="rR1KwnenJ/tFYqQ6mMQtvQ==" workbookSpinCount="100000" lockStructure="1"/>
  <bookViews>
    <workbookView xWindow="0" yWindow="0" windowWidth="21465" windowHeight="83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<sst xmlns="http://schemas.openxmlformats.org/spreadsheetml/2006/main" count="240" uniqueCount="126">
  <si>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</si>
  <si>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</si>
  <si>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</si>
  <si>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</si>
  <si>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</si>
  <si>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</si>
  <si>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</si>
  <si>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</si>
  <si>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</si>
  <si>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</si>
  <si>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</si>
  <si>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</si>
  <si>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</si>
  <si>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</si>
  <si>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</si>
  <si>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</si>
  <si>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</si>
  <si>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</si>
  <si>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</si>
  <si>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</si>
  <si>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</si>
  <si>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</si>
  <si>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</si>
  <si>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</si>
  <si>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</si>
  <si>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</si>
  <si>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</si>
  <si>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</si>
  <si>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</si>
  <si>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</si>
  <si>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</si>
  <si>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</si>
  <si>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</si>
  <si>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</si>
  <si>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</si>
  <si>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</si>
  <si>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</si>
  <si>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</si>
  <si>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</si>
  <si>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</si>
  <si>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</si>
  <si>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</si>
  <si>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</si>
  <si>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</si>
  <si>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</si>
  <si>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</si>
  <si>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</si>
  <si>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</si>
  <si>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</si>
  <si>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</si>
  <si>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</si>
  <si>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</si>
  <si>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</si>
  <si>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</si>
  <si>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</si>
  <si>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</si>
  <si>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</si>
  <si>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</si>
  <si>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</si>
  <si>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</si>
  <si>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</si>
  <si>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</si>
  <si>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</si>
  <si>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</si>
  <si>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</si>
  <si>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</si>
  <si>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</si>
  <si>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</si>
  <si>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</si>
  <si>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</si>
  <si>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</si>
  <si>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</si>
  <si>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</si>
  <si>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</si>
  <si>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</si>
  <si>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</si>
  <si>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</si>
  <si>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</si>
  <si>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</si>
  <si>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</si>
  <si>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</si>
  <si>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</si>
  <si>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</si>
  <si>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</si>
  <si>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</si>
  <si>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</si>
  <si>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</si>
  <si>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</si>
  <si>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</si>
  <si>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</si>
  <si>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</si>
  <si>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</si>
  <si>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</si>
  <si>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</si>
  <si>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</si>
  <si>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</si>
  <si>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</si>
  <si>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</si>
  <si>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</si>
  <si>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</si>
  <si>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</si>
  <si>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</si>
  <si>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</si>
  <si>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</si>
  <si>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</si>
  <si>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</si>
  <si>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</si>
  <si>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</si>
  <si>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</si>
  <si>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</si>
  <si>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</si>
  <si>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</si>
  <si>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</si>
  <si>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</si>
  <si>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</si>
  <si>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</si>
  <si>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</si>
  <si>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</si>
  <si>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</si>
  <si>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</si>
  <si>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</si>
  <si>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</si>
  <si>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</si>
  <si>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管渠の布設から比較的年数が浅く、平成29年度は改善管渠箇所はなかった。</t>
    <rPh sb="16" eb="18">
      <t>ヘイセイ</t>
    </rPh>
    <rPh sb="20" eb="21">
      <t>ネン</t>
    </rPh>
    <rPh sb="21" eb="22">
      <t>ド</t>
    </rPh>
    <rPh sb="23" eb="25">
      <t>カイゼン</t>
    </rPh>
    <rPh sb="25" eb="27">
      <t>カンキョ</t>
    </rPh>
    <rPh sb="27" eb="29">
      <t>カショ</t>
    </rPh>
    <phoneticPr fontId="4"/>
  </si>
  <si>
    <t>①については、分流式下水道等に要する経費の算定方法を改めたことに伴い、他会計繰入金が増となったため、平成28年度に比べ21.29ポイント増となった。
④については、分流式下水道等に要する経費の算定方法を改めたことに伴い、一般会計負担額が増となったため、307.42ポイント減となった。
⑤については、分流式下水道等に要する経費の算定方法を改めたことに伴い、汚水処理費に充てる元金償還金が大幅に減ったため、経費回収率が上昇したが、類似団体や全国と比べ低い水準であることから、使用料の料金体系を定期的に見直し、改善を図っていく必要がある。
⑥については、分流式下水道等に要する経費の算定方法を改めたことに伴い、汚水処理費が大幅に減ったため、汚水処理原価が大きく下がった。
⑦については、事業の進捗により処理水量が増え、類似団体に比べ施設利用率は高い状況である」。
⑧については、個別訪問や工事前説明会等における接続推進活動の継続により、徐々にではあるが100％に近付いている。</t>
    <rPh sb="21" eb="23">
      <t>サンテイ</t>
    </rPh>
    <rPh sb="23" eb="25">
      <t>ホウホウ</t>
    </rPh>
    <rPh sb="96" eb="98">
      <t>サンテイ</t>
    </rPh>
    <rPh sb="98" eb="100">
      <t>ホウホウ</t>
    </rPh>
    <rPh sb="164" eb="166">
      <t>サンテイ</t>
    </rPh>
    <rPh sb="166" eb="168">
      <t>ホウホウ</t>
    </rPh>
    <rPh sb="291" eb="293">
      <t>ホウホウ</t>
    </rPh>
    <rPh sb="318" eb="320">
      <t>オスイ</t>
    </rPh>
    <rPh sb="320" eb="322">
      <t>ショリ</t>
    </rPh>
    <rPh sb="322" eb="324">
      <t>ゲンカ</t>
    </rPh>
    <rPh sb="325" eb="326">
      <t>オオ</t>
    </rPh>
    <rPh sb="328" eb="329">
      <t>サ</t>
    </rPh>
    <rPh sb="362" eb="363">
      <t>クラ</t>
    </rPh>
    <rPh sb="364" eb="366">
      <t>シセツ</t>
    </rPh>
    <rPh sb="366" eb="369">
      <t>リヨウリツ</t>
    </rPh>
    <rPh sb="370" eb="371">
      <t>タカ</t>
    </rPh>
    <rPh sb="372" eb="374">
      <t>ジョウキョウ</t>
    </rPh>
    <rPh sb="416" eb="418">
      <t>ジョジョ</t>
    </rPh>
    <rPh sb="429" eb="431">
      <t>チカヅ</t>
    </rPh>
    <phoneticPr fontId="4"/>
  </si>
  <si>
    <t>事業整備率が低く、使用料収入で賄うべき汚水処理費（公費負担分を除く）を一般会計からの繰入金に依存する状況が続いている。
事業整備をすすめ有収水量を増やすとともに、使用料の料金体系を定期的に見直し、早期の回収率100％を目指していく。
また、施設整備の効率的かつ効果的な維持管理を行うとともに、中期経営計画やストックマネジメント計画に基づき計画的に更新していく。</t>
    <rPh sb="98" eb="100">
      <t>ソウキ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</si>
</sst>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1.0900000000000001</c:v>
                </c:pt>
                <c:pt idx="3" formatCode="#,##0.00;&quot;△&quot;#,##0.00;&quot;-&quot;">
                  <c:v>0.76</c:v>
                </c:pt>
                <c:pt idx="4">
                  <c:v>0</c:v>
                </c:pt>
              </c:numCache>
            </c:numRef>
          </c:val>
          <c:extLst>
            <c:ext xmlns:c16="http://schemas.microsoft.com/office/drawing/2014/chart" uri="{C3380CC4-5D6E-409C-BE32-E72D297353CC}">
              <c16:uniqueId val="{00000000-7A99-473E-9191-1BB79FD4D5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7A99-473E-9191-1BB79FD4D5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67.31</c:v>
                </c:pt>
                <c:pt idx="1">
                  <c:v>69.599999999999994</c:v>
                </c:pt>
                <c:pt idx="2">
                  <c:v>50.16</c:v>
                </c:pt>
                <c:pt idx="3">
                  <c:v>51.74</c:v>
                </c:pt>
                <c:pt idx="4">
                  <c:v>52.18</c:v>
                </c:pt>
              </c:numCache>
            </c:numRef>
          </c:val>
          <c:extLst>
            <c:ext xmlns:c16="http://schemas.microsoft.com/office/drawing/2014/chart" uri="{C3380CC4-5D6E-409C-BE32-E72D297353CC}">
              <c16:uniqueId val="{00000000-2136-45C6-B82D-14F314A016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2136-45C6-B82D-14F314A016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87.5</c:v>
                </c:pt>
                <c:pt idx="1">
                  <c:v>86.54</c:v>
                </c:pt>
                <c:pt idx="2">
                  <c:v>88.86</c:v>
                </c:pt>
                <c:pt idx="3">
                  <c:v>89.88</c:v>
                </c:pt>
                <c:pt idx="4">
                  <c:v>90.64</c:v>
                </c:pt>
              </c:numCache>
            </c:numRef>
          </c:val>
          <c:extLst>
            <c:ext xmlns:c16="http://schemas.microsoft.com/office/drawing/2014/chart" uri="{C3380CC4-5D6E-409C-BE32-E72D297353CC}">
              <c16:uniqueId val="{00000000-C4B1-4E6A-A672-4F1CB96FEA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C4B1-4E6A-A672-4F1CB96FEA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71.400000000000006</c:v>
                </c:pt>
                <c:pt idx="1">
                  <c:v>69.06</c:v>
                </c:pt>
                <c:pt idx="2">
                  <c:v>71.62</c:v>
                </c:pt>
                <c:pt idx="3">
                  <c:v>69.89</c:v>
                </c:pt>
                <c:pt idx="4">
                  <c:v>91.18</c:v>
                </c:pt>
              </c:numCache>
            </c:numRef>
          </c:val>
          <c:extLst>
            <c:ext xmlns:c16="http://schemas.microsoft.com/office/drawing/2014/chart" uri="{C3380CC4-5D6E-409C-BE32-E72D297353CC}">
              <c16:uniqueId val="{00000000-39C0-4CE7-A70B-7FC4378CF7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0-4CE7-A70B-7FC4378CF7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4-49F2-BEBB-446EBFEEED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4-49F2-BEBB-446EBFEEED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CD-4F9C-8D18-1E0FF6211C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CD-4F9C-8D18-1E0FF6211C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45-4B49-B98C-85D287B749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5-4B49-B98C-85D287B749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A-46B6-90F9-B9FD348152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A-46B6-90F9-B9FD348152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137.6</c:v>
                </c:pt>
                <c:pt idx="1">
                  <c:v>243.81</c:v>
                </c:pt>
                <c:pt idx="2">
                  <c:v>333.89</c:v>
                </c:pt>
                <c:pt idx="3">
                  <c:v>376.33</c:v>
                </c:pt>
                <c:pt idx="4">
                  <c:v>68.91</c:v>
                </c:pt>
              </c:numCache>
            </c:numRef>
          </c:val>
          <c:extLst>
            <c:ext xmlns:c16="http://schemas.microsoft.com/office/drawing/2014/chart" uri="{C3380CC4-5D6E-409C-BE32-E72D297353CC}">
              <c16:uniqueId val="{00000000-8A33-4BD1-BBF3-2F3DD00823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8A33-4BD1-BBF3-2F3DD00823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41.91</c:v>
                </c:pt>
                <c:pt idx="1">
                  <c:v>39.72</c:v>
                </c:pt>
                <c:pt idx="2">
                  <c:v>42.25</c:v>
                </c:pt>
                <c:pt idx="3">
                  <c:v>42.65</c:v>
                </c:pt>
                <c:pt idx="4">
                  <c:v>70.86</c:v>
                </c:pt>
              </c:numCache>
            </c:numRef>
          </c:val>
          <c:extLst>
            <c:ext xmlns:c16="http://schemas.microsoft.com/office/drawing/2014/chart" uri="{C3380CC4-5D6E-409C-BE32-E72D297353CC}">
              <c16:uniqueId val="{00000000-FC6E-422B-8784-D098C6A376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FC6E-422B-8784-D098C6A376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239.84</c:v>
                </c:pt>
                <c:pt idx="1">
                  <c:v>245.91</c:v>
                </c:pt>
                <c:pt idx="2">
                  <c:v>231.39</c:v>
                </c:pt>
                <c:pt idx="3">
                  <c:v>252.74</c:v>
                </c:pt>
                <c:pt idx="4">
                  <c:v>150</c:v>
                </c:pt>
              </c:numCache>
            </c:numRef>
          </c:val>
          <c:extLst>
            <c:ext xmlns:c16="http://schemas.microsoft.com/office/drawing/2014/chart" uri="{C3380CC4-5D6E-409C-BE32-E72D297353CC}">
              <c16:uniqueId val="{00000000-9C40-42C2-B545-38D291A680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9C40-42C2-B545-38D291A680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袋井市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87908</v>
      </c>
      <c r="AM8" s="66"/>
      <c r="AN8" s="66"/>
      <c r="AO8" s="66"/>
      <c r="AP8" s="66"/>
      <c r="AQ8" s="66"/>
      <c r="AR8" s="66"/>
      <c r="AS8" s="66"/>
      <c r="AT8" s="65">
        <f>データ!T6</f>
        <v>108.33</v>
      </c>
      <c r="AU8" s="65"/>
      <c r="AV8" s="65"/>
      <c r="AW8" s="65"/>
      <c r="AX8" s="65"/>
      <c r="AY8" s="65"/>
      <c r="AZ8" s="65"/>
      <c r="BA8" s="65"/>
      <c r="BB8" s="65">
        <f>データ!U6</f>
        <v>811.48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5.36</v>
      </c>
      <c r="Q10" s="65"/>
      <c r="R10" s="65"/>
      <c r="S10" s="65"/>
      <c r="T10" s="65"/>
      <c r="U10" s="65"/>
      <c r="V10" s="65"/>
      <c r="W10" s="65">
        <f>データ!Q6</f>
        <v>84.16</v>
      </c>
      <c r="X10" s="65"/>
      <c r="Y10" s="65"/>
      <c r="Z10" s="65"/>
      <c r="AA10" s="65"/>
      <c r="AB10" s="65"/>
      <c r="AC10" s="65"/>
      <c r="AD10" s="66">
        <f>データ!R6</f>
        <v>1982</v>
      </c>
      <c r="AE10" s="66"/>
      <c r="AF10" s="66"/>
      <c r="AG10" s="66"/>
      <c r="AH10" s="66"/>
      <c r="AI10" s="66"/>
      <c r="AJ10" s="66"/>
      <c r="AK10" s="2"/>
      <c r="AL10" s="66">
        <f>データ!V6</f>
        <v>4713</v>
      </c>
      <c r="AM10" s="66"/>
      <c r="AN10" s="66"/>
      <c r="AO10" s="66"/>
      <c r="AP10" s="66"/>
      <c r="AQ10" s="66"/>
      <c r="AR10" s="66"/>
      <c r="AS10" s="66"/>
      <c r="AT10" s="65">
        <f>データ!W6</f>
        <v>1.88</v>
      </c>
      <c r="AU10" s="65"/>
      <c r="AV10" s="65"/>
      <c r="AW10" s="65"/>
      <c r="AX10" s="65"/>
      <c r="AY10" s="65"/>
      <c r="AZ10" s="65"/>
      <c r="BA10" s="65"/>
      <c r="BB10" s="65">
        <f>データ!X6</f>
        <v>2506.91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v+14hAVBIRD15kt0bBX1MMv395YpmJ5xhL1M4/fmjV4/StRoI+xQBdB6UD1YfXlBC3YT5cJRbYCA5GUU9CdoMA==" saltValue="TD25Db7L5IQbXy3kRhA80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222160</v>
      </c>
      <c r="D6" s="32">
        <f t="shared" si="3"/>
        <v>47</v>
      </c>
      <c r="E6" s="32">
        <f t="shared" si="3"/>
        <v>17</v>
      </c>
      <c r="F6" s="32">
        <f t="shared" si="3"/>
        <v>4</v>
      </c>
      <c r="G6" s="32">
        <f t="shared" si="3"/>
        <v>0</v>
      </c>
      <c r="H6" s="32" t="str">
        <f t="shared" si="3"/>
        <v>静岡県　袋井市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5.36</v>
      </c>
      <c r="Q6" s="33">
        <f t="shared" si="3"/>
        <v>84.16</v>
      </c>
      <c r="R6" s="33">
        <f t="shared" si="3"/>
        <v>1982</v>
      </c>
      <c r="S6" s="33">
        <f t="shared" si="3"/>
        <v>87908</v>
      </c>
      <c r="T6" s="33">
        <f t="shared" si="3"/>
        <v>108.33</v>
      </c>
      <c r="U6" s="33">
        <f t="shared" si="3"/>
        <v>811.48</v>
      </c>
      <c r="V6" s="33">
        <f t="shared" si="3"/>
        <v>4713</v>
      </c>
      <c r="W6" s="33">
        <f t="shared" si="3"/>
        <v>1.88</v>
      </c>
      <c r="X6" s="33">
        <f t="shared" si="3"/>
        <v>2506.91</v>
      </c>
      <c r="Y6" s="34">
        <f>IF(Y7="",NA(),Y7)</f>
        <v>71.400000000000006</v>
      </c>
      <c r="Z6" s="34">
        <f t="shared" ref="Z6:AH6" si="4">IF(Z7="",NA(),Z7)</f>
        <v>69.06</v>
      </c>
      <c r="AA6" s="34">
        <f t="shared" si="4"/>
        <v>71.62</v>
      </c>
      <c r="AB6" s="34">
        <f t="shared" si="4"/>
        <v>69.89</v>
      </c>
      <c r="AC6" s="34">
        <f t="shared" si="4"/>
        <v>91.18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137.6</v>
      </c>
      <c r="BG6" s="34">
        <f t="shared" ref="BG6:BO6" si="7">IF(BG7="",NA(),BG7)</f>
        <v>243.81</v>
      </c>
      <c r="BH6" s="34">
        <f t="shared" si="7"/>
        <v>333.89</v>
      </c>
      <c r="BI6" s="34">
        <f t="shared" si="7"/>
        <v>376.33</v>
      </c>
      <c r="BJ6" s="34">
        <f t="shared" si="7"/>
        <v>68.91</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41.91</v>
      </c>
      <c r="BR6" s="34">
        <f t="shared" ref="BR6:BZ6" si="8">IF(BR7="",NA(),BR7)</f>
        <v>39.72</v>
      </c>
      <c r="BS6" s="34">
        <f t="shared" si="8"/>
        <v>42.25</v>
      </c>
      <c r="BT6" s="34">
        <f t="shared" si="8"/>
        <v>42.65</v>
      </c>
      <c r="BU6" s="34">
        <f t="shared" si="8"/>
        <v>70.86</v>
      </c>
      <c r="BV6" s="34">
        <f t="shared" si="8"/>
        <v>53.01</v>
      </c>
      <c r="BW6" s="34">
        <f t="shared" si="8"/>
        <v>66.56</v>
      </c>
      <c r="BX6" s="34">
        <f t="shared" si="8"/>
        <v>66.22</v>
      </c>
      <c r="BY6" s="34">
        <f t="shared" si="8"/>
        <v>69.87</v>
      </c>
      <c r="BZ6" s="34">
        <f t="shared" si="8"/>
        <v>74.3</v>
      </c>
      <c r="CA6" s="33" t="str">
        <f>IF(CA7="","",IF(CA7="-","【-】","【"&amp;SUBSTITUTE(TEXT(CA7,"#,##0.00"),"-","△")&amp;"】"))</f>
        <v>【75.58】</v>
      </c>
      <c r="CB6" s="34">
        <f>IF(CB7="",NA(),CB7)</f>
        <v>239.84</v>
      </c>
      <c r="CC6" s="34">
        <f t="shared" ref="CC6:CK6" si="9">IF(CC7="",NA(),CC7)</f>
        <v>245.91</v>
      </c>
      <c r="CD6" s="34">
        <f t="shared" si="9"/>
        <v>231.39</v>
      </c>
      <c r="CE6" s="34">
        <f t="shared" si="9"/>
        <v>252.74</v>
      </c>
      <c r="CF6" s="34">
        <f t="shared" si="9"/>
        <v>150</v>
      </c>
      <c r="CG6" s="34">
        <f t="shared" si="9"/>
        <v>299.39</v>
      </c>
      <c r="CH6" s="34">
        <f t="shared" si="9"/>
        <v>244.29</v>
      </c>
      <c r="CI6" s="34">
        <f t="shared" si="9"/>
        <v>246.72</v>
      </c>
      <c r="CJ6" s="34">
        <f t="shared" si="9"/>
        <v>234.96</v>
      </c>
      <c r="CK6" s="34">
        <f t="shared" si="9"/>
        <v>221.81</v>
      </c>
      <c r="CL6" s="33" t="str">
        <f>IF(CL7="","",IF(CL7="-","【-】","【"&amp;SUBSTITUTE(TEXT(CL7,"#,##0.00"),"-","△")&amp;"】"))</f>
        <v>【215.23】</v>
      </c>
      <c r="CM6" s="34">
        <f>IF(CM7="",NA(),CM7)</f>
        <v>67.31</v>
      </c>
      <c r="CN6" s="34">
        <f t="shared" ref="CN6:CV6" si="10">IF(CN7="",NA(),CN7)</f>
        <v>69.599999999999994</v>
      </c>
      <c r="CO6" s="34">
        <f t="shared" si="10"/>
        <v>50.16</v>
      </c>
      <c r="CP6" s="34">
        <f t="shared" si="10"/>
        <v>51.74</v>
      </c>
      <c r="CQ6" s="34">
        <f t="shared" si="10"/>
        <v>52.18</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87.5</v>
      </c>
      <c r="CY6" s="34">
        <f t="shared" ref="CY6:DG6" si="11">IF(CY7="",NA(),CY7)</f>
        <v>86.54</v>
      </c>
      <c r="CZ6" s="34">
        <f t="shared" si="11"/>
        <v>88.86</v>
      </c>
      <c r="DA6" s="34">
        <f t="shared" si="11"/>
        <v>89.88</v>
      </c>
      <c r="DB6" s="34">
        <f t="shared" si="11"/>
        <v>90.64</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1.0900000000000001</v>
      </c>
      <c r="EH6" s="34">
        <f t="shared" si="14"/>
        <v>0.76</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222160</v>
      </c>
      <c r="D7" s="36">
        <v>47</v>
      </c>
      <c r="E7" s="36">
        <v>17</v>
      </c>
      <c r="F7" s="36">
        <v>4</v>
      </c>
      <c r="G7" s="36">
        <v>0</v>
      </c>
      <c r="H7" s="36" t="s">
        <v>110</v>
      </c>
      <c r="I7" s="36" t="s">
        <v>111</v>
      </c>
      <c r="J7" s="36" t="s">
        <v>112</v>
      </c>
      <c r="K7" s="36" t="s">
        <v>113</v>
      </c>
      <c r="L7" s="36" t="s">
        <v>114</v>
      </c>
      <c r="M7" s="36" t="s">
        <v>115</v>
      </c>
      <c r="N7" s="37" t="s">
        <v>116</v>
      </c>
      <c r="O7" s="37" t="s">
        <v>117</v>
      </c>
      <c r="P7" s="37">
        <v>5.36</v>
      </c>
      <c r="Q7" s="37">
        <v>84.16</v>
      </c>
      <c r="R7" s="37">
        <v>1982</v>
      </c>
      <c r="S7" s="37">
        <v>87908</v>
      </c>
      <c r="T7" s="37">
        <v>108.33</v>
      </c>
      <c r="U7" s="37">
        <v>811.48</v>
      </c>
      <c r="V7" s="37">
        <v>4713</v>
      </c>
      <c r="W7" s="37">
        <v>1.88</v>
      </c>
      <c r="X7" s="37">
        <v>2506.91</v>
      </c>
      <c r="Y7" s="37">
        <v>71.400000000000006</v>
      </c>
      <c r="Z7" s="37">
        <v>69.06</v>
      </c>
      <c r="AA7" s="37">
        <v>71.62</v>
      </c>
      <c r="AB7" s="37">
        <v>69.89</v>
      </c>
      <c r="AC7" s="37">
        <v>91.18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137.6</v>
      </c>
      <c r="BG7" s="37">
        <v>243.81</v>
      </c>
      <c r="BH7" s="37">
        <v>333.89</v>
      </c>
      <c r="BI7" s="37">
        <v>376.33</v>
      </c>
      <c r="BJ7" s="37">
        <v>68.91</v>
      </c>
      <c r="BK7" s="37">
        <v>1554.05</v>
      </c>
      <c r="BL7" s="37">
        <v>1436</v>
      </c>
      <c r="BM7" s="37">
        <v>1434.89</v>
      </c>
      <c r="BN7" s="37">
        <v>1298.9100000000001</v>
      </c>
      <c r="BO7" s="37">
        <v>1243.71</v>
      </c>
      <c r="BP7" s="37">
        <v>1225.44</v>
      </c>
      <c r="BQ7" s="37">
        <v>41.91</v>
      </c>
      <c r="BR7" s="37">
        <v>39.72</v>
      </c>
      <c r="BS7" s="37">
        <v>42.25</v>
      </c>
      <c r="BT7" s="37">
        <v>42.65</v>
      </c>
      <c r="BU7" s="37">
        <v>70.86</v>
      </c>
      <c r="BV7" s="37">
        <v>53.01</v>
      </c>
      <c r="BW7" s="37">
        <v>66.56</v>
      </c>
      <c r="BX7" s="37">
        <v>66.22</v>
      </c>
      <c r="BY7" s="37">
        <v>69.87</v>
      </c>
      <c r="BZ7" s="37">
        <v>74.3</v>
      </c>
      <c r="CA7" s="37">
        <v>75.58</v>
      </c>
      <c r="CB7" s="37">
        <v>239.84</v>
      </c>
      <c r="CC7" s="37">
        <v>245.91</v>
      </c>
      <c r="CD7" s="37">
        <v>231.39</v>
      </c>
      <c r="CE7" s="37">
        <v>252.74</v>
      </c>
      <c r="CF7" s="37">
        <v>150</v>
      </c>
      <c r="CG7" s="37">
        <v>299.39</v>
      </c>
      <c r="CH7" s="37">
        <v>244.29</v>
      </c>
      <c r="CI7" s="37">
        <v>246.72</v>
      </c>
      <c r="CJ7" s="37">
        <v>234.96</v>
      </c>
      <c r="CK7" s="37">
        <v>221.81</v>
      </c>
      <c r="CL7" s="37">
        <v>215.23</v>
      </c>
      <c r="CM7" s="37">
        <v>67.31</v>
      </c>
      <c r="CN7" s="37">
        <v>69.599999999999994</v>
      </c>
      <c r="CO7" s="37">
        <v>50.16</v>
      </c>
      <c r="CP7" s="37">
        <v>51.74</v>
      </c>
      <c r="CQ7" s="37">
        <v>52.18</v>
      </c>
      <c r="CR7" s="37">
        <v>36.200000000000003</v>
      </c>
      <c r="CS7" s="37">
        <v>43.58</v>
      </c>
      <c r="CT7" s="37">
        <v>41.35</v>
      </c>
      <c r="CU7" s="37">
        <v>42.9</v>
      </c>
      <c r="CV7" s="37">
        <v>43.36</v>
      </c>
      <c r="CW7" s="37">
        <v>42.66</v>
      </c>
      <c r="CX7" s="37">
        <v>87.5</v>
      </c>
      <c r="CY7" s="37">
        <v>86.54</v>
      </c>
      <c r="CZ7" s="37">
        <v>88.86</v>
      </c>
      <c r="DA7" s="37">
        <v>89.88</v>
      </c>
      <c r="DB7" s="37">
        <v>90.64</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1.0900000000000001</v>
      </c>
      <c r="EH7" s="37">
        <v>0.76</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dcterms:created xsi:type="dcterms:W3CDTF">2018-12-03T09:14:56Z</dcterms:created>
  <dcterms:modified xsi:type="dcterms:W3CDTF">2019-01-24T06:47:52Z</dcterms:modified>
  <cp:category/>
</cp:coreProperties>
</file>