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Q3abAZsU0sAk8x1sI8gJ6fp2V9k0p3m6B8QfB3yRN05i6LphBNU1/kVO9aDhwVuozh3YXxz6vBgpThUJnxh/4w==" workbookSaltValue="2/9F8WLzhK5ji93s0vdi4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L10" i="4"/>
  <c r="AD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<sst xmlns="http://schemas.openxmlformats.org/spreadsheetml/2006/main" count="240" uniqueCount="125">
  <si>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</si>
  <si>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</si>
  <si>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</si>
  <si>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</si>
  <si>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</si>
  <si>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</si>
  <si>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</si>
  <si>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</si>
  <si>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</si>
  <si>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</si>
  <si>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</si>
  <si>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</si>
  <si>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</si>
  <si>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</si>
  <si>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</si>
  <si>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</si>
  <si>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</si>
  <si>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</si>
  <si>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</si>
  <si>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</si>
  <si>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</si>
  <si>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</si>
  <si>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</si>
  <si>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</si>
  <si>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</si>
  <si>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</si>
  <si>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</si>
  <si>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</si>
  <si>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</si>
  <si>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</si>
  <si>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</si>
  <si>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</si>
  <si>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</si>
  <si>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</si>
  <si>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</si>
  <si>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</si>
  <si>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</si>
  <si>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</si>
  <si>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</si>
  <si>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</si>
  <si>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</si>
  <si>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</si>
  <si>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</si>
  <si>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</si>
  <si>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</si>
  <si>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</si>
  <si>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</si>
  <si>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</si>
  <si>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</si>
  <si>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</si>
  <si>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</si>
  <si>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</si>
  <si>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</si>
  <si>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</si>
  <si>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</si>
  <si>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</si>
  <si>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</si>
  <si>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</si>
  <si>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</si>
  <si>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</si>
  <si>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</si>
  <si>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</si>
  <si>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</si>
  <si>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</si>
  <si>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</si>
  <si>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</si>
  <si>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</si>
  <si>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</si>
  <si>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</si>
  <si>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</si>
  <si>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</si>
  <si>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</si>
  <si>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</si>
  <si>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</si>
  <si>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</si>
  <si>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</si>
  <si>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</si>
  <si>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</si>
  <si>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</si>
  <si>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</si>
  <si>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</si>
  <si>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</si>
  <si>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</si>
  <si>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</si>
  <si>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</si>
  <si>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</si>
  <si>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</si>
  <si>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</si>
  <si>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</si>
  <si>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</si>
  <si>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</si>
  <si>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</si>
  <si>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</si>
  <si>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</si>
  <si>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</si>
  <si>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</si>
  <si>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</si>
  <si>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</si>
  <si>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</si>
  <si>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</si>
  <si>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</si>
  <si>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</si>
  <si>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</si>
  <si>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</si>
  <si>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</si>
  <si>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</si>
  <si>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</si>
  <si>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</si>
  <si>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</si>
  <si>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静岡県　伊豆市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</si>
  <si>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</si>
  <si>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</si>
  <si>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</si>
  <si>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</si>
  <si>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</si>
  <si>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</si>
  <si>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</si>
  <si>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</si>
  <si>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</si>
  <si>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</si>
  <si>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</si>
  <si>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</si>
  <si>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当該事業の処理区は、流域関連の処理区が1地区、単独の処理場を有する処理区が3地区となっている。流域関連の処理区と単独処理区の内1地区を現在整備中、単独処理区のその他2地区については整備が完了している。
①の収益的収支比率は一般会計繰入金の減少によりH27から低下している。⑤の経費回収率については、汚水処理費が減少したため、H28と比べて回収率は増加しているが、類似団体の平均値を大きく下回っている。また、総収益の内訳は使用料約36％、一般会計繰入金約64％となっている。適正な使用料の確保が喫緊の課題となっていることから、H29年度に使用料改定のための審議会を開催し、H30年度から約27％の使用料値上げを行うこととなった。
⑧の水洗化率については微増を続けてはいるものの、類似団体平均値と比較して低い割合であるため、接続促進につながる策が必要と考えられる。④の企業債残高対事業規模比率はH27、28、29年度分は一般会計繰入金を反映させたため当該値が0となっている。</t>
    <rPh sb="149" eb="151">
      <t>オスイ</t>
    </rPh>
    <rPh sb="151" eb="153">
      <t>ショリ</t>
    </rPh>
    <rPh sb="153" eb="154">
      <t>ヒ</t>
    </rPh>
    <rPh sb="155" eb="157">
      <t>ゲンショウ</t>
    </rPh>
    <rPh sb="166" eb="167">
      <t>クラ</t>
    </rPh>
    <rPh sb="169" eb="171">
      <t>カイシュウ</t>
    </rPh>
    <rPh sb="171" eb="172">
      <t>リツ</t>
    </rPh>
    <rPh sb="173" eb="175">
      <t>ゾウカ</t>
    </rPh>
    <phoneticPr fontId="4"/>
  </si>
  <si>
    <t>伊豆市全体として人口は年々減少している。下水道事業においては有収水量の減少が見込まれるため、接続率の向上が必要となる。経費回収率は依然として低いが、H30年度から使用料金の改定を行うため、一定の改善が見込まれる。H31から公営企業化するとともにH32を目途に経営戦略の策定に取り組んでいく。今後、中長期的なビジョンを踏まえた経営が必要。また、管渠の更新時期を迎えることになるため、ストックマネジメント計画を策定し、計画的に更新を行っていく。</t>
    <phoneticPr fontId="4"/>
  </si>
  <si>
    <t>3つの処理場の改築更新工事を古い施設から順に進めている。最も古い土肥浄化センターの工事は完了し、現在は湯ヶ島クリーンセンターに取り掛っている。その後、白岩浄化センターを更新予定。
管渠についてはカメラ調査を実施しており、傷み等が確認された場合は修繕を行っている。
③の管渠改善率については部分的に修繕を行った。なお、次年度以降計画的に修繕を行っていく予定。</t>
    <rPh sb="144" eb="147">
      <t>ブブンテキ</t>
    </rPh>
    <rPh sb="148" eb="150">
      <t>シュウゼン</t>
    </rPh>
    <rPh sb="151" eb="152">
      <t>オコナ</t>
    </rPh>
    <rPh sb="158" eb="161">
      <t>ジネンド</t>
    </rPh>
    <rPh sb="161" eb="163">
      <t>イコウ</t>
    </rPh>
    <rPh sb="163" eb="165">
      <t>ケイカク</t>
    </rPh>
    <rPh sb="165" eb="166">
      <t>テキ</t>
    </rPh>
    <rPh sb="167" eb="169">
      <t>シュウゼン</t>
    </rPh>
    <rPh sb="170" eb="171">
      <t>オコナ</t>
    </rPh>
    <rPh sb="175" eb="177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</si>
</sst>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0.02</c:v>
                </c:pt>
                <c:pt idx="3" formatCode="#,##0.00;&quot;△&quot;#,##0.00;&quot;-&quot;">
                  <c:v>0.53</c:v>
                </c:pt>
                <c:pt idx="4" formatCode="#,##0.00;&quot;△&quot;#,##0.00;&quot;-&quot;">
                  <c:v>0.01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8E-4C3B-9C8E-FA1CF44B8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015168"/>
        <c:axId val="105021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48E-4C3B-9C8E-FA1CF44B8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15168"/>
        <c:axId val="105021440"/>
      </c:lineChart>
      <c:dateAx>
        <c:axId val="105015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021440"/>
        <c:crosses val="autoZero"/>
        <c:auto val="1"/>
        <c:lblOffset val="100"/>
        <c:baseTimeUnit val="years"/>
      </c:dateAx>
      <c:valAx>
        <c:axId val="105021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015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66.44</c:v>
                </c:pt>
                <c:pt idx="1">
                  <c:v>81.86</c:v>
                </c:pt>
                <c:pt idx="2">
                  <c:v>90.65</c:v>
                </c:pt>
                <c:pt idx="3">
                  <c:v>68.77</c:v>
                </c:pt>
                <c:pt idx="4">
                  <c:v>59.59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88-4EF3-8651-09072B94C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18656"/>
        <c:axId val="105320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88-4EF3-8651-09072B94C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18656"/>
        <c:axId val="105320832"/>
      </c:lineChart>
      <c:dateAx>
        <c:axId val="105318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320832"/>
        <c:crosses val="autoZero"/>
        <c:auto val="1"/>
        <c:lblOffset val="100"/>
        <c:baseTimeUnit val="years"/>
      </c:dateAx>
      <c:valAx>
        <c:axId val="105320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318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74-4017-8FBE-CAE1F7189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60000"/>
        <c:axId val="105366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74-4017-8FBE-CAE1F7189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60000"/>
        <c:axId val="105366272"/>
      </c:lineChart>
      <c:dateAx>
        <c:axId val="105360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366272"/>
        <c:crosses val="autoZero"/>
        <c:auto val="1"/>
        <c:lblOffset val="100"/>
        <c:baseTimeUnit val="years"/>
      </c:dateAx>
      <c:valAx>
        <c:axId val="105366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360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21-4DFC-BCDB-B401C2B7C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283584"/>
        <c:axId val="105285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21-4DFC-BCDB-B401C2B7C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83584"/>
        <c:axId val="105285120"/>
      </c:lineChart>
      <c:dateAx>
        <c:axId val="105283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85120"/>
        <c:crosses val="autoZero"/>
        <c:auto val="1"/>
        <c:lblOffset val="100"/>
        <c:baseTimeUnit val="years"/>
      </c:dateAx>
      <c:valAx>
        <c:axId val="105285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283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C3-412F-911B-191854F75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09696"/>
        <c:axId val="105311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C3-412F-911B-191854F75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09696"/>
        <c:axId val="105311616"/>
      </c:lineChart>
      <c:dateAx>
        <c:axId val="105309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311616"/>
        <c:crosses val="autoZero"/>
        <c:auto val="1"/>
        <c:lblOffset val="100"/>
        <c:baseTimeUnit val="years"/>
      </c:dateAx>
      <c:valAx>
        <c:axId val="105311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309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38-48A6-8EBA-62CFFFB78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65152"/>
        <c:axId val="106467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38-48A6-8EBA-62CFFFB78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65152"/>
        <c:axId val="106467328"/>
      </c:lineChart>
      <c:dateAx>
        <c:axId val="106465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467328"/>
        <c:crosses val="autoZero"/>
        <c:auto val="1"/>
        <c:lblOffset val="100"/>
        <c:baseTimeUnit val="years"/>
      </c:dateAx>
      <c:valAx>
        <c:axId val="106467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465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1114.97</c:v>
                </c:pt>
                <c:pt idx="1">
                  <c:v>1096.05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FB-4F2D-8903-8DBDE6BEF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502400"/>
        <c:axId val="106504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1569.13</c:v>
                </c:pt>
                <c:pt idx="1">
                  <c:v>1436</c:v>
                </c:pt>
                <c:pt idx="2">
                  <c:v>1434.89</c:v>
                </c:pt>
                <c:pt idx="3">
                  <c:v>1298.9100000000001</c:v>
                </c:pt>
                <c:pt idx="4">
                  <c:v>1243.71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FB-4F2D-8903-8DBDE6BEF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502400"/>
        <c:axId val="106504576"/>
      </c:lineChart>
      <c:dateAx>
        <c:axId val="106502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504576"/>
        <c:crosses val="autoZero"/>
        <c:auto val="1"/>
        <c:lblOffset val="100"/>
        <c:baseTimeUnit val="years"/>
      </c:dateAx>
      <c:valAx>
        <c:axId val="106504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502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39.99</c:v>
                </c:pt>
                <c:pt idx="1">
                  <c:v>36.93</c:v>
                </c:pt>
                <c:pt idx="2">
                  <c:v>36.6</c:v>
                </c:pt>
                <c:pt idx="3">
                  <c:v>37.24</c:v>
                </c:pt>
                <c:pt idx="4">
                  <c:v>52.73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A4-4E5B-9A50-2DBFD6207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550400"/>
        <c:axId val="10655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64.63</c:v>
                </c:pt>
                <c:pt idx="1">
                  <c:v>66.56</c:v>
                </c:pt>
                <c:pt idx="2">
                  <c:v>66.22</c:v>
                </c:pt>
                <c:pt idx="3">
                  <c:v>69.87</c:v>
                </c:pt>
                <c:pt idx="4">
                  <c:v>74.3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A4-4E5B-9A50-2DBFD6207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550400"/>
        <c:axId val="106552320"/>
      </c:lineChart>
      <c:dateAx>
        <c:axId val="10655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552320"/>
        <c:crosses val="autoZero"/>
        <c:auto val="1"/>
        <c:lblOffset val="100"/>
        <c:baseTimeUnit val="years"/>
      </c:dateAx>
      <c:valAx>
        <c:axId val="10655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550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239.93</c:v>
                </c:pt>
                <c:pt idx="1">
                  <c:v>274.55</c:v>
                </c:pt>
                <c:pt idx="2">
                  <c:v>265.48</c:v>
                </c:pt>
                <c:pt idx="3">
                  <c:v>266.77999999999997</c:v>
                </c:pt>
                <c:pt idx="4">
                  <c:v>183.56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53-4F08-93B5-4EF9F2905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640512"/>
        <c:axId val="106642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245.75</c:v>
                </c:pt>
                <c:pt idx="1">
                  <c:v>244.29</c:v>
                </c:pt>
                <c:pt idx="2">
                  <c:v>246.72</c:v>
                </c:pt>
                <c:pt idx="3">
                  <c:v>234.96</c:v>
                </c:pt>
                <c:pt idx="4">
                  <c:v>221.81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53-4F08-93B5-4EF9F2905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640512"/>
        <c:axId val="106642432"/>
      </c:lineChart>
      <c:dateAx>
        <c:axId val="106640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642432"/>
        <c:crosses val="autoZero"/>
        <c:auto val="1"/>
        <c:lblOffset val="100"/>
        <c:baseTimeUnit val="years"/>
      </c:dateAx>
      <c:valAx>
        <c:axId val="106642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640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74.459999999999994</c:v>
                </c:pt>
                <c:pt idx="1">
                  <c:v>67.150000000000006</c:v>
                </c:pt>
                <c:pt idx="2">
                  <c:v>85.01</c:v>
                </c:pt>
                <c:pt idx="3">
                  <c:v>70.77</c:v>
                </c:pt>
                <c:pt idx="4">
                  <c:v>69.59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6D-41B4-B232-817982D29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685952"/>
        <c:axId val="106687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43.65</c:v>
                </c:pt>
                <c:pt idx="1">
                  <c:v>43.58</c:v>
                </c:pt>
                <c:pt idx="2">
                  <c:v>41.35</c:v>
                </c:pt>
                <c:pt idx="3">
                  <c:v>42.9</c:v>
                </c:pt>
                <c:pt idx="4">
                  <c:v>43.36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6D-41B4-B232-817982D29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685952"/>
        <c:axId val="106687872"/>
      </c:lineChart>
      <c:dateAx>
        <c:axId val="106685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687872"/>
        <c:crosses val="autoZero"/>
        <c:auto val="1"/>
        <c:lblOffset val="100"/>
        <c:baseTimeUnit val="years"/>
      </c:dateAx>
      <c:valAx>
        <c:axId val="106687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685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73.680000000000007</c:v>
                </c:pt>
                <c:pt idx="1">
                  <c:v>73.77</c:v>
                </c:pt>
                <c:pt idx="2">
                  <c:v>74.959999999999994</c:v>
                </c:pt>
                <c:pt idx="3">
                  <c:v>75.16</c:v>
                </c:pt>
                <c:pt idx="4">
                  <c:v>75.489999999999995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3A-4A45-AAA6-846367242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784064"/>
        <c:axId val="107786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82.2</c:v>
                </c:pt>
                <c:pt idx="1">
                  <c:v>82.35</c:v>
                </c:pt>
                <c:pt idx="2">
                  <c:v>82.9</c:v>
                </c:pt>
                <c:pt idx="3">
                  <c:v>83.5</c:v>
                </c:pt>
                <c:pt idx="4">
                  <c:v>83.06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3A-4A45-AAA6-846367242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84064"/>
        <c:axId val="107786240"/>
      </c:lineChart>
      <c:dateAx>
        <c:axId val="10778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786240"/>
        <c:crosses val="autoZero"/>
        <c:auto val="1"/>
        <c:lblOffset val="100"/>
        <c:baseTimeUnit val="years"/>
      </c:dateAx>
      <c:valAx>
        <c:axId val="107786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784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【1,225.44】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37" zoomScaleNormal="100" workbookViewId="0">
      <selection activeCell="BL64" sqref="BL64:BZ6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静岡県　伊豆市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特定環境保全公共下水道</v>
      </c>
      <c r="Q8" s="71"/>
      <c r="R8" s="71"/>
      <c r="S8" s="71"/>
      <c r="T8" s="71"/>
      <c r="U8" s="71"/>
      <c r="V8" s="71"/>
      <c r="W8" s="71" t="str">
        <f>データ!L6</f>
        <v>D2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31411</v>
      </c>
      <c r="AM8" s="66"/>
      <c r="AN8" s="66"/>
      <c r="AO8" s="66"/>
      <c r="AP8" s="66"/>
      <c r="AQ8" s="66"/>
      <c r="AR8" s="66"/>
      <c r="AS8" s="66"/>
      <c r="AT8" s="65">
        <f>データ!T6</f>
        <v>363.97</v>
      </c>
      <c r="AU8" s="65"/>
      <c r="AV8" s="65"/>
      <c r="AW8" s="65"/>
      <c r="AX8" s="65"/>
      <c r="AY8" s="65"/>
      <c r="AZ8" s="65"/>
      <c r="BA8" s="65"/>
      <c r="BB8" s="65">
        <f>データ!U6</f>
        <v>86.3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34.49</v>
      </c>
      <c r="Q10" s="65"/>
      <c r="R10" s="65"/>
      <c r="S10" s="65"/>
      <c r="T10" s="65"/>
      <c r="U10" s="65"/>
      <c r="V10" s="65"/>
      <c r="W10" s="65">
        <f>データ!Q6</f>
        <v>73.650000000000006</v>
      </c>
      <c r="X10" s="65"/>
      <c r="Y10" s="65"/>
      <c r="Z10" s="65"/>
      <c r="AA10" s="65"/>
      <c r="AB10" s="65"/>
      <c r="AC10" s="65"/>
      <c r="AD10" s="66">
        <f>データ!R6</f>
        <v>2106</v>
      </c>
      <c r="AE10" s="66"/>
      <c r="AF10" s="66"/>
      <c r="AG10" s="66"/>
      <c r="AH10" s="66"/>
      <c r="AI10" s="66"/>
      <c r="AJ10" s="66"/>
      <c r="AK10" s="2"/>
      <c r="AL10" s="66">
        <f>データ!V6</f>
        <v>10723</v>
      </c>
      <c r="AM10" s="66"/>
      <c r="AN10" s="66"/>
      <c r="AO10" s="66"/>
      <c r="AP10" s="66"/>
      <c r="AQ10" s="66"/>
      <c r="AR10" s="66"/>
      <c r="AS10" s="66"/>
      <c r="AT10" s="65">
        <f>データ!W6</f>
        <v>4.47</v>
      </c>
      <c r="AU10" s="65"/>
      <c r="AV10" s="65"/>
      <c r="AW10" s="65"/>
      <c r="AX10" s="65"/>
      <c r="AY10" s="65"/>
      <c r="AZ10" s="65"/>
      <c r="BA10" s="65"/>
      <c r="BB10" s="65">
        <f>データ!X6</f>
        <v>2398.88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122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124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123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【1,225.44】</v>
      </c>
      <c r="I86" s="25" t="str">
        <f>データ!CA6</f>
        <v>【75.58】</v>
      </c>
      <c r="J86" s="25" t="str">
        <f>データ!CL6</f>
        <v>【215.23】</v>
      </c>
      <c r="K86" s="25" t="str">
        <f>データ!CW6</f>
        <v>【42.66】</v>
      </c>
      <c r="L86" s="25" t="str">
        <f>データ!DH6</f>
        <v>【82.67】</v>
      </c>
      <c r="M86" s="25" t="s">
        <v>55</v>
      </c>
      <c r="N86" s="25" t="s">
        <v>55</v>
      </c>
      <c r="O86" s="25" t="str">
        <f>データ!EO6</f>
        <v>【0.10】</v>
      </c>
    </row>
  </sheetData>
  <sheetProtection algorithmName="SHA-512" hashValue="0DJJ9jucC2RTTCGXCC8lZQ5nYbyFy9DphtxwQAqSWG+mnW8/NVm3RGrf0KCDKuVbdfiEoezjhAfvF4WHUJBI1g==" saltValue="OAWvTyAkxj46LNQH3E6PkQ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56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57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58</v>
      </c>
      <c r="B3" s="28" t="s">
        <v>59</v>
      </c>
      <c r="C3" s="28" t="s">
        <v>60</v>
      </c>
      <c r="D3" s="28" t="s">
        <v>61</v>
      </c>
      <c r="E3" s="28" t="s">
        <v>62</v>
      </c>
      <c r="F3" s="28" t="s">
        <v>63</v>
      </c>
      <c r="G3" s="28" t="s">
        <v>64</v>
      </c>
      <c r="H3" s="76" t="s">
        <v>65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66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67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68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69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70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71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72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73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74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75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76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77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78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79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80</v>
      </c>
      <c r="B5" s="30"/>
      <c r="C5" s="30"/>
      <c r="D5" s="30"/>
      <c r="E5" s="30"/>
      <c r="F5" s="30"/>
      <c r="G5" s="30"/>
      <c r="H5" s="31" t="s">
        <v>81</v>
      </c>
      <c r="I5" s="31" t="s">
        <v>82</v>
      </c>
      <c r="J5" s="31" t="s">
        <v>83</v>
      </c>
      <c r="K5" s="31" t="s">
        <v>84</v>
      </c>
      <c r="L5" s="31" t="s">
        <v>85</v>
      </c>
      <c r="M5" s="31" t="s">
        <v>5</v>
      </c>
      <c r="N5" s="31" t="s">
        <v>86</v>
      </c>
      <c r="O5" s="31" t="s">
        <v>87</v>
      </c>
      <c r="P5" s="31" t="s">
        <v>88</v>
      </c>
      <c r="Q5" s="31" t="s">
        <v>89</v>
      </c>
      <c r="R5" s="31" t="s">
        <v>90</v>
      </c>
      <c r="S5" s="31" t="s">
        <v>91</v>
      </c>
      <c r="T5" s="31" t="s">
        <v>92</v>
      </c>
      <c r="U5" s="31" t="s">
        <v>93</v>
      </c>
      <c r="V5" s="31" t="s">
        <v>94</v>
      </c>
      <c r="W5" s="31" t="s">
        <v>95</v>
      </c>
      <c r="X5" s="31" t="s">
        <v>96</v>
      </c>
      <c r="Y5" s="31" t="s">
        <v>97</v>
      </c>
      <c r="Z5" s="31" t="s">
        <v>98</v>
      </c>
      <c r="AA5" s="31" t="s">
        <v>99</v>
      </c>
      <c r="AB5" s="31" t="s">
        <v>100</v>
      </c>
      <c r="AC5" s="31" t="s">
        <v>101</v>
      </c>
      <c r="AD5" s="31" t="s">
        <v>102</v>
      </c>
      <c r="AE5" s="31" t="s">
        <v>103</v>
      </c>
      <c r="AF5" s="31" t="s">
        <v>104</v>
      </c>
      <c r="AG5" s="31" t="s">
        <v>105</v>
      </c>
      <c r="AH5" s="31" t="s">
        <v>106</v>
      </c>
      <c r="AI5" s="31" t="s">
        <v>43</v>
      </c>
      <c r="AJ5" s="31" t="s">
        <v>97</v>
      </c>
      <c r="AK5" s="31" t="s">
        <v>98</v>
      </c>
      <c r="AL5" s="31" t="s">
        <v>99</v>
      </c>
      <c r="AM5" s="31" t="s">
        <v>100</v>
      </c>
      <c r="AN5" s="31" t="s">
        <v>101</v>
      </c>
      <c r="AO5" s="31" t="s">
        <v>102</v>
      </c>
      <c r="AP5" s="31" t="s">
        <v>103</v>
      </c>
      <c r="AQ5" s="31" t="s">
        <v>104</v>
      </c>
      <c r="AR5" s="31" t="s">
        <v>105</v>
      </c>
      <c r="AS5" s="31" t="s">
        <v>106</v>
      </c>
      <c r="AT5" s="31" t="s">
        <v>107</v>
      </c>
      <c r="AU5" s="31" t="s">
        <v>97</v>
      </c>
      <c r="AV5" s="31" t="s">
        <v>98</v>
      </c>
      <c r="AW5" s="31" t="s">
        <v>99</v>
      </c>
      <c r="AX5" s="31" t="s">
        <v>100</v>
      </c>
      <c r="AY5" s="31" t="s">
        <v>101</v>
      </c>
      <c r="AZ5" s="31" t="s">
        <v>102</v>
      </c>
      <c r="BA5" s="31" t="s">
        <v>103</v>
      </c>
      <c r="BB5" s="31" t="s">
        <v>104</v>
      </c>
      <c r="BC5" s="31" t="s">
        <v>105</v>
      </c>
      <c r="BD5" s="31" t="s">
        <v>106</v>
      </c>
      <c r="BE5" s="31" t="s">
        <v>107</v>
      </c>
      <c r="BF5" s="31" t="s">
        <v>97</v>
      </c>
      <c r="BG5" s="31" t="s">
        <v>98</v>
      </c>
      <c r="BH5" s="31" t="s">
        <v>99</v>
      </c>
      <c r="BI5" s="31" t="s">
        <v>100</v>
      </c>
      <c r="BJ5" s="31" t="s">
        <v>101</v>
      </c>
      <c r="BK5" s="31" t="s">
        <v>102</v>
      </c>
      <c r="BL5" s="31" t="s">
        <v>103</v>
      </c>
      <c r="BM5" s="31" t="s">
        <v>104</v>
      </c>
      <c r="BN5" s="31" t="s">
        <v>105</v>
      </c>
      <c r="BO5" s="31" t="s">
        <v>106</v>
      </c>
      <c r="BP5" s="31" t="s">
        <v>107</v>
      </c>
      <c r="BQ5" s="31" t="s">
        <v>97</v>
      </c>
      <c r="BR5" s="31" t="s">
        <v>98</v>
      </c>
      <c r="BS5" s="31" t="s">
        <v>99</v>
      </c>
      <c r="BT5" s="31" t="s">
        <v>100</v>
      </c>
      <c r="BU5" s="31" t="s">
        <v>101</v>
      </c>
      <c r="BV5" s="31" t="s">
        <v>102</v>
      </c>
      <c r="BW5" s="31" t="s">
        <v>103</v>
      </c>
      <c r="BX5" s="31" t="s">
        <v>104</v>
      </c>
      <c r="BY5" s="31" t="s">
        <v>105</v>
      </c>
      <c r="BZ5" s="31" t="s">
        <v>106</v>
      </c>
      <c r="CA5" s="31" t="s">
        <v>107</v>
      </c>
      <c r="CB5" s="31" t="s">
        <v>97</v>
      </c>
      <c r="CC5" s="31" t="s">
        <v>98</v>
      </c>
      <c r="CD5" s="31" t="s">
        <v>99</v>
      </c>
      <c r="CE5" s="31" t="s">
        <v>100</v>
      </c>
      <c r="CF5" s="31" t="s">
        <v>101</v>
      </c>
      <c r="CG5" s="31" t="s">
        <v>102</v>
      </c>
      <c r="CH5" s="31" t="s">
        <v>103</v>
      </c>
      <c r="CI5" s="31" t="s">
        <v>104</v>
      </c>
      <c r="CJ5" s="31" t="s">
        <v>105</v>
      </c>
      <c r="CK5" s="31" t="s">
        <v>106</v>
      </c>
      <c r="CL5" s="31" t="s">
        <v>107</v>
      </c>
      <c r="CM5" s="31" t="s">
        <v>97</v>
      </c>
      <c r="CN5" s="31" t="s">
        <v>98</v>
      </c>
      <c r="CO5" s="31" t="s">
        <v>99</v>
      </c>
      <c r="CP5" s="31" t="s">
        <v>100</v>
      </c>
      <c r="CQ5" s="31" t="s">
        <v>101</v>
      </c>
      <c r="CR5" s="31" t="s">
        <v>102</v>
      </c>
      <c r="CS5" s="31" t="s">
        <v>103</v>
      </c>
      <c r="CT5" s="31" t="s">
        <v>104</v>
      </c>
      <c r="CU5" s="31" t="s">
        <v>105</v>
      </c>
      <c r="CV5" s="31" t="s">
        <v>106</v>
      </c>
      <c r="CW5" s="31" t="s">
        <v>107</v>
      </c>
      <c r="CX5" s="31" t="s">
        <v>97</v>
      </c>
      <c r="CY5" s="31" t="s">
        <v>98</v>
      </c>
      <c r="CZ5" s="31" t="s">
        <v>99</v>
      </c>
      <c r="DA5" s="31" t="s">
        <v>100</v>
      </c>
      <c r="DB5" s="31" t="s">
        <v>101</v>
      </c>
      <c r="DC5" s="31" t="s">
        <v>102</v>
      </c>
      <c r="DD5" s="31" t="s">
        <v>103</v>
      </c>
      <c r="DE5" s="31" t="s">
        <v>104</v>
      </c>
      <c r="DF5" s="31" t="s">
        <v>105</v>
      </c>
      <c r="DG5" s="31" t="s">
        <v>106</v>
      </c>
      <c r="DH5" s="31" t="s">
        <v>107</v>
      </c>
      <c r="DI5" s="31" t="s">
        <v>97</v>
      </c>
      <c r="DJ5" s="31" t="s">
        <v>98</v>
      </c>
      <c r="DK5" s="31" t="s">
        <v>99</v>
      </c>
      <c r="DL5" s="31" t="s">
        <v>100</v>
      </c>
      <c r="DM5" s="31" t="s">
        <v>101</v>
      </c>
      <c r="DN5" s="31" t="s">
        <v>102</v>
      </c>
      <c r="DO5" s="31" t="s">
        <v>103</v>
      </c>
      <c r="DP5" s="31" t="s">
        <v>104</v>
      </c>
      <c r="DQ5" s="31" t="s">
        <v>105</v>
      </c>
      <c r="DR5" s="31" t="s">
        <v>106</v>
      </c>
      <c r="DS5" s="31" t="s">
        <v>107</v>
      </c>
      <c r="DT5" s="31" t="s">
        <v>97</v>
      </c>
      <c r="DU5" s="31" t="s">
        <v>98</v>
      </c>
      <c r="DV5" s="31" t="s">
        <v>99</v>
      </c>
      <c r="DW5" s="31" t="s">
        <v>100</v>
      </c>
      <c r="DX5" s="31" t="s">
        <v>101</v>
      </c>
      <c r="DY5" s="31" t="s">
        <v>102</v>
      </c>
      <c r="DZ5" s="31" t="s">
        <v>103</v>
      </c>
      <c r="EA5" s="31" t="s">
        <v>104</v>
      </c>
      <c r="EB5" s="31" t="s">
        <v>105</v>
      </c>
      <c r="EC5" s="31" t="s">
        <v>106</v>
      </c>
      <c r="ED5" s="31" t="s">
        <v>107</v>
      </c>
      <c r="EE5" s="31" t="s">
        <v>97</v>
      </c>
      <c r="EF5" s="31" t="s">
        <v>98</v>
      </c>
      <c r="EG5" s="31" t="s">
        <v>99</v>
      </c>
      <c r="EH5" s="31" t="s">
        <v>100</v>
      </c>
      <c r="EI5" s="31" t="s">
        <v>101</v>
      </c>
      <c r="EJ5" s="31" t="s">
        <v>102</v>
      </c>
      <c r="EK5" s="31" t="s">
        <v>103</v>
      </c>
      <c r="EL5" s="31" t="s">
        <v>104</v>
      </c>
      <c r="EM5" s="31" t="s">
        <v>105</v>
      </c>
      <c r="EN5" s="31" t="s">
        <v>106</v>
      </c>
      <c r="EO5" s="31" t="s">
        <v>107</v>
      </c>
    </row>
    <row r="6" spans="1:145" s="35" customFormat="1" x14ac:dyDescent="0.15">
      <c r="A6" s="27" t="s">
        <v>108</v>
      </c>
      <c r="B6" s="32">
        <f>B7</f>
        <v>2017</v>
      </c>
      <c r="C6" s="32">
        <f t="shared" ref="C6:X6" si="3">C7</f>
        <v>222224</v>
      </c>
      <c r="D6" s="32">
        <f t="shared" si="3"/>
        <v>47</v>
      </c>
      <c r="E6" s="32">
        <f t="shared" si="3"/>
        <v>17</v>
      </c>
      <c r="F6" s="32">
        <f t="shared" si="3"/>
        <v>4</v>
      </c>
      <c r="G6" s="32">
        <f t="shared" si="3"/>
        <v>0</v>
      </c>
      <c r="H6" s="32" t="str">
        <f t="shared" si="3"/>
        <v>静岡県　伊豆市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特定環境保全公共下水道</v>
      </c>
      <c r="L6" s="32" t="str">
        <f t="shared" si="3"/>
        <v>D2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34.49</v>
      </c>
      <c r="Q6" s="33">
        <f t="shared" si="3"/>
        <v>73.650000000000006</v>
      </c>
      <c r="R6" s="33">
        <f t="shared" si="3"/>
        <v>2106</v>
      </c>
      <c r="S6" s="33">
        <f t="shared" si="3"/>
        <v>31411</v>
      </c>
      <c r="T6" s="33">
        <f t="shared" si="3"/>
        <v>363.97</v>
      </c>
      <c r="U6" s="33">
        <f t="shared" si="3"/>
        <v>86.3</v>
      </c>
      <c r="V6" s="33">
        <f t="shared" si="3"/>
        <v>10723</v>
      </c>
      <c r="W6" s="33">
        <f t="shared" si="3"/>
        <v>4.47</v>
      </c>
      <c r="X6" s="33">
        <f t="shared" si="3"/>
        <v>2398.88</v>
      </c>
      <c r="Y6" s="34">
        <f>IF(Y7="",NA(),Y7)</f>
        <v>66.44</v>
      </c>
      <c r="Z6" s="34">
        <f t="shared" ref="Z6:AH6" si="4">IF(Z7="",NA(),Z7)</f>
        <v>81.86</v>
      </c>
      <c r="AA6" s="34">
        <f t="shared" si="4"/>
        <v>90.65</v>
      </c>
      <c r="AB6" s="34">
        <f t="shared" si="4"/>
        <v>68.77</v>
      </c>
      <c r="AC6" s="34">
        <f t="shared" si="4"/>
        <v>59.59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1114.97</v>
      </c>
      <c r="BG6" s="34">
        <f t="shared" ref="BG6:BO6" si="7">IF(BG7="",NA(),BG7)</f>
        <v>1096.05</v>
      </c>
      <c r="BH6" s="33">
        <f t="shared" si="7"/>
        <v>0</v>
      </c>
      <c r="BI6" s="33">
        <f t="shared" si="7"/>
        <v>0</v>
      </c>
      <c r="BJ6" s="33">
        <f t="shared" si="7"/>
        <v>0</v>
      </c>
      <c r="BK6" s="34">
        <f t="shared" si="7"/>
        <v>1569.13</v>
      </c>
      <c r="BL6" s="34">
        <f t="shared" si="7"/>
        <v>1436</v>
      </c>
      <c r="BM6" s="34">
        <f t="shared" si="7"/>
        <v>1434.89</v>
      </c>
      <c r="BN6" s="34">
        <f t="shared" si="7"/>
        <v>1298.9100000000001</v>
      </c>
      <c r="BO6" s="34">
        <f t="shared" si="7"/>
        <v>1243.71</v>
      </c>
      <c r="BP6" s="33" t="str">
        <f>IF(BP7="","",IF(BP7="-","【-】","【"&amp;SUBSTITUTE(TEXT(BP7,"#,##0.00"),"-","△")&amp;"】"))</f>
        <v>【1,225.44】</v>
      </c>
      <c r="BQ6" s="34">
        <f>IF(BQ7="",NA(),BQ7)</f>
        <v>39.99</v>
      </c>
      <c r="BR6" s="34">
        <f t="shared" ref="BR6:BZ6" si="8">IF(BR7="",NA(),BR7)</f>
        <v>36.93</v>
      </c>
      <c r="BS6" s="34">
        <f t="shared" si="8"/>
        <v>36.6</v>
      </c>
      <c r="BT6" s="34">
        <f t="shared" si="8"/>
        <v>37.24</v>
      </c>
      <c r="BU6" s="34">
        <f t="shared" si="8"/>
        <v>52.73</v>
      </c>
      <c r="BV6" s="34">
        <f t="shared" si="8"/>
        <v>64.63</v>
      </c>
      <c r="BW6" s="34">
        <f t="shared" si="8"/>
        <v>66.56</v>
      </c>
      <c r="BX6" s="34">
        <f t="shared" si="8"/>
        <v>66.22</v>
      </c>
      <c r="BY6" s="34">
        <f t="shared" si="8"/>
        <v>69.87</v>
      </c>
      <c r="BZ6" s="34">
        <f t="shared" si="8"/>
        <v>74.3</v>
      </c>
      <c r="CA6" s="33" t="str">
        <f>IF(CA7="","",IF(CA7="-","【-】","【"&amp;SUBSTITUTE(TEXT(CA7,"#,##0.00"),"-","△")&amp;"】"))</f>
        <v>【75.58】</v>
      </c>
      <c r="CB6" s="34">
        <f>IF(CB7="",NA(),CB7)</f>
        <v>239.93</v>
      </c>
      <c r="CC6" s="34">
        <f t="shared" ref="CC6:CK6" si="9">IF(CC7="",NA(),CC7)</f>
        <v>274.55</v>
      </c>
      <c r="CD6" s="34">
        <f t="shared" si="9"/>
        <v>265.48</v>
      </c>
      <c r="CE6" s="34">
        <f t="shared" si="9"/>
        <v>266.77999999999997</v>
      </c>
      <c r="CF6" s="34">
        <f t="shared" si="9"/>
        <v>183.56</v>
      </c>
      <c r="CG6" s="34">
        <f t="shared" si="9"/>
        <v>245.75</v>
      </c>
      <c r="CH6" s="34">
        <f t="shared" si="9"/>
        <v>244.29</v>
      </c>
      <c r="CI6" s="34">
        <f t="shared" si="9"/>
        <v>246.72</v>
      </c>
      <c r="CJ6" s="34">
        <f t="shared" si="9"/>
        <v>234.96</v>
      </c>
      <c r="CK6" s="34">
        <f t="shared" si="9"/>
        <v>221.81</v>
      </c>
      <c r="CL6" s="33" t="str">
        <f>IF(CL7="","",IF(CL7="-","【-】","【"&amp;SUBSTITUTE(TEXT(CL7,"#,##0.00"),"-","△")&amp;"】"))</f>
        <v>【215.23】</v>
      </c>
      <c r="CM6" s="34">
        <f>IF(CM7="",NA(),CM7)</f>
        <v>74.459999999999994</v>
      </c>
      <c r="CN6" s="34">
        <f t="shared" ref="CN6:CV6" si="10">IF(CN7="",NA(),CN7)</f>
        <v>67.150000000000006</v>
      </c>
      <c r="CO6" s="34">
        <f t="shared" si="10"/>
        <v>85.01</v>
      </c>
      <c r="CP6" s="34">
        <f t="shared" si="10"/>
        <v>70.77</v>
      </c>
      <c r="CQ6" s="34">
        <f t="shared" si="10"/>
        <v>69.59</v>
      </c>
      <c r="CR6" s="34">
        <f t="shared" si="10"/>
        <v>43.65</v>
      </c>
      <c r="CS6" s="34">
        <f t="shared" si="10"/>
        <v>43.58</v>
      </c>
      <c r="CT6" s="34">
        <f t="shared" si="10"/>
        <v>41.35</v>
      </c>
      <c r="CU6" s="34">
        <f t="shared" si="10"/>
        <v>42.9</v>
      </c>
      <c r="CV6" s="34">
        <f t="shared" si="10"/>
        <v>43.36</v>
      </c>
      <c r="CW6" s="33" t="str">
        <f>IF(CW7="","",IF(CW7="-","【-】","【"&amp;SUBSTITUTE(TEXT(CW7,"#,##0.00"),"-","△")&amp;"】"))</f>
        <v>【42.66】</v>
      </c>
      <c r="CX6" s="34">
        <f>IF(CX7="",NA(),CX7)</f>
        <v>73.680000000000007</v>
      </c>
      <c r="CY6" s="34">
        <f t="shared" ref="CY6:DG6" si="11">IF(CY7="",NA(),CY7)</f>
        <v>73.77</v>
      </c>
      <c r="CZ6" s="34">
        <f t="shared" si="11"/>
        <v>74.959999999999994</v>
      </c>
      <c r="DA6" s="34">
        <f t="shared" si="11"/>
        <v>75.16</v>
      </c>
      <c r="DB6" s="34">
        <f t="shared" si="11"/>
        <v>75.489999999999995</v>
      </c>
      <c r="DC6" s="34">
        <f t="shared" si="11"/>
        <v>82.2</v>
      </c>
      <c r="DD6" s="34">
        <f t="shared" si="11"/>
        <v>82.35</v>
      </c>
      <c r="DE6" s="34">
        <f t="shared" si="11"/>
        <v>82.9</v>
      </c>
      <c r="DF6" s="34">
        <f t="shared" si="11"/>
        <v>83.5</v>
      </c>
      <c r="DG6" s="34">
        <f t="shared" si="11"/>
        <v>83.06</v>
      </c>
      <c r="DH6" s="33" t="str">
        <f>IF(DH7="","",IF(DH7="-","【-】","【"&amp;SUBSTITUTE(TEXT(DH7,"#,##0.00"),"-","△")&amp;"】"))</f>
        <v>【82.67】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4">
        <f t="shared" si="14"/>
        <v>0.02</v>
      </c>
      <c r="EH6" s="34">
        <f t="shared" si="14"/>
        <v>0.53</v>
      </c>
      <c r="EI6" s="34">
        <f t="shared" si="14"/>
        <v>0.01</v>
      </c>
      <c r="EJ6" s="34">
        <f t="shared" si="14"/>
        <v>0.05</v>
      </c>
      <c r="EK6" s="34">
        <f t="shared" si="14"/>
        <v>0.04</v>
      </c>
      <c r="EL6" s="34">
        <f t="shared" si="14"/>
        <v>7.0000000000000007E-2</v>
      </c>
      <c r="EM6" s="34">
        <f t="shared" si="14"/>
        <v>0.09</v>
      </c>
      <c r="EN6" s="34">
        <f t="shared" si="14"/>
        <v>0.09</v>
      </c>
      <c r="EO6" s="33" t="str">
        <f>IF(EO7="","",IF(EO7="-","【-】","【"&amp;SUBSTITUTE(TEXT(EO7,"#,##0.00"),"-","△")&amp;"】"))</f>
        <v>【0.10】</v>
      </c>
    </row>
    <row r="7" spans="1:145" s="35" customFormat="1" x14ac:dyDescent="0.15">
      <c r="A7" s="27"/>
      <c r="B7" s="36">
        <v>2017</v>
      </c>
      <c r="C7" s="36">
        <v>222224</v>
      </c>
      <c r="D7" s="36">
        <v>47</v>
      </c>
      <c r="E7" s="36">
        <v>17</v>
      </c>
      <c r="F7" s="36">
        <v>4</v>
      </c>
      <c r="G7" s="36">
        <v>0</v>
      </c>
      <c r="H7" s="36" t="s">
        <v>109</v>
      </c>
      <c r="I7" s="36" t="s">
        <v>110</v>
      </c>
      <c r="J7" s="36" t="s">
        <v>111</v>
      </c>
      <c r="K7" s="36" t="s">
        <v>112</v>
      </c>
      <c r="L7" s="36" t="s">
        <v>113</v>
      </c>
      <c r="M7" s="36" t="s">
        <v>114</v>
      </c>
      <c r="N7" s="37" t="s">
        <v>115</v>
      </c>
      <c r="O7" s="37" t="s">
        <v>116</v>
      </c>
      <c r="P7" s="37">
        <v>34.49</v>
      </c>
      <c r="Q7" s="37">
        <v>73.650000000000006</v>
      </c>
      <c r="R7" s="37">
        <v>2106</v>
      </c>
      <c r="S7" s="37">
        <v>31411</v>
      </c>
      <c r="T7" s="37">
        <v>363.97</v>
      </c>
      <c r="U7" s="37">
        <v>86.3</v>
      </c>
      <c r="V7" s="37">
        <v>10723</v>
      </c>
      <c r="W7" s="37">
        <v>4.47</v>
      </c>
      <c r="X7" s="37">
        <v>2398.88</v>
      </c>
      <c r="Y7" s="37">
        <v>66.44</v>
      </c>
      <c r="Z7" s="37">
        <v>81.86</v>
      </c>
      <c r="AA7" s="37">
        <v>90.65</v>
      </c>
      <c r="AB7" s="37">
        <v>68.77</v>
      </c>
      <c r="AC7" s="37">
        <v>59.59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1114.97</v>
      </c>
      <c r="BG7" s="37">
        <v>1096.05</v>
      </c>
      <c r="BH7" s="37">
        <v>0</v>
      </c>
      <c r="BI7" s="37">
        <v>0</v>
      </c>
      <c r="BJ7" s="37">
        <v>0</v>
      </c>
      <c r="BK7" s="37">
        <v>1569.13</v>
      </c>
      <c r="BL7" s="37">
        <v>1436</v>
      </c>
      <c r="BM7" s="37">
        <v>1434.89</v>
      </c>
      <c r="BN7" s="37">
        <v>1298.9100000000001</v>
      </c>
      <c r="BO7" s="37">
        <v>1243.71</v>
      </c>
      <c r="BP7" s="37">
        <v>1225.44</v>
      </c>
      <c r="BQ7" s="37">
        <v>39.99</v>
      </c>
      <c r="BR7" s="37">
        <v>36.93</v>
      </c>
      <c r="BS7" s="37">
        <v>36.6</v>
      </c>
      <c r="BT7" s="37">
        <v>37.24</v>
      </c>
      <c r="BU7" s="37">
        <v>52.73</v>
      </c>
      <c r="BV7" s="37">
        <v>64.63</v>
      </c>
      <c r="BW7" s="37">
        <v>66.56</v>
      </c>
      <c r="BX7" s="37">
        <v>66.22</v>
      </c>
      <c r="BY7" s="37">
        <v>69.87</v>
      </c>
      <c r="BZ7" s="37">
        <v>74.3</v>
      </c>
      <c r="CA7" s="37">
        <v>75.58</v>
      </c>
      <c r="CB7" s="37">
        <v>239.93</v>
      </c>
      <c r="CC7" s="37">
        <v>274.55</v>
      </c>
      <c r="CD7" s="37">
        <v>265.48</v>
      </c>
      <c r="CE7" s="37">
        <v>266.77999999999997</v>
      </c>
      <c r="CF7" s="37">
        <v>183.56</v>
      </c>
      <c r="CG7" s="37">
        <v>245.75</v>
      </c>
      <c r="CH7" s="37">
        <v>244.29</v>
      </c>
      <c r="CI7" s="37">
        <v>246.72</v>
      </c>
      <c r="CJ7" s="37">
        <v>234.96</v>
      </c>
      <c r="CK7" s="37">
        <v>221.81</v>
      </c>
      <c r="CL7" s="37">
        <v>215.23</v>
      </c>
      <c r="CM7" s="37">
        <v>74.459999999999994</v>
      </c>
      <c r="CN7" s="37">
        <v>67.150000000000006</v>
      </c>
      <c r="CO7" s="37">
        <v>85.01</v>
      </c>
      <c r="CP7" s="37">
        <v>70.77</v>
      </c>
      <c r="CQ7" s="37">
        <v>69.59</v>
      </c>
      <c r="CR7" s="37">
        <v>43.65</v>
      </c>
      <c r="CS7" s="37">
        <v>43.58</v>
      </c>
      <c r="CT7" s="37">
        <v>41.35</v>
      </c>
      <c r="CU7" s="37">
        <v>42.9</v>
      </c>
      <c r="CV7" s="37">
        <v>43.36</v>
      </c>
      <c r="CW7" s="37">
        <v>42.66</v>
      </c>
      <c r="CX7" s="37">
        <v>73.680000000000007</v>
      </c>
      <c r="CY7" s="37">
        <v>73.77</v>
      </c>
      <c r="CZ7" s="37">
        <v>74.959999999999994</v>
      </c>
      <c r="DA7" s="37">
        <v>75.16</v>
      </c>
      <c r="DB7" s="37">
        <v>75.489999999999995</v>
      </c>
      <c r="DC7" s="37">
        <v>82.2</v>
      </c>
      <c r="DD7" s="37">
        <v>82.35</v>
      </c>
      <c r="DE7" s="37">
        <v>82.9</v>
      </c>
      <c r="DF7" s="37">
        <v>83.5</v>
      </c>
      <c r="DG7" s="37">
        <v>83.06</v>
      </c>
      <c r="DH7" s="37">
        <v>82.67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0.02</v>
      </c>
      <c r="EH7" s="37">
        <v>0.53</v>
      </c>
      <c r="EI7" s="37">
        <v>0.01</v>
      </c>
      <c r="EJ7" s="37">
        <v>0.05</v>
      </c>
      <c r="EK7" s="37">
        <v>0.04</v>
      </c>
      <c r="EL7" s="37">
        <v>7.0000000000000007E-2</v>
      </c>
      <c r="EM7" s="37">
        <v>0.09</v>
      </c>
      <c r="EN7" s="37">
        <v>0.09</v>
      </c>
      <c r="EO7" s="37">
        <v>0.1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117</v>
      </c>
      <c r="C9" s="39" t="s">
        <v>118</v>
      </c>
      <c r="D9" s="39" t="s">
        <v>119</v>
      </c>
      <c r="E9" s="39" t="s">
        <v>120</v>
      </c>
      <c r="F9" s="39" t="s">
        <v>121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59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岩間　雅史</cp:lastModifiedBy>
  <cp:lastPrinted>2019-02-05T08:07:19Z</cp:lastPrinted>
  <dcterms:created xsi:type="dcterms:W3CDTF">2018-12-03T09:14:58Z</dcterms:created>
  <dcterms:modified xsi:type="dcterms:W3CDTF">2019-02-05T08:07:20Z</dcterms:modified>
</cp:coreProperties>
</file>