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業務係\調査・報告\調査・報告\平成30年度\19.01.28_公営企業に係る経営比較分析表（平成29年度決算）の分析等について\19.02.14_差替\"/>
    </mc:Choice>
  </mc:AlternateContent>
  <workbookProtection workbookAlgorithmName="SHA-512" workbookHashValue="dl7xs9fgUdkxQ1PTDFEaXTe7BZV37ihjIso/1OkADgE1asVhz3ABRb8Uj4Fv/B2Q4mAYMoZdk5D9cwdYcYdhKw==" workbookSaltValue="nQoo+HoD8BJQ0uRIDWDf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<sst xmlns="http://schemas.openxmlformats.org/spreadsheetml/2006/main" count="246" uniqueCount="127">
  <si>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</si>
  <si>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</si>
  <si>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</si>
  <si>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</si>
  <si>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</si>
  <si>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</si>
  <si>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</si>
  <si>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</si>
  <si>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</si>
  <si>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</si>
  <si>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</si>
  <si>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</si>
  <si>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</si>
  <si>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</si>
  <si>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</si>
  <si>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</si>
  <si>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</si>
  <si>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</si>
  <si>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</si>
  <si>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</si>
  <si>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</si>
  <si>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</si>
  <si>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</si>
  <si>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</si>
  <si>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</si>
  <si>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</si>
  <si>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</si>
  <si>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</si>
  <si>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</si>
  <si>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</si>
  <si>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</si>
  <si>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</si>
  <si>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</si>
  <si>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</si>
  <si>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</si>
  <si>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</si>
  <si>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</si>
  <si>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</si>
  <si>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</si>
  <si>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</si>
  <si>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</si>
  <si>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</si>
  <si>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</si>
  <si>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</si>
  <si>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</si>
  <si>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</si>
  <si>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</si>
  <si>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</si>
  <si>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</si>
  <si>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</si>
  <si>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</si>
  <si>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</si>
  <si>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</si>
  <si>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</si>
  <si>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</si>
  <si>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</si>
  <si>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</si>
  <si>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</si>
  <si>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</si>
  <si>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</si>
  <si>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</si>
  <si>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</si>
  <si>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</si>
  <si>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</si>
  <si>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</si>
  <si>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</si>
  <si>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</si>
  <si>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</si>
  <si>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</si>
  <si>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</si>
  <si>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</si>
  <si>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</si>
  <si>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</si>
  <si>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</si>
  <si>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</si>
  <si>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</si>
  <si>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</si>
  <si>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</si>
  <si>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</si>
  <si>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</si>
  <si>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</si>
  <si>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</si>
  <si>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</si>
  <si>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</si>
  <si>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</si>
  <si>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</si>
  <si>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</si>
  <si>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</si>
  <si>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</si>
  <si>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</si>
  <si>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</si>
  <si>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</si>
  <si>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</si>
  <si>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</si>
  <si>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</si>
  <si>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</si>
  <si>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</si>
  <si>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</si>
  <si>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</si>
  <si>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</si>
  <si>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</si>
  <si>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</si>
  <si>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</si>
  <si>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</si>
  <si>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</si>
  <si>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</si>
  <si>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</si>
  <si>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</si>
  <si>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</si>
  <si>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</si>
  <si>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</si>
  <si>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</si>
  <si>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</si>
  <si>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</si>
  <si>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</si>
  <si>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</si>
  <si>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</si>
  <si>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</si>
  <si>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</si>
  <si>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</si>
  <si>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</si>
  <si>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</si>
  <si>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</si>
  <si>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</si>
  <si>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伊豆の国市の下水道管渠は、昭和51年に事業着手し、昭和60年から供用開始したため、古いものは40年以上経過している。
　今までは、長寿命化計画に基づき管渠等の改善を行ってきたが、平成27年の下水道法改正で、事業計画に施設機能の維持管理方針等の記載が義務付けられたため、持続的な下水道機能や安定的サービスの確保、ライフサイクルコストの低減等を図れるようストックマネジメント計画を策定し、維持管理事業を行っている。
</t>
    <phoneticPr fontId="4"/>
  </si>
  <si>
    <t xml:space="preserve">　経営改善のため、平成30年度に下水道使用料の値上げを行ったが十分な水準であるとは言えず、今後も計画的な使用料の値上げが必要である。
　汚水処理原価は、類似団体の平均値より低い水準で推移しているが、平成30年度に狩野川流域下水道の維持管理負担金の単価の見直しが行われており、維持管理費を減少するためにも不明水の削減に努めることが必要である。
　水洗化率についても類似団体の平均を大きく上回っているが、100％未満であるため、引き続き接続促進を図ることが必要である。
</t>
    <phoneticPr fontId="4"/>
  </si>
  <si>
    <t xml:space="preserve">■収益的収支比率
　収益的収支比率が100％未満となっており、赤字経営となっている。平成29年度は、近５年中最低の71.16％となっているが、維持管理費や施設整備に伴う地方債償還金の増加が主な原因である。
■企業債残高対事業規模比率
　この数年、大規模な整備を行っていないため、起債の残高が年々減少しているが、使用料単価が安すぎることによる営業収益の伸び悩みにより、平成27年度以降、以前より高い水準で推移している。平成32年度以降、大規模な整備事業を予定しており、今後も増加する見込みである。
■経費回収率
　平成29年度の経費回収率は、58.03％と直近５年間の中で最低となっている。この要因は、料金収入の伸び悩みと、流域下水道維持管理負担金が年々増額していることによるものである。
■汚水処理原価
　平成29年度の汚水処理単価は150円と前年並みであったが、近５年の傾向を見ると、流域下水道維持管理負担金の増加に伴い、微増傾向にある。ただし、類似団体の平均値との比較では低い水準で推移しており、効率的な運営ができていると言える。
■水洗化率
　平成29年度の水洗化率は92.74％となっており、直近５年間を見ても微増傾向にある。下水道施設の整備に伴う水洗便所設置済人口の増加によるもので、類似団体の平均を大きく上回っている。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</si>
</sst>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c:v>
                </c:pt>
              </c:numCache>
            </c:numRef>
          </c:val>
          <c:extLst>
            <c:ext xmlns:c16="http://schemas.microsoft.com/office/drawing/2014/chart" uri="{C3380CC4-5D6E-409C-BE32-E72D297353CC}">
              <c16:uniqueId val="{00000000-C10A-4C5E-AF14-C812D1D3FB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C10A-4C5E-AF14-C812D1D3FB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CC-4CBA-8F2A-78BFC66AB8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CDCC-4CBA-8F2A-78BFC66AB8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95.12</c:v>
                </c:pt>
                <c:pt idx="1">
                  <c:v>94.23</c:v>
                </c:pt>
                <c:pt idx="2">
                  <c:v>93.49</c:v>
                </c:pt>
                <c:pt idx="3">
                  <c:v>93.4</c:v>
                </c:pt>
                <c:pt idx="4">
                  <c:v>92.74</c:v>
                </c:pt>
              </c:numCache>
            </c:numRef>
          </c:val>
          <c:extLst>
            <c:ext xmlns:c16="http://schemas.microsoft.com/office/drawing/2014/chart" uri="{C3380CC4-5D6E-409C-BE32-E72D297353CC}">
              <c16:uniqueId val="{00000000-3B88-4A93-A207-C90CBF8B3D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3B88-4A93-A207-C90CBF8B3D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76.06</c:v>
                </c:pt>
                <c:pt idx="1">
                  <c:v>79.55</c:v>
                </c:pt>
                <c:pt idx="2">
                  <c:v>77.55</c:v>
                </c:pt>
                <c:pt idx="3">
                  <c:v>75.47</c:v>
                </c:pt>
                <c:pt idx="4">
                  <c:v>71.16</c:v>
                </c:pt>
              </c:numCache>
            </c:numRef>
          </c:val>
          <c:extLst>
            <c:ext xmlns:c16="http://schemas.microsoft.com/office/drawing/2014/chart" uri="{C3380CC4-5D6E-409C-BE32-E72D297353CC}">
              <c16:uniqueId val="{00000000-080A-4D25-9B9F-C4E1F02072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A-4D25-9B9F-C4E1F02072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28-439F-8418-6EAC01EA22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8-439F-8418-6EAC01EA22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6-4616-A40E-55A33BBE16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6-4616-A40E-55A33BBE16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2-480D-B2AE-D56ECEBB1A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2-480D-B2AE-D56ECEBB1A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4-43A0-B9FC-652CC169AF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4-43A0-B9FC-652CC169AF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485.79</c:v>
                </c:pt>
                <c:pt idx="1">
                  <c:v>465.29</c:v>
                </c:pt>
                <c:pt idx="2">
                  <c:v>975.43</c:v>
                </c:pt>
                <c:pt idx="3">
                  <c:v>950.17</c:v>
                </c:pt>
                <c:pt idx="4">
                  <c:v>886.79</c:v>
                </c:pt>
              </c:numCache>
            </c:numRef>
          </c:val>
          <c:extLst>
            <c:ext xmlns:c16="http://schemas.microsoft.com/office/drawing/2014/chart" uri="{C3380CC4-5D6E-409C-BE32-E72D297353CC}">
              <c16:uniqueId val="{00000000-7D59-4908-BA8B-C80881C313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7D59-4908-BA8B-C80881C313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61.72</c:v>
                </c:pt>
                <c:pt idx="1">
                  <c:v>69.14</c:v>
                </c:pt>
                <c:pt idx="2">
                  <c:v>67.819999999999993</c:v>
                </c:pt>
                <c:pt idx="3">
                  <c:v>58.78</c:v>
                </c:pt>
                <c:pt idx="4">
                  <c:v>58.03</c:v>
                </c:pt>
              </c:numCache>
            </c:numRef>
          </c:val>
          <c:extLst>
            <c:ext xmlns:c16="http://schemas.microsoft.com/office/drawing/2014/chart" uri="{C3380CC4-5D6E-409C-BE32-E72D297353CC}">
              <c16:uniqueId val="{00000000-4A4B-44E0-8676-EA99CD9C5C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4A4B-44E0-8676-EA99CD9C5C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133.07</c:v>
                </c:pt>
                <c:pt idx="1">
                  <c:v>122.62</c:v>
                </c:pt>
                <c:pt idx="2">
                  <c:v>126.88</c:v>
                </c:pt>
                <c:pt idx="3">
                  <c:v>150</c:v>
                </c:pt>
                <c:pt idx="4">
                  <c:v>150</c:v>
                </c:pt>
              </c:numCache>
            </c:numRef>
          </c:val>
          <c:extLst>
            <c:ext xmlns:c16="http://schemas.microsoft.com/office/drawing/2014/chart" uri="{C3380CC4-5D6E-409C-BE32-E72D297353CC}">
              <c16:uniqueId val="{00000000-55D1-45FB-9FFD-9CD6A593C5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55D1-45FB-9FFD-9CD6A593C5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伊豆の国市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49200</v>
      </c>
      <c r="AM8" s="66"/>
      <c r="AN8" s="66"/>
      <c r="AO8" s="66"/>
      <c r="AP8" s="66"/>
      <c r="AQ8" s="66"/>
      <c r="AR8" s="66"/>
      <c r="AS8" s="66"/>
      <c r="AT8" s="65">
        <f>データ!T6</f>
        <v>94.62</v>
      </c>
      <c r="AU8" s="65"/>
      <c r="AV8" s="65"/>
      <c r="AW8" s="65"/>
      <c r="AX8" s="65"/>
      <c r="AY8" s="65"/>
      <c r="AZ8" s="65"/>
      <c r="BA8" s="65"/>
      <c r="BB8" s="65">
        <f>データ!U6</f>
        <v>519.97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v>
      </c>
      <c r="Q10" s="65"/>
      <c r="R10" s="65"/>
      <c r="S10" s="65"/>
      <c r="T10" s="65"/>
      <c r="U10" s="65"/>
      <c r="V10" s="65"/>
      <c r="W10" s="65">
        <f>データ!Q6</f>
        <v>89.21</v>
      </c>
      <c r="X10" s="65"/>
      <c r="Y10" s="65"/>
      <c r="Z10" s="65"/>
      <c r="AA10" s="65"/>
      <c r="AB10" s="65"/>
      <c r="AC10" s="65"/>
      <c r="AD10" s="66">
        <f>データ!R6</f>
        <v>1728</v>
      </c>
      <c r="AE10" s="66"/>
      <c r="AF10" s="66"/>
      <c r="AG10" s="66"/>
      <c r="AH10" s="66"/>
      <c r="AI10" s="66"/>
      <c r="AJ10" s="66"/>
      <c r="AK10" s="2"/>
      <c r="AL10" s="66">
        <f>データ!V6</f>
        <v>6870</v>
      </c>
      <c r="AM10" s="66"/>
      <c r="AN10" s="66"/>
      <c r="AO10" s="66"/>
      <c r="AP10" s="66"/>
      <c r="AQ10" s="66"/>
      <c r="AR10" s="66"/>
      <c r="AS10" s="66"/>
      <c r="AT10" s="65">
        <f>データ!W6</f>
        <v>2.34</v>
      </c>
      <c r="AU10" s="65"/>
      <c r="AV10" s="65"/>
      <c r="AW10" s="65"/>
      <c r="AX10" s="65"/>
      <c r="AY10" s="65"/>
      <c r="AZ10" s="65"/>
      <c r="BA10" s="65"/>
      <c r="BB10" s="65">
        <f>データ!X6</f>
        <v>2935.9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zTKPKtaibBT1KDGRP4bPh0SEIbTk8n57IVoK9W31vKiB5GKVavLKboIDh3lNq05s6s+EtP1veYFWlTAnuqQcrw==" saltValue="uuBcgYkmXgcOqqOV1D6/V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222259</v>
      </c>
      <c r="D6" s="32">
        <f t="shared" si="3"/>
        <v>47</v>
      </c>
      <c r="E6" s="32">
        <f t="shared" si="3"/>
        <v>17</v>
      </c>
      <c r="F6" s="32">
        <f t="shared" si="3"/>
        <v>4</v>
      </c>
      <c r="G6" s="32">
        <f t="shared" si="3"/>
        <v>0</v>
      </c>
      <c r="H6" s="32" t="str">
        <f t="shared" si="3"/>
        <v>静岡県　伊豆の国市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14</v>
      </c>
      <c r="Q6" s="33">
        <f t="shared" si="3"/>
        <v>89.21</v>
      </c>
      <c r="R6" s="33">
        <f t="shared" si="3"/>
        <v>1728</v>
      </c>
      <c r="S6" s="33">
        <f t="shared" si="3"/>
        <v>49200</v>
      </c>
      <c r="T6" s="33">
        <f t="shared" si="3"/>
        <v>94.62</v>
      </c>
      <c r="U6" s="33">
        <f t="shared" si="3"/>
        <v>519.97</v>
      </c>
      <c r="V6" s="33">
        <f t="shared" si="3"/>
        <v>6870</v>
      </c>
      <c r="W6" s="33">
        <f t="shared" si="3"/>
        <v>2.34</v>
      </c>
      <c r="X6" s="33">
        <f t="shared" si="3"/>
        <v>2935.9</v>
      </c>
      <c r="Y6" s="34">
        <f>IF(Y7="",NA(),Y7)</f>
        <v>76.06</v>
      </c>
      <c r="Z6" s="34">
        <f t="shared" ref="Z6:AH6" si="4">IF(Z7="",NA(),Z7)</f>
        <v>79.55</v>
      </c>
      <c r="AA6" s="34">
        <f t="shared" si="4"/>
        <v>77.55</v>
      </c>
      <c r="AB6" s="34">
        <f t="shared" si="4"/>
        <v>75.47</v>
      </c>
      <c r="AC6" s="34">
        <f t="shared" si="4"/>
        <v>71.16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485.79</v>
      </c>
      <c r="BG6" s="34">
        <f t="shared" ref="BG6:BO6" si="7">IF(BG7="",NA(),BG7)</f>
        <v>465.29</v>
      </c>
      <c r="BH6" s="34">
        <f t="shared" si="7"/>
        <v>975.43</v>
      </c>
      <c r="BI6" s="34">
        <f t="shared" si="7"/>
        <v>950.17</v>
      </c>
      <c r="BJ6" s="34">
        <f t="shared" si="7"/>
        <v>886.79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61.72</v>
      </c>
      <c r="BR6" s="34">
        <f t="shared" ref="BR6:BZ6" si="8">IF(BR7="",NA(),BR7)</f>
        <v>69.14</v>
      </c>
      <c r="BS6" s="34">
        <f t="shared" si="8"/>
        <v>67.819999999999993</v>
      </c>
      <c r="BT6" s="34">
        <f t="shared" si="8"/>
        <v>58.78</v>
      </c>
      <c r="BU6" s="34">
        <f t="shared" si="8"/>
        <v>58.03</v>
      </c>
      <c r="BV6" s="34">
        <f t="shared" si="8"/>
        <v>64.63</v>
      </c>
      <c r="BW6" s="34">
        <f t="shared" si="8"/>
        <v>66.56</v>
      </c>
      <c r="BX6" s="34">
        <f t="shared" si="8"/>
        <v>66.22</v>
      </c>
      <c r="BY6" s="34">
        <f t="shared" si="8"/>
        <v>69.87</v>
      </c>
      <c r="BZ6" s="34">
        <f t="shared" si="8"/>
        <v>74.3</v>
      </c>
      <c r="CA6" s="33" t="str">
        <f>IF(CA7="","",IF(CA7="-","【-】","【"&amp;SUBSTITUTE(TEXT(CA7,"#,##0.00"),"-","△")&amp;"】"))</f>
        <v>【75.58】</v>
      </c>
      <c r="CB6" s="34">
        <f>IF(CB7="",NA(),CB7)</f>
        <v>133.07</v>
      </c>
      <c r="CC6" s="34">
        <f t="shared" ref="CC6:CK6" si="9">IF(CC7="",NA(),CC7)</f>
        <v>122.62</v>
      </c>
      <c r="CD6" s="34">
        <f t="shared" si="9"/>
        <v>126.88</v>
      </c>
      <c r="CE6" s="34">
        <f t="shared" si="9"/>
        <v>150</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95.12</v>
      </c>
      <c r="CY6" s="34">
        <f t="shared" ref="CY6:DG6" si="11">IF(CY7="",NA(),CY7)</f>
        <v>94.23</v>
      </c>
      <c r="CZ6" s="34">
        <f t="shared" si="11"/>
        <v>93.49</v>
      </c>
      <c r="DA6" s="34">
        <f t="shared" si="11"/>
        <v>93.4</v>
      </c>
      <c r="DB6" s="34">
        <f t="shared" si="11"/>
        <v>92.74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t="str">
        <f t="shared" si="14"/>
        <v>-</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222259</v>
      </c>
      <c r="D7" s="36">
        <v>47</v>
      </c>
      <c r="E7" s="36">
        <v>17</v>
      </c>
      <c r="F7" s="36">
        <v>4</v>
      </c>
      <c r="G7" s="36">
        <v>0</v>
      </c>
      <c r="H7" s="36" t="s">
        <v>111</v>
      </c>
      <c r="I7" s="36" t="s">
        <v>112</v>
      </c>
      <c r="J7" s="36" t="s">
        <v>113</v>
      </c>
      <c r="K7" s="36" t="s">
        <v>114</v>
      </c>
      <c r="L7" s="36" t="s">
        <v>115</v>
      </c>
      <c r="M7" s="36" t="s">
        <v>116</v>
      </c>
      <c r="N7" s="37" t="s">
        <v>117</v>
      </c>
      <c r="O7" s="37" t="s">
        <v>118</v>
      </c>
      <c r="P7" s="37">
        <v>14</v>
      </c>
      <c r="Q7" s="37">
        <v>89.21</v>
      </c>
      <c r="R7" s="37">
        <v>1728</v>
      </c>
      <c r="S7" s="37">
        <v>49200</v>
      </c>
      <c r="T7" s="37">
        <v>94.62</v>
      </c>
      <c r="U7" s="37">
        <v>519.97</v>
      </c>
      <c r="V7" s="37">
        <v>6870</v>
      </c>
      <c r="W7" s="37">
        <v>2.34</v>
      </c>
      <c r="X7" s="37">
        <v>2935.9</v>
      </c>
      <c r="Y7" s="37">
        <v>76.06</v>
      </c>
      <c r="Z7" s="37">
        <v>79.55</v>
      </c>
      <c r="AA7" s="37">
        <v>77.55</v>
      </c>
      <c r="AB7" s="37">
        <v>75.47</v>
      </c>
      <c r="AC7" s="37">
        <v>71.16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485.79</v>
      </c>
      <c r="BG7" s="37">
        <v>465.29</v>
      </c>
      <c r="BH7" s="37">
        <v>975.43</v>
      </c>
      <c r="BI7" s="37">
        <v>950.17</v>
      </c>
      <c r="BJ7" s="37">
        <v>886.79</v>
      </c>
      <c r="BK7" s="37">
        <v>1569.13</v>
      </c>
      <c r="BL7" s="37">
        <v>1436</v>
      </c>
      <c r="BM7" s="37">
        <v>1434.89</v>
      </c>
      <c r="BN7" s="37">
        <v>1298.9100000000001</v>
      </c>
      <c r="BO7" s="37">
        <v>1243.71</v>
      </c>
      <c r="BP7" s="37">
        <v>1225.44</v>
      </c>
      <c r="BQ7" s="37">
        <v>61.72</v>
      </c>
      <c r="BR7" s="37">
        <v>69.14</v>
      </c>
      <c r="BS7" s="37">
        <v>67.819999999999993</v>
      </c>
      <c r="BT7" s="37">
        <v>58.78</v>
      </c>
      <c r="BU7" s="37">
        <v>58.03</v>
      </c>
      <c r="BV7" s="37">
        <v>64.63</v>
      </c>
      <c r="BW7" s="37">
        <v>66.56</v>
      </c>
      <c r="BX7" s="37">
        <v>66.22</v>
      </c>
      <c r="BY7" s="37">
        <v>69.87</v>
      </c>
      <c r="BZ7" s="37">
        <v>74.3</v>
      </c>
      <c r="CA7" s="37">
        <v>75.58</v>
      </c>
      <c r="CB7" s="37">
        <v>133.07</v>
      </c>
      <c r="CC7" s="37">
        <v>122.62</v>
      </c>
      <c r="CD7" s="37">
        <v>126.88</v>
      </c>
      <c r="CE7" s="37">
        <v>150</v>
      </c>
      <c r="CF7" s="37">
        <v>150</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95.12</v>
      </c>
      <c r="CY7" s="37">
        <v>94.23</v>
      </c>
      <c r="CZ7" s="37">
        <v>93.49</v>
      </c>
      <c r="DA7" s="37">
        <v>93.4</v>
      </c>
      <c r="DB7" s="37">
        <v>92.74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t="s">
        <v>117</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川口　浩司</cp:lastModifiedBy>
  <cp:lastPrinted>2019-02-14T06:17:41Z</cp:lastPrinted>
  <dcterms:created xsi:type="dcterms:W3CDTF">2018-12-03T09:15:01Z</dcterms:created>
  <dcterms:modified xsi:type="dcterms:W3CDTF">2019-02-14T06:25:21Z</dcterms:modified>
  <cp:category/>
</cp:coreProperties>
</file>