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sRRTZualSQSAhkG1sd7SYa6TduaKqn6qYWoVtQvue8NcYyMq93Y/LVhwb3wTvut+pI7oqKBYQURT8xoT832CgA==" workbookSaltValue="nDhWFvzLbNaB6oQTWXcd/w==" workbookSpinCount="100000"/>
  <bookViews>
    <workbookView xWindow="0" yWindow="0" windowWidth="24000" windowHeight="8910"/>
  </bookViews>
  <sheets>
    <sheet name="法非適用_駐車場整備事業" sheetId="4" r:id="rId1"/>
    <sheet name="データ" sheetId="5" state="hidden" r:id="rId2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<sst xmlns:r="http://schemas.openxmlformats.org/officeDocument/2006/relationships" xmlns="http://schemas.openxmlformats.org/spreadsheetml/2006/main" count="122" uniqueCount="122">
  <si>
    <t>駐車場使用面積(㎡)</t>
  </si>
  <si>
    <t>①</t>
  </si>
  <si>
    <t>業務名</t>
    <rPh sb="2" eb="3">
      <t>メイ</t>
    </rPh>
    <phoneticPr fontId="1"/>
  </si>
  <si>
    <t>経営比較分析表（平成30年度決算）</t>
    <rPh sb="8" eb="10">
      <t>ヘイセイ</t>
    </rPh>
    <rPh sb="12" eb="14">
      <t>ネンド</t>
    </rPh>
    <rPh sb="14" eb="16">
      <t>ケッサン</t>
    </rPh>
    <phoneticPr fontId="1"/>
  </si>
  <si>
    <t>事業名</t>
    <rPh sb="0" eb="2">
      <t>ジギョウ</t>
    </rPh>
    <rPh sb="2" eb="3">
      <t>メイ</t>
    </rPh>
    <phoneticPr fontId="1"/>
  </si>
  <si>
    <t>業種名</t>
  </si>
  <si>
    <t>分析欄</t>
    <rPh sb="0" eb="2">
      <t>ブンセキ</t>
    </rPh>
    <rPh sb="2" eb="3">
      <t>ラン</t>
    </rPh>
    <phoneticPr fontId="1"/>
  </si>
  <si>
    <t>類似施設区分</t>
    <rPh sb="0" eb="2">
      <t>ルイジ</t>
    </rPh>
    <rPh sb="2" eb="4">
      <t>シセツ</t>
    </rPh>
    <rPh sb="4" eb="6">
      <t>クブン</t>
    </rPh>
    <phoneticPr fontId="1"/>
  </si>
  <si>
    <t>管理者の情報</t>
    <rPh sb="0" eb="3">
      <t>カンリシャ</t>
    </rPh>
    <rPh sb="4" eb="6">
      <t>ジョウホウ</t>
    </rPh>
    <phoneticPr fontId="1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</si>
  <si>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"/>
  </si>
  <si>
    <t>当該値(N-4)</t>
  </si>
  <si>
    <t>立地</t>
    <rPh sb="0" eb="2">
      <t>リッチ</t>
    </rPh>
    <phoneticPr fontId="1"/>
  </si>
  <si>
    <t>【】</t>
  </si>
  <si>
    <t>グラフ凡例</t>
    <rPh sb="3" eb="5">
      <t>ハンレイ</t>
    </rPh>
    <phoneticPr fontId="1"/>
  </si>
  <si>
    <t>■</t>
  </si>
  <si>
    <t>⑤</t>
  </si>
  <si>
    <t>当該施設値（当該値）</t>
    <rPh sb="2" eb="4">
      <t>シセツ</t>
    </rPh>
    <phoneticPr fontId="1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</si>
  <si>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</si>
  <si>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項番</t>
    <rPh sb="0" eb="2">
      <t>コウバン</t>
    </rPh>
    <phoneticPr fontId="1"/>
  </si>
  <si>
    <t>種類</t>
    <rPh sb="0" eb="2">
      <t>シュルイ</t>
    </rPh>
    <phoneticPr fontId="1"/>
  </si>
  <si>
    <t>⑩</t>
  </si>
  <si>
    <t>構造</t>
    <rPh sb="0" eb="2">
      <t>コウゾウ</t>
    </rPh>
    <phoneticPr fontId="1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</si>
  <si>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"/>
  </si>
  <si>
    <t>駐車場整備事業</t>
  </si>
  <si>
    <t>収容台数(台)</t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</si>
  <si>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</si>
  <si>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一時間当たりの基本料金(円)</t>
  </si>
  <si>
    <t>1.収益等の状況</t>
  </si>
  <si>
    <t>類似施設平均(N)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</si>
  <si>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</si>
  <si>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業種CD</t>
    <rPh sb="0" eb="2">
      <t>ギョウシュ</t>
    </rPh>
    <phoneticPr fontId="1"/>
  </si>
  <si>
    <t>－</t>
  </si>
  <si>
    <t>類似施設平均値（平均値）</t>
  </si>
  <si>
    <t>平成30年度全国平均</t>
  </si>
  <si>
    <t>3. 利用の状況について</t>
  </si>
  <si>
    <t>3.利用の状況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</si>
  <si>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</si>
  <si>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当該値</t>
    <rPh sb="0" eb="2">
      <t>トウガイ</t>
    </rPh>
    <rPh sb="2" eb="3">
      <t>チ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</si>
  <si>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</si>
  <si>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2. 資産等の状況について</t>
  </si>
  <si>
    <t>平均値</t>
    <rPh sb="0" eb="2">
      <t>ヘイキン</t>
    </rPh>
    <rPh sb="2" eb="3">
      <t>チ</t>
    </rPh>
    <phoneticPr fontId="1"/>
  </si>
  <si>
    <t>代行制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</si>
  <si>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"/>
  </si>
  <si>
    <t>2.資産等の状況</t>
  </si>
  <si>
    <t>⑥</t>
  </si>
  <si>
    <t>⑦敷地の地価(千円)</t>
  </si>
  <si>
    <t>⑧</t>
  </si>
  <si>
    <t>③駐車台数一台当たりの他会計補助金額(円)</t>
  </si>
  <si>
    <t>全体総括</t>
    <rPh sb="0" eb="2">
      <t>ゼンタイ</t>
    </rPh>
    <rPh sb="2" eb="4">
      <t>ソウカツ</t>
    </rPh>
    <phoneticPr fontId="1"/>
  </si>
  <si>
    <t>⑧設備投資見込額(千円)</t>
  </si>
  <si>
    <t>全国平均</t>
    <rPh sb="0" eb="2">
      <t>ゼンコク</t>
    </rPh>
    <rPh sb="2" eb="4">
      <t>ヘイキン</t>
    </rPh>
    <phoneticPr fontId="1"/>
  </si>
  <si>
    <t>②</t>
  </si>
  <si>
    <t>③</t>
  </si>
  <si>
    <t>⑪</t>
  </si>
  <si>
    <t>静岡県　袋井市</t>
  </si>
  <si>
    <t>④</t>
  </si>
  <si>
    <t>⑦</t>
  </si>
  <si>
    <t>⑨</t>
  </si>
  <si>
    <t>年度</t>
    <rPh sb="0" eb="2">
      <t>ネンド</t>
    </rPh>
    <phoneticPr fontId="1"/>
  </si>
  <si>
    <t>-</t>
  </si>
  <si>
    <t>中項目</t>
    <rPh sb="0" eb="1">
      <t>チュウ</t>
    </rPh>
    <rPh sb="1" eb="3">
      <t>コウモク</t>
    </rPh>
    <phoneticPr fontId="1"/>
  </si>
  <si>
    <t>大項目</t>
    <rPh sb="0" eb="3">
      <t>ダイコウモク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</si>
  <si>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</si>
  <si>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</si>
  <si>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当該値(N)</t>
  </si>
  <si>
    <t>事業CD</t>
    <rPh sb="0" eb="2">
      <t>ジギョウ</t>
    </rPh>
    <phoneticPr fontId="1"/>
  </si>
  <si>
    <t>施設CD</t>
    <rPh sb="0" eb="2">
      <t>シセツ</t>
    </rPh>
    <phoneticPr fontId="1"/>
  </si>
  <si>
    <t>④売上高ＧＯＰ比率(％)</t>
  </si>
  <si>
    <t>愛野駅前駐車場</t>
  </si>
  <si>
    <t>立地</t>
    <rPh sb="0" eb="2">
      <t>リッチ</t>
    </rPh>
    <phoneticPr fontId="13"/>
  </si>
  <si>
    <t>②他会計補助金比率(％)</t>
  </si>
  <si>
    <t>基本情報</t>
    <rPh sb="0" eb="2">
      <t>キホン</t>
    </rPh>
    <rPh sb="2" eb="4">
      <t>ジョウホウ</t>
    </rPh>
    <phoneticPr fontId="1"/>
  </si>
  <si>
    <t>業務名称</t>
    <rPh sb="0" eb="4">
      <t>ギョウムメイショウ</t>
    </rPh>
    <phoneticPr fontId="1"/>
  </si>
  <si>
    <t>2. 資産等の状況</t>
  </si>
  <si>
    <t>⑤ＥＢＩＴＤＡ(千円)</t>
  </si>
  <si>
    <t>⑥有形固定資産減価償却率(％)</t>
  </si>
  <si>
    <t>⑦敷地の
地価(千円)</t>
  </si>
  <si>
    <t>⑧設備投資
見込額(千円)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</si>
  <si>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</si>
  <si>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</si>
  <si>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</si>
  <si>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1"/>
  </si>
  <si>
    <t>団体名</t>
    <rPh sb="0" eb="3">
      <t>ダンタイメイ</t>
    </rPh>
    <phoneticPr fontId="1"/>
  </si>
  <si>
    <t>法非適用</t>
  </si>
  <si>
    <t>施設名称</t>
    <rPh sb="0" eb="2">
      <t>シセツ</t>
    </rPh>
    <rPh sb="2" eb="4">
      <t>メイショウ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</si>
  <si>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</si>
  <si>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</si>
  <si>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</si>
  <si>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</si>
  <si>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</si>
  <si>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3"/>
  </si>
  <si>
    <t>駐車場使用面積</t>
    <rPh sb="0" eb="3">
      <t>チュウシャジョウ</t>
    </rPh>
    <rPh sb="3" eb="5">
      <t>シヨウ</t>
    </rPh>
    <rPh sb="5" eb="7">
      <t>メンセキ</t>
    </rPh>
    <phoneticPr fontId="13"/>
  </si>
  <si>
    <t>収容台数（台）</t>
  </si>
  <si>
    <t>一時間当たりの基本料金（円）</t>
  </si>
  <si>
    <t>指定管理者制度の導入</t>
  </si>
  <si>
    <t>当該値(N-3)</t>
  </si>
  <si>
    <t>当該値(N-2)</t>
  </si>
  <si>
    <t xml:space="preserve"> </t>
  </si>
  <si>
    <t>当該値(N-1)</t>
  </si>
  <si>
    <t>類似施設平均(N-4)</t>
  </si>
  <si>
    <t>類似施設平均(N-3)</t>
  </si>
  <si>
    <t>類似施設平均(N-2)</t>
  </si>
  <si>
    <t>該当数値なし</t>
  </si>
  <si>
    <t>類似施設平均(N-1)</t>
  </si>
  <si>
    <t>全国平均</t>
  </si>
  <si>
    <t>グラフ参照用</t>
    <rPh sb="3" eb="6">
      <t>サンショウヨウ</t>
    </rPh>
    <phoneticPr fontId="1"/>
  </si>
  <si>
    <t>表参照用</t>
    <rPh sb="0" eb="1">
      <t>ヒョウ</t>
    </rPh>
    <rPh sb="1" eb="4">
      <t>サンショウヨウ</t>
    </rPh>
    <phoneticPr fontId="1"/>
  </si>
  <si>
    <t>Ａ３Ｂ１</t>
  </si>
  <si>
    <t>非設置</t>
  </si>
  <si>
    <t>附置義務駐車施設</t>
  </si>
  <si>
    <t>広場式</t>
  </si>
  <si>
    <t>駅</t>
  </si>
  <si>
    <t>無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</si>
  <si>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</si>
  <si>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</si>
  <si>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</si>
  <si>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</si>
  <si>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</si>
  <si>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　施設規模に対する収入が低いことから、類似施設平均値より低い状況が続いている。
②　一般会計からの繰入金は無い。
③　一般会計からの補助は無い。
④、⑤　類似施設平均に比べ数値が低い状況が続いているが、収益的収支率の改善により多少の数値の改善が見られる。</t>
    <rPh sb="2" eb="4">
      <t>シセツ</t>
    </rPh>
    <rPh sb="4" eb="6">
      <t>キボ</t>
    </rPh>
    <rPh sb="7" eb="8">
      <t>タイ</t>
    </rPh>
    <rPh sb="10" eb="12">
      <t>シュウニュウ</t>
    </rPh>
    <rPh sb="13" eb="14">
      <t>ヒク</t>
    </rPh>
    <rPh sb="20" eb="22">
      <t>ルイジ</t>
    </rPh>
    <rPh sb="22" eb="24">
      <t>シセツ</t>
    </rPh>
    <rPh sb="24" eb="27">
      <t>ヘイキンチ</t>
    </rPh>
    <rPh sb="29" eb="30">
      <t>ヒク</t>
    </rPh>
    <rPh sb="31" eb="33">
      <t>ジョウキョウ</t>
    </rPh>
    <rPh sb="34" eb="35">
      <t>ツヅ</t>
    </rPh>
    <rPh sb="43" eb="45">
      <t>イッパン</t>
    </rPh>
    <rPh sb="45" eb="47">
      <t>カイケイ</t>
    </rPh>
    <rPh sb="50" eb="52">
      <t>クリイレ</t>
    </rPh>
    <rPh sb="52" eb="53">
      <t>キン</t>
    </rPh>
    <rPh sb="54" eb="55">
      <t>ナ</t>
    </rPh>
    <rPh sb="60" eb="62">
      <t>イッパン</t>
    </rPh>
    <rPh sb="62" eb="64">
      <t>カイケイ</t>
    </rPh>
    <rPh sb="67" eb="69">
      <t>ホジョ</t>
    </rPh>
    <rPh sb="70" eb="71">
      <t>ナ</t>
    </rPh>
    <rPh sb="78" eb="80">
      <t>ルイジ</t>
    </rPh>
    <rPh sb="80" eb="82">
      <t>シセツ</t>
    </rPh>
    <rPh sb="82" eb="84">
      <t>ヘイキン</t>
    </rPh>
    <rPh sb="85" eb="86">
      <t>クラ</t>
    </rPh>
    <rPh sb="87" eb="89">
      <t>スウチ</t>
    </rPh>
    <rPh sb="90" eb="91">
      <t>ヒク</t>
    </rPh>
    <rPh sb="92" eb="94">
      <t>ジョウキョウ</t>
    </rPh>
    <rPh sb="95" eb="96">
      <t>ツヅ</t>
    </rPh>
    <rPh sb="102" eb="105">
      <t>シュウエキテキ</t>
    </rPh>
    <rPh sb="105" eb="107">
      <t>シュウシ</t>
    </rPh>
    <rPh sb="107" eb="108">
      <t>リツ</t>
    </rPh>
    <rPh sb="109" eb="111">
      <t>カイゼン</t>
    </rPh>
    <rPh sb="114" eb="116">
      <t>タショウ</t>
    </rPh>
    <rPh sb="117" eb="119">
      <t>スウチ</t>
    </rPh>
    <rPh sb="120" eb="122">
      <t>カイゼン</t>
    </rPh>
    <rPh sb="123" eb="124">
      <t>ミ</t>
    </rPh>
    <phoneticPr fontId="1"/>
  </si>
  <si>
    <t>　近隣に安価な民間駐車場が設置されている影響で、引き続き稼働率が低い状態が続いている。
　電子マネーでの利用者や定期利用者の利用促進を図ったが、近隣の民間駐車場等の影響により改善されない状況である。
【稼働率の正しい数値】
　H26：当該値　27.1、平均値　238.1
　H27：当該値　26.3、平均値　261.8
　H28：当該値　25.7、平均値　268.7</t>
    <rPh sb="1" eb="3">
      <t>キンリン</t>
    </rPh>
    <rPh sb="4" eb="6">
      <t>アンカ</t>
    </rPh>
    <rPh sb="7" eb="9">
      <t>ミンカン</t>
    </rPh>
    <rPh sb="9" eb="12">
      <t>チュウシャジョウ</t>
    </rPh>
    <rPh sb="13" eb="15">
      <t>セッチ</t>
    </rPh>
    <rPh sb="20" eb="22">
      <t>エイキョウ</t>
    </rPh>
    <rPh sb="24" eb="25">
      <t>ヒ</t>
    </rPh>
    <rPh sb="26" eb="27">
      <t>ツヅ</t>
    </rPh>
    <rPh sb="28" eb="30">
      <t>カドウ</t>
    </rPh>
    <rPh sb="30" eb="31">
      <t>リツ</t>
    </rPh>
    <rPh sb="32" eb="33">
      <t>ヒク</t>
    </rPh>
    <rPh sb="34" eb="36">
      <t>ジョウタイ</t>
    </rPh>
    <rPh sb="37" eb="38">
      <t>ツヅ</t>
    </rPh>
    <rPh sb="45" eb="47">
      <t>デンシ</t>
    </rPh>
    <rPh sb="52" eb="55">
      <t>リヨウシャ</t>
    </rPh>
    <rPh sb="56" eb="58">
      <t>テイキ</t>
    </rPh>
    <rPh sb="58" eb="61">
      <t>リヨウシャ</t>
    </rPh>
    <rPh sb="62" eb="64">
      <t>リヨウ</t>
    </rPh>
    <rPh sb="64" eb="66">
      <t>ソクシン</t>
    </rPh>
    <rPh sb="67" eb="68">
      <t>ハカ</t>
    </rPh>
    <rPh sb="72" eb="74">
      <t>キンリン</t>
    </rPh>
    <rPh sb="75" eb="77">
      <t>ミンカン</t>
    </rPh>
    <rPh sb="77" eb="80">
      <t>チュウシャジョウ</t>
    </rPh>
    <rPh sb="80" eb="81">
      <t>トウ</t>
    </rPh>
    <rPh sb="82" eb="84">
      <t>エイキョウ</t>
    </rPh>
    <rPh sb="87" eb="89">
      <t>カイゼン</t>
    </rPh>
    <rPh sb="93" eb="95">
      <t>ジョウキョウ</t>
    </rPh>
    <rPh sb="102" eb="104">
      <t>カドウ</t>
    </rPh>
    <rPh sb="104" eb="105">
      <t>リツ</t>
    </rPh>
    <rPh sb="106" eb="107">
      <t>タダ</t>
    </rPh>
    <rPh sb="109" eb="111">
      <t>スウチ</t>
    </rPh>
    <rPh sb="118" eb="120">
      <t>トウガイ</t>
    </rPh>
    <rPh sb="120" eb="121">
      <t>チ</t>
    </rPh>
    <rPh sb="127" eb="130">
      <t>ヘイキンチ</t>
    </rPh>
    <rPh sb="142" eb="144">
      <t>トウガイ</t>
    </rPh>
    <rPh sb="144" eb="145">
      <t>チ</t>
    </rPh>
    <rPh sb="151" eb="154">
      <t>ヘイキンチ</t>
    </rPh>
    <rPh sb="166" eb="168">
      <t>トウガイ</t>
    </rPh>
    <rPh sb="168" eb="169">
      <t>チ</t>
    </rPh>
    <rPh sb="175" eb="178">
      <t>ヘイキンチ</t>
    </rPh>
    <phoneticPr fontId="1"/>
  </si>
  <si>
    <t>⑥、⑦、⑨　無し
⑧　設備投資の計画は無いが、令和元年度に一部駐車場を廃止とした。
⑩　企業債は無し</t>
    <rPh sb="6" eb="7">
      <t>ナシ</t>
    </rPh>
    <rPh sb="11" eb="13">
      <t>セツビ</t>
    </rPh>
    <rPh sb="13" eb="15">
      <t>トウシ</t>
    </rPh>
    <rPh sb="16" eb="18">
      <t>ケイカク</t>
    </rPh>
    <rPh sb="19" eb="20">
      <t>ナ</t>
    </rPh>
    <rPh sb="23" eb="25">
      <t>レイワ</t>
    </rPh>
    <rPh sb="25" eb="27">
      <t>ガンネン</t>
    </rPh>
    <rPh sb="27" eb="28">
      <t>ド</t>
    </rPh>
    <rPh sb="29" eb="31">
      <t>イチブ</t>
    </rPh>
    <rPh sb="31" eb="34">
      <t>チュウシャジョウ</t>
    </rPh>
    <rPh sb="35" eb="37">
      <t>ハイシ</t>
    </rPh>
    <rPh sb="44" eb="46">
      <t>キギョウ</t>
    </rPh>
    <rPh sb="46" eb="47">
      <t>サイ</t>
    </rPh>
    <rPh sb="48" eb="49">
      <t>ナ</t>
    </rPh>
    <phoneticPr fontId="1"/>
  </si>
  <si>
    <t>　電子マネーの導入や電気自動車の電気スタンドの整備、ホームページ上での駐車場の利用状況の提供などの利便性の向上を図ったが、大きな改善には至っていない。
　令和元年度には、特に稼働率の低かった駐車場を廃止としたほか、令和３年４月から新たな指定管理期間を見据えており、更なる経営改善に向けた取組が必要であると考えている。</t>
    <rPh sb="1" eb="3">
      <t>デンシ</t>
    </rPh>
    <rPh sb="7" eb="9">
      <t>ドウニュウ</t>
    </rPh>
    <rPh sb="10" eb="12">
      <t>デンキ</t>
    </rPh>
    <rPh sb="12" eb="15">
      <t>ジドウシャ</t>
    </rPh>
    <rPh sb="16" eb="18">
      <t>デンキ</t>
    </rPh>
    <rPh sb="23" eb="25">
      <t>セイビ</t>
    </rPh>
    <rPh sb="32" eb="33">
      <t>ウエ</t>
    </rPh>
    <rPh sb="35" eb="38">
      <t>チュウシャジョウ</t>
    </rPh>
    <rPh sb="39" eb="41">
      <t>リヨウ</t>
    </rPh>
    <rPh sb="41" eb="43">
      <t>ジョウキョウ</t>
    </rPh>
    <rPh sb="44" eb="46">
      <t>テイキョウ</t>
    </rPh>
    <rPh sb="49" eb="52">
      <t>リベンセイ</t>
    </rPh>
    <rPh sb="53" eb="55">
      <t>コウジョウ</t>
    </rPh>
    <rPh sb="56" eb="57">
      <t>ハカ</t>
    </rPh>
    <rPh sb="61" eb="62">
      <t>オオ</t>
    </rPh>
    <rPh sb="64" eb="66">
      <t>カイゼン</t>
    </rPh>
    <rPh sb="68" eb="69">
      <t>イタ</t>
    </rPh>
    <rPh sb="77" eb="79">
      <t>レイワ</t>
    </rPh>
    <rPh sb="79" eb="81">
      <t>ガンネン</t>
    </rPh>
    <rPh sb="81" eb="82">
      <t>ド</t>
    </rPh>
    <rPh sb="85" eb="86">
      <t>トク</t>
    </rPh>
    <rPh sb="87" eb="89">
      <t>カドウ</t>
    </rPh>
    <rPh sb="89" eb="90">
      <t>リツ</t>
    </rPh>
    <rPh sb="91" eb="92">
      <t>ヒク</t>
    </rPh>
    <rPh sb="95" eb="98">
      <t>チュウシャジョウ</t>
    </rPh>
    <rPh sb="99" eb="101">
      <t>ハイシ</t>
    </rPh>
    <rPh sb="107" eb="109">
      <t>レイワ</t>
    </rPh>
    <rPh sb="110" eb="111">
      <t>ネン</t>
    </rPh>
    <rPh sb="112" eb="113">
      <t>ガツ</t>
    </rPh>
    <rPh sb="115" eb="116">
      <t>アラ</t>
    </rPh>
    <rPh sb="118" eb="120">
      <t>シテイ</t>
    </rPh>
    <rPh sb="120" eb="122">
      <t>カンリ</t>
    </rPh>
    <rPh sb="122" eb="124">
      <t>キカン</t>
    </rPh>
    <rPh sb="125" eb="127">
      <t>ミス</t>
    </rPh>
    <rPh sb="132" eb="133">
      <t>サラ</t>
    </rPh>
    <rPh sb="135" eb="137">
      <t>ケイエイ</t>
    </rPh>
    <rPh sb="137" eb="139">
      <t>カイゼン</t>
    </rPh>
    <rPh sb="140" eb="141">
      <t>ム</t>
    </rPh>
    <rPh sb="143" eb="145">
      <t>トリクミ</t>
    </rPh>
    <rPh sb="146" eb="148">
      <t>ヒツヨウ</t>
    </rPh>
    <rPh sb="152" eb="153">
      <t>カンガ</t>
    </rPh>
    <phoneticPr fontId="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</si>
</sst>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7">
    <numFmt numFmtId="182" formatCode="#,##0.00;&quot;△&quot;#,##0.00"/>
    <numFmt numFmtId="176" formatCode="#,##0.0;&quot;△ &quot;#,##0.0"/>
    <numFmt numFmtId="178" formatCode="#,##0.0;&quot;△&quot;#,##0.0"/>
    <numFmt numFmtId="180" formatCode="#,##0;&quot;△ &quot;#,##0"/>
    <numFmt numFmtId="179" formatCode="#,##0;&quot;△&quot;#,##0"/>
    <numFmt numFmtId="181" formatCode="0.00_);[Red]\(0.00\)"/>
    <numFmt numFmtId="177" formatCode="ge"/>
  </numFmts>
  <fonts count="14"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8"/>
      <color theme="1"/>
      <name val="ＭＳ ゴシック"/>
    </font>
    <font>
      <sz val="11"/>
      <color theme="1"/>
      <name val="ＭＳ Ｐゴシック"/>
    </font>
    <font>
      <b/>
      <sz val="11"/>
      <color auto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sz val="18"/>
      <color theme="1"/>
      <name val="ＭＳ 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 applyProtection="1">
      <alignment horizontal="center" vertical="center" shrinkToFit="1"/>
      <protection hidden="1"/>
    </xf>
    <xf numFmtId="176" fontId="3" fillId="0" borderId="3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7" xfId="0" applyFont="1" applyFill="1" applyBorder="1" applyAlignment="1">
      <alignment horizontal="center" vertical="center" shrinkToFit="1"/>
    </xf>
    <xf numFmtId="0" fontId="3" fillId="0" borderId="7" xfId="0" applyNumberFormat="1" applyFont="1" applyBorder="1" applyAlignment="1" applyProtection="1">
      <alignment horizontal="center" vertical="center" shrinkToFit="1"/>
      <protection hidden="1"/>
    </xf>
    <xf numFmtId="176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177" fontId="8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177" fontId="8" fillId="0" borderId="10" xfId="0" applyNumberFormat="1" applyFont="1" applyBorder="1" applyAlignment="1" applyProtection="1">
      <alignment horizontal="center" vertical="center" shrinkToFit="1"/>
      <protection hidden="1"/>
    </xf>
    <xf numFmtId="178" fontId="8" fillId="0" borderId="10" xfId="0" applyNumberFormat="1" applyFont="1" applyBorder="1" applyAlignment="1" applyProtection="1">
      <alignment horizontal="center" vertical="center" shrinkToFit="1"/>
      <protection hidden="1"/>
    </xf>
    <xf numFmtId="177" fontId="8" fillId="0" borderId="11" xfId="0" applyNumberFormat="1" applyFont="1" applyBorder="1" applyAlignment="1" applyProtection="1">
      <alignment horizontal="center" vertical="center" shrinkToFit="1"/>
      <protection hidden="1"/>
    </xf>
    <xf numFmtId="178" fontId="8" fillId="0" borderId="11" xfId="0" applyNumberFormat="1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>
      <alignment horizontal="center" vertical="center" shrinkToFit="1"/>
    </xf>
    <xf numFmtId="177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179" fontId="8" fillId="0" borderId="9" xfId="0" applyNumberFormat="1" applyFont="1" applyBorder="1" applyAlignment="1" applyProtection="1">
      <alignment horizontal="center" vertical="center" shrinkToFit="1"/>
      <protection hidden="1"/>
    </xf>
    <xf numFmtId="177" fontId="8" fillId="0" borderId="12" xfId="0" applyNumberFormat="1" applyFont="1" applyBorder="1" applyAlignment="1" applyProtection="1">
      <alignment horizontal="center" vertical="center" shrinkToFit="1"/>
      <protection hidden="1"/>
    </xf>
    <xf numFmtId="178" fontId="8" fillId="0" borderId="12" xfId="0" applyNumberFormat="1" applyFont="1" applyBorder="1" applyAlignment="1" applyProtection="1">
      <alignment horizontal="center" vertical="center" shrinkToFit="1"/>
      <protection hidden="1"/>
    </xf>
    <xf numFmtId="0" fontId="2" fillId="2" borderId="13" xfId="0" applyFont="1" applyFill="1" applyBorder="1" applyAlignment="1">
      <alignment horizontal="center" vertical="center" shrinkToFit="1"/>
    </xf>
    <xf numFmtId="0" fontId="3" fillId="0" borderId="13" xfId="0" applyNumberFormat="1" applyFont="1" applyBorder="1" applyAlignment="1" applyProtection="1">
      <alignment horizontal="center" vertical="center" shrinkToFit="1"/>
      <protection hidden="1"/>
    </xf>
    <xf numFmtId="176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180" fontId="5" fillId="0" borderId="4" xfId="1" applyNumberFormat="1" applyFont="1" applyBorder="1" applyAlignment="1" applyProtection="1">
      <alignment horizontal="center" vertical="center" shrinkToFit="1"/>
      <protection hidden="1"/>
    </xf>
    <xf numFmtId="180" fontId="5" fillId="0" borderId="5" xfId="1" applyNumberFormat="1" applyFont="1" applyBorder="1" applyAlignment="1" applyProtection="1">
      <alignment horizontal="center" vertical="center" shrinkToFit="1"/>
      <protection hidden="1"/>
    </xf>
    <xf numFmtId="180" fontId="5" fillId="0" borderId="6" xfId="1" applyNumberFormat="1" applyFont="1" applyBorder="1" applyAlignment="1" applyProtection="1">
      <alignment horizontal="center" vertical="center" shrinkToFit="1"/>
      <protection hidden="1"/>
    </xf>
    <xf numFmtId="180" fontId="5" fillId="0" borderId="8" xfId="1" applyNumberFormat="1" applyFont="1" applyBorder="1" applyAlignment="1" applyProtection="1">
      <alignment horizontal="center" vertical="center" shrinkToFit="1"/>
      <protection hidden="1"/>
    </xf>
    <xf numFmtId="180" fontId="5" fillId="0" borderId="0" xfId="1" applyNumberFormat="1" applyFont="1" applyBorder="1" applyAlignment="1" applyProtection="1">
      <alignment horizontal="center" vertical="center" shrinkToFit="1"/>
      <protection hidden="1"/>
    </xf>
    <xf numFmtId="180" fontId="5" fillId="0" borderId="2" xfId="1" applyNumberFormat="1" applyFont="1" applyBorder="1" applyAlignment="1" applyProtection="1">
      <alignment horizontal="center" vertical="center" shrinkToFit="1"/>
      <protection hidden="1"/>
    </xf>
    <xf numFmtId="176" fontId="8" fillId="0" borderId="0" xfId="0" applyNumberFormat="1" applyFont="1" applyBorder="1" applyAlignment="1">
      <alignment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3" fillId="0" borderId="14" xfId="0" applyNumberFormat="1" applyFont="1" applyBorder="1" applyAlignment="1" applyProtection="1">
      <alignment horizontal="center" vertical="center" shrinkToFit="1"/>
      <protection hidden="1"/>
    </xf>
    <xf numFmtId="0" fontId="2" fillId="2" borderId="14" xfId="0" applyFont="1" applyFill="1" applyBorder="1" applyAlignment="1">
      <alignment horizontal="center" vertical="center" shrinkToFit="1"/>
    </xf>
    <xf numFmtId="180" fontId="3" fillId="0" borderId="14" xfId="0" applyNumberFormat="1" applyFont="1" applyBorder="1" applyAlignment="1" applyProtection="1">
      <alignment horizontal="center" vertical="center" shrinkToFit="1"/>
      <protection hidden="1"/>
    </xf>
    <xf numFmtId="180" fontId="5" fillId="0" borderId="15" xfId="1" applyNumberFormat="1" applyFont="1" applyBorder="1" applyAlignment="1" applyProtection="1">
      <alignment horizontal="center" vertical="center" shrinkToFit="1"/>
      <protection hidden="1"/>
    </xf>
    <xf numFmtId="180" fontId="5" fillId="0" borderId="1" xfId="1" applyNumberFormat="1" applyFont="1" applyBorder="1" applyAlignment="1" applyProtection="1">
      <alignment horizontal="center" vertical="center" shrinkToFit="1"/>
      <protection hidden="1"/>
    </xf>
    <xf numFmtId="180" fontId="5" fillId="0" borderId="16" xfId="1" applyNumberFormat="1" applyFont="1" applyBorder="1" applyAlignment="1" applyProtection="1">
      <alignment horizontal="center" vertical="center" shrinkToFit="1"/>
      <protection hidden="1"/>
    </xf>
    <xf numFmtId="180" fontId="8" fillId="0" borderId="0" xfId="0" applyNumberFormat="1" applyFont="1" applyBorder="1" applyAlignment="1">
      <alignment vertical="center" shrinkToFit="1"/>
    </xf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7" fontId="8" fillId="0" borderId="1" xfId="0" applyNumberFormat="1" applyFont="1" applyBorder="1" applyAlignment="1">
      <alignment vertical="center" shrinkToFit="1"/>
    </xf>
    <xf numFmtId="180" fontId="8" fillId="0" borderId="1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top" shrinkToFi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4" xfId="0" applyNumberFormat="1" applyFill="1" applyBorder="1" applyAlignment="1">
      <alignment vertical="center" shrinkToFit="1"/>
    </xf>
    <xf numFmtId="0" fontId="0" fillId="0" borderId="14" xfId="0" applyNumberFormat="1" applyBorder="1" applyAlignment="1">
      <alignment vertical="center" shrinkToFit="1"/>
    </xf>
    <xf numFmtId="177" fontId="0" fillId="0" borderId="14" xfId="0" applyNumberForma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4" xfId="0" applyFill="1" applyBorder="1" applyAlignment="1">
      <alignment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5" borderId="14" xfId="1" applyNumberFormat="1" applyFont="1" applyFill="1" applyBorder="1" applyAlignment="1">
      <alignment vertical="center" shrinkToFit="1"/>
    </xf>
    <xf numFmtId="176" fontId="0" fillId="0" borderId="14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0" fontId="0" fillId="5" borderId="14" xfId="1" applyNumberFormat="1" applyFont="1" applyFill="1" applyBorder="1" applyAlignment="1">
      <alignment vertical="center" shrinkToFit="1"/>
    </xf>
    <xf numFmtId="180" fontId="0" fillId="0" borderId="14" xfId="1" applyNumberFormat="1" applyFont="1" applyBorder="1" applyAlignment="1">
      <alignment vertical="center" shrinkToFit="1"/>
    </xf>
    <xf numFmtId="181" fontId="0" fillId="0" borderId="0" xfId="0" applyNumberFormat="1" applyFill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4" xfId="1" applyNumberFormat="1" applyFont="1" applyFill="1" applyBorder="1" applyAlignment="1">
      <alignment vertical="center" shrinkToFit="1"/>
    </xf>
    <xf numFmtId="178" fontId="0" fillId="0" borderId="14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179" fontId="0" fillId="5" borderId="14" xfId="1" applyNumberFormat="1" applyFont="1" applyFill="1" applyBorder="1" applyAlignment="1">
      <alignment vertical="center" shrinkToFit="1"/>
    </xf>
    <xf numFmtId="179" fontId="0" fillId="0" borderId="14" xfId="1" applyNumberFormat="1" applyFont="1" applyBorder="1" applyAlignment="1">
      <alignment vertical="center" shrinkToFit="1"/>
    </xf>
    <xf numFmtId="182" fontId="0" fillId="0" borderId="0" xfId="1" applyNumberFormat="1" applyFont="1" applyFill="1" applyBorder="1" applyAlignment="1">
      <alignment vertical="center" shrinkToFit="1"/>
    </xf>
    <xf numFmtId="179" fontId="0" fillId="0" borderId="14" xfId="0" applyNumberFormat="1" applyBorder="1">
      <alignment vertical="center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0" xfId="0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_rels/chart1.xml.rels>&#65279;<?xml version="1.0" encoding="utf-8"?><Relationships xmlns="http://schemas.openxmlformats.org/package/2006/relationships"><Relationship Type="http://schemas.openxmlformats.org/officeDocument/2006/relationships/chartUserShapes" Target="../drawings/drawing2.xml" Id="rId1" /></Relationships>
</file>

<file path=xl/charts/_rels/chart2.xml.rels>&#65279;<?xml version="1.0" encoding="utf-8"?><Relationships xmlns="http://schemas.openxmlformats.org/package/2006/relationships"><Relationship Type="http://schemas.openxmlformats.org/officeDocument/2006/relationships/chartUserShapes" Target="../drawings/drawing3.xml" Id="rId1" /></Relationships>
</file>

<file path=xl/charts/_rels/chart3.xml.rels>&#65279;<?xml version="1.0" encoding="utf-8"?><Relationships xmlns="http://schemas.openxmlformats.org/package/2006/relationships"><Relationship Type="http://schemas.openxmlformats.org/officeDocument/2006/relationships/chartUserShapes" Target="../drawings/drawing4.xml" Id="rId1" /></Relationships>
</file>

<file path=xl/charts/_rels/chart4.xml.rels>&#65279;<?xml version="1.0" encoding="utf-8"?><Relationships xmlns="http://schemas.openxmlformats.org/package/2006/relationships"><Relationship Type="http://schemas.openxmlformats.org/officeDocument/2006/relationships/chartUserShapes" Target="../drawings/drawing5.xml" Id="rId1" /></Relationships>
</file>

<file path=xl/charts/_rels/chart5.xml.rels>&#65279;<?xml version="1.0" encoding="utf-8"?><Relationships xmlns="http://schemas.openxmlformats.org/package/2006/relationships"><Relationship Type="http://schemas.openxmlformats.org/officeDocument/2006/relationships/chartUserShapes" Target="../drawings/drawing6.xml" Id="rId1" /></Relationships>
</file>

<file path=xl/charts/_rels/chart6.xml.rels>&#65279;<?xml version="1.0" encoding="utf-8"?><Relationships xmlns="http://schemas.openxmlformats.org/package/2006/relationships"><Relationship Type="http://schemas.openxmlformats.org/officeDocument/2006/relationships/chartUserShapes" Target="../drawings/drawing7.xml" Id="rId1" /></Relationships>
</file>

<file path=xl/charts/_rels/chart7.xml.rels>&#65279;<?xml version="1.0" encoding="utf-8"?><Relationships xmlns="http://schemas.openxmlformats.org/package/2006/relationships"><Relationship Type="http://schemas.openxmlformats.org/officeDocument/2006/relationships/chartUserShapes" Target="../drawings/drawing8.xml" Id="rId1" /></Relationships>
</file>

<file path=xl/charts/_rels/chart8.xml.rels>&#65279;<?xml version="1.0" encoding="utf-8"?><Relationships xmlns="http://schemas.openxmlformats.org/package/2006/relationships"><Relationship Type="http://schemas.openxmlformats.org/officeDocument/2006/relationships/chartUserShapes" Target="../drawings/drawing9.xml" Id="rId1" /></Relationships>
</file>

<file path=xl/charts/_rels/chart9.xml.rels>&#65279;<?xml version="1.0" encoding="utf-8"?><Relationships xmlns="http://schemas.openxmlformats.org/package/2006/relationships"><Relationship Type="http://schemas.openxmlformats.org/officeDocument/2006/relationships/chartUserShapes" Target="../drawings/drawing10.xml" Id="rId1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3086713217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"/>
          <c:y val="0.15806945669028449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71.3</c:v>
                </c:pt>
                <c:pt idx="1">
                  <c:v>83.7</c:v>
                </c:pt>
                <c:pt idx="2">
                  <c:v>65.099999999999994</c:v>
                </c:pt>
                <c:pt idx="3">
                  <c:v>70.3</c:v>
                </c:pt>
                <c:pt idx="4">
                  <c:v>74.3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173635353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5"/>
          <c:y val="0.15806945669028449"/>
          <c:w val="0.848503816245915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098154397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8"/>
          <c:y val="0.15806945669028449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54894256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9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5937536109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4543818815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9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4683636243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2297</c:v>
                </c:pt>
                <c:pt idx="2">
                  <c:v>2234.9</c:v>
                </c:pt>
                <c:pt idx="3">
                  <c:v>20.6</c:v>
                </c:pt>
                <c:pt idx="4">
                  <c:v>20.100000000000001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15954373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-40.200000000000003</c:v>
                </c:pt>
                <c:pt idx="1">
                  <c:v>-39.299999999999997</c:v>
                </c:pt>
                <c:pt idx="2">
                  <c:v>-53.6</c:v>
                </c:pt>
                <c:pt idx="3">
                  <c:v>-42.3</c:v>
                </c:pt>
                <c:pt idx="4">
                  <c:v>-34.6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3686756136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2"/>
          <c:y val="0.15806945669028449"/>
          <c:w val="0.8517775065952806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-4810</c:v>
                </c:pt>
                <c:pt idx="1">
                  <c:v>-4395</c:v>
                </c:pt>
                <c:pt idx="2">
                  <c:v>-6299</c:v>
                </c:pt>
                <c:pt idx="3">
                  <c:v>-5280</c:v>
                </c:pt>
                <c:pt idx="4">
                  <c:v>-4428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delete val="1"/>
          </c:dLbls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11430</xdr:colOff>
      <xdr:row>16</xdr:row>
      <xdr:rowOff>11430</xdr:rowOff>
    </xdr:from>
    <xdr:to xmlns:xdr="http://schemas.openxmlformats.org/drawingml/2006/spreadsheetDrawing"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275</xdr:col>
      <xdr:colOff>5080</xdr:colOff>
      <xdr:row>62</xdr:row>
      <xdr:rowOff>11430</xdr:rowOff>
    </xdr:from>
    <xdr:to xmlns:xdr="http://schemas.openxmlformats.org/drawingml/2006/spreadsheetDrawing"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183</xdr:col>
      <xdr:colOff>3175</xdr:colOff>
      <xdr:row>62</xdr:row>
      <xdr:rowOff>11430</xdr:rowOff>
    </xdr:from>
    <xdr:to xmlns:xdr="http://schemas.openxmlformats.org/drawingml/2006/spreadsheetDrawing"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6</xdr:col>
      <xdr:colOff>45085</xdr:colOff>
      <xdr:row>62</xdr:row>
      <xdr:rowOff>11430</xdr:rowOff>
    </xdr:from>
    <xdr:to xmlns:xdr="http://schemas.openxmlformats.org/drawingml/2006/spreadsheetDrawing"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128</xdr:col>
      <xdr:colOff>5715</xdr:colOff>
      <xdr:row>16</xdr:row>
      <xdr:rowOff>0</xdr:rowOff>
    </xdr:from>
    <xdr:to xmlns:xdr="http://schemas.openxmlformats.org/drawingml/2006/spreadsheetDrawing"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37</xdr:row>
      <xdr:rowOff>0</xdr:rowOff>
    </xdr:from>
    <xdr:to xmlns:xdr="http://schemas.openxmlformats.org/drawingml/2006/spreadsheetDrawing"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249</xdr:col>
      <xdr:colOff>0</xdr:colOff>
      <xdr:row>16</xdr:row>
      <xdr:rowOff>0</xdr:rowOff>
    </xdr:from>
    <xdr:to xmlns:xdr="http://schemas.openxmlformats.org/drawingml/2006/spreadsheetDrawing"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128</xdr:col>
      <xdr:colOff>5715</xdr:colOff>
      <xdr:row>37</xdr:row>
      <xdr:rowOff>0</xdr:rowOff>
    </xdr:from>
    <xdr:to xmlns:xdr="http://schemas.openxmlformats.org/drawingml/2006/spreadsheetDrawing"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249</xdr:col>
      <xdr:colOff>0</xdr:colOff>
      <xdr:row>37</xdr:row>
      <xdr:rowOff>0</xdr:rowOff>
    </xdr:from>
    <xdr:to xmlns:xdr="http://schemas.openxmlformats.org/drawingml/2006/spreadsheetDrawing"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7</xdr:col>
      <xdr:colOff>0</xdr:colOff>
      <xdr:row>63</xdr:row>
      <xdr:rowOff>57150</xdr:rowOff>
    </xdr:from>
    <xdr:to xmlns:xdr="http://schemas.openxmlformats.org/drawingml/2006/spreadsheetDrawing"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182</xdr:col>
      <xdr:colOff>43815</xdr:colOff>
      <xdr:row>63</xdr:row>
      <xdr:rowOff>57150</xdr:rowOff>
    </xdr:from>
    <xdr:to xmlns:xdr="http://schemas.openxmlformats.org/drawingml/2006/spreadsheetDrawing"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【297.1】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6.1249999999999999e-002</cdr:y>
    </cdr:from>
    <cdr:to>
      <cdr:x>1</cdr:x>
      <cdr:y>0.14474999999999999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NR88"/>
  <sheetViews>
    <sheetView showGridLines="0" tabSelected="1" topLeftCell="AX1" zoomScale="70" zoomScaleNormal="70" zoomScaleSheetLayoutView="70" workbookViewId="0">
      <selection activeCell="B2" sqref="B2:NR4"/>
    </sheetView>
  </sheetViews>
  <sheetFormatPr defaultColWidth="2.625" defaultRowHeight="13.5"/>
  <cols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</row>
    <row r="3" spans="1:382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</row>
    <row r="4" spans="1:382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</row>
    <row r="5" spans="1:382" ht="9.7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</row>
    <row r="6" spans="1:382" ht="18.75" customHeight="1">
      <c r="A6" s="2"/>
      <c r="B6" s="6" t="str">
        <f>データ!H6&amp;"　"&amp;データ!I6</f>
        <v>静岡県袋井市　愛野駅前駐車場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76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</row>
    <row r="7" spans="1:382" ht="18.75" customHeight="1">
      <c r="A7" s="2"/>
      <c r="B7" s="7" t="s">
        <v>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45"/>
      <c r="AQ7" s="7" t="s">
        <v>5</v>
      </c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45"/>
      <c r="CF7" s="7" t="s">
        <v>4</v>
      </c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45"/>
      <c r="DU7" s="59" t="s">
        <v>7</v>
      </c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61" t="s">
        <v>8</v>
      </c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61" t="s">
        <v>11</v>
      </c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  <c r="IW7" s="61"/>
      <c r="IX7" s="61"/>
      <c r="IY7" s="61"/>
      <c r="IZ7" s="61"/>
      <c r="JA7" s="61"/>
      <c r="JB7" s="61"/>
      <c r="JC7" s="61"/>
      <c r="JD7" s="61"/>
      <c r="JE7" s="61"/>
      <c r="JF7" s="61"/>
      <c r="JG7" s="61"/>
      <c r="JH7" s="61"/>
      <c r="JI7" s="61"/>
      <c r="JJ7" s="61"/>
      <c r="JK7" s="61"/>
      <c r="JL7" s="61"/>
      <c r="JM7" s="61"/>
      <c r="JN7" s="61"/>
      <c r="JO7" s="61"/>
      <c r="JP7" s="61"/>
      <c r="JQ7" s="61" t="s">
        <v>9</v>
      </c>
      <c r="JR7" s="61"/>
      <c r="JS7" s="61"/>
      <c r="JT7" s="61"/>
      <c r="JU7" s="61"/>
      <c r="JV7" s="61"/>
      <c r="JW7" s="61"/>
      <c r="JX7" s="61"/>
      <c r="JY7" s="61"/>
      <c r="JZ7" s="61"/>
      <c r="KA7" s="61"/>
      <c r="KB7" s="61"/>
      <c r="KC7" s="61"/>
      <c r="KD7" s="61"/>
      <c r="KE7" s="61"/>
      <c r="KF7" s="61"/>
      <c r="KG7" s="61"/>
      <c r="KH7" s="61"/>
      <c r="KI7" s="61"/>
      <c r="KJ7" s="61"/>
      <c r="KK7" s="61"/>
      <c r="KL7" s="61"/>
      <c r="KM7" s="61"/>
      <c r="KN7" s="61"/>
      <c r="KO7" s="61"/>
      <c r="KP7" s="61"/>
      <c r="KQ7" s="61"/>
      <c r="KR7" s="61"/>
      <c r="KS7" s="61"/>
      <c r="KT7" s="61"/>
      <c r="KU7" s="61"/>
      <c r="KV7" s="61"/>
      <c r="KW7" s="61"/>
      <c r="KX7" s="61"/>
      <c r="KY7" s="61"/>
      <c r="KZ7" s="61"/>
      <c r="LA7" s="61"/>
      <c r="LB7" s="61"/>
      <c r="LC7" s="61"/>
      <c r="LD7" s="61"/>
      <c r="LE7" s="61"/>
      <c r="LF7" s="61"/>
      <c r="LG7" s="61"/>
      <c r="LH7" s="61"/>
      <c r="LI7" s="61"/>
      <c r="LJ7" s="61" t="s">
        <v>0</v>
      </c>
      <c r="LK7" s="61"/>
      <c r="LL7" s="61"/>
      <c r="LM7" s="61"/>
      <c r="LN7" s="61"/>
      <c r="LO7" s="61"/>
      <c r="LP7" s="61"/>
      <c r="LQ7" s="61"/>
      <c r="LR7" s="61"/>
      <c r="LS7" s="61"/>
      <c r="LT7" s="61"/>
      <c r="LU7" s="61"/>
      <c r="LV7" s="61"/>
      <c r="LW7" s="61"/>
      <c r="LX7" s="61"/>
      <c r="LY7" s="61"/>
      <c r="LZ7" s="61"/>
      <c r="MA7" s="61"/>
      <c r="MB7" s="61"/>
      <c r="MC7" s="61"/>
      <c r="MD7" s="61"/>
      <c r="ME7" s="61"/>
      <c r="MF7" s="61"/>
      <c r="MG7" s="61"/>
      <c r="MH7" s="61"/>
      <c r="MI7" s="61"/>
      <c r="MJ7" s="61"/>
      <c r="MK7" s="61"/>
      <c r="ML7" s="61"/>
      <c r="MM7" s="61"/>
      <c r="MN7" s="61"/>
      <c r="MO7" s="61"/>
      <c r="MP7" s="61"/>
      <c r="MQ7" s="61"/>
      <c r="MR7" s="61"/>
      <c r="MS7" s="61"/>
      <c r="MT7" s="61"/>
      <c r="MU7" s="61"/>
      <c r="MV7" s="61"/>
      <c r="MW7" s="61"/>
      <c r="MX7" s="61"/>
      <c r="MY7" s="61"/>
      <c r="MZ7" s="61"/>
      <c r="NA7" s="61"/>
      <c r="NB7" s="61"/>
      <c r="NC7" s="5"/>
      <c r="ND7" s="11" t="s">
        <v>13</v>
      </c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67"/>
    </row>
    <row r="8" spans="1:382" ht="18.75" customHeight="1">
      <c r="A8" s="2"/>
      <c r="B8" s="8" t="str">
        <f>データ!J7</f>
        <v>法非適用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46"/>
      <c r="AQ8" s="8" t="str">
        <f>データ!K7</f>
        <v>駐車場整備事業</v>
      </c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46"/>
      <c r="CF8" s="8" t="str">
        <f>データ!L7</f>
        <v>-</v>
      </c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46"/>
      <c r="DU8" s="60" t="str">
        <f>データ!M7</f>
        <v>Ａ３Ｂ１</v>
      </c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 t="str">
        <f>データ!N7</f>
        <v>非設置</v>
      </c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60" t="str">
        <f>データ!S7</f>
        <v>駅</v>
      </c>
      <c r="HY8" s="60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 t="str">
        <f>データ!T7</f>
        <v>無</v>
      </c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2">
        <f>データ!U7</f>
        <v>9746</v>
      </c>
      <c r="LK8" s="62"/>
      <c r="LL8" s="62"/>
      <c r="LM8" s="62"/>
      <c r="LN8" s="62"/>
      <c r="LO8" s="62"/>
      <c r="LP8" s="62"/>
      <c r="LQ8" s="62"/>
      <c r="LR8" s="62"/>
      <c r="LS8" s="62"/>
      <c r="LT8" s="62"/>
      <c r="LU8" s="62"/>
      <c r="LV8" s="62"/>
      <c r="LW8" s="62"/>
      <c r="LX8" s="62"/>
      <c r="LY8" s="62"/>
      <c r="LZ8" s="62"/>
      <c r="MA8" s="62"/>
      <c r="MB8" s="62"/>
      <c r="MC8" s="62"/>
      <c r="MD8" s="62"/>
      <c r="ME8" s="62"/>
      <c r="MF8" s="62"/>
      <c r="MG8" s="62"/>
      <c r="MH8" s="62"/>
      <c r="MI8" s="62"/>
      <c r="MJ8" s="62"/>
      <c r="MK8" s="62"/>
      <c r="ML8" s="62"/>
      <c r="MM8" s="62"/>
      <c r="MN8" s="62"/>
      <c r="MO8" s="62"/>
      <c r="MP8" s="62"/>
      <c r="MQ8" s="62"/>
      <c r="MR8" s="62"/>
      <c r="MS8" s="62"/>
      <c r="MT8" s="62"/>
      <c r="MU8" s="62"/>
      <c r="MV8" s="62"/>
      <c r="MW8" s="62"/>
      <c r="MX8" s="62"/>
      <c r="MY8" s="62"/>
      <c r="MZ8" s="62"/>
      <c r="NA8" s="62"/>
      <c r="NB8" s="62"/>
      <c r="NC8" s="5"/>
      <c r="ND8" s="81" t="s">
        <v>14</v>
      </c>
      <c r="NE8" s="89"/>
      <c r="NF8" s="95" t="s">
        <v>16</v>
      </c>
      <c r="NG8" s="98"/>
      <c r="NH8" s="98"/>
      <c r="NI8" s="98"/>
      <c r="NJ8" s="98"/>
      <c r="NK8" s="98"/>
      <c r="NL8" s="98"/>
      <c r="NM8" s="98"/>
      <c r="NN8" s="98"/>
      <c r="NO8" s="98"/>
      <c r="NP8" s="98"/>
      <c r="NQ8" s="100"/>
    </row>
    <row r="9" spans="1:382" ht="18.75" customHeight="1">
      <c r="A9" s="2"/>
      <c r="B9" s="7" t="s">
        <v>17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45"/>
      <c r="AQ9" s="7" t="s">
        <v>19</v>
      </c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45"/>
      <c r="CF9" s="7" t="s">
        <v>21</v>
      </c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45"/>
      <c r="DU9" s="61" t="s">
        <v>22</v>
      </c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61" t="s">
        <v>24</v>
      </c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  <c r="IW9" s="61"/>
      <c r="IX9" s="61"/>
      <c r="IY9" s="61"/>
      <c r="IZ9" s="61"/>
      <c r="JA9" s="61"/>
      <c r="JB9" s="61"/>
      <c r="JC9" s="61"/>
      <c r="JD9" s="61"/>
      <c r="JE9" s="61"/>
      <c r="JF9" s="61"/>
      <c r="JG9" s="61"/>
      <c r="JH9" s="61"/>
      <c r="JI9" s="61"/>
      <c r="JJ9" s="61"/>
      <c r="JK9" s="61"/>
      <c r="JL9" s="61"/>
      <c r="JM9" s="61"/>
      <c r="JN9" s="61"/>
      <c r="JO9" s="61"/>
      <c r="JP9" s="61"/>
      <c r="JQ9" s="61" t="s">
        <v>26</v>
      </c>
      <c r="JR9" s="61"/>
      <c r="JS9" s="61"/>
      <c r="JT9" s="61"/>
      <c r="JU9" s="61"/>
      <c r="JV9" s="61"/>
      <c r="JW9" s="61"/>
      <c r="JX9" s="61"/>
      <c r="JY9" s="61"/>
      <c r="JZ9" s="61"/>
      <c r="KA9" s="61"/>
      <c r="KB9" s="61"/>
      <c r="KC9" s="61"/>
      <c r="KD9" s="61"/>
      <c r="KE9" s="61"/>
      <c r="KF9" s="61"/>
      <c r="KG9" s="61"/>
      <c r="KH9" s="61"/>
      <c r="KI9" s="61"/>
      <c r="KJ9" s="61"/>
      <c r="KK9" s="61"/>
      <c r="KL9" s="61"/>
      <c r="KM9" s="61"/>
      <c r="KN9" s="61"/>
      <c r="KO9" s="61"/>
      <c r="KP9" s="61"/>
      <c r="KQ9" s="61"/>
      <c r="KR9" s="61"/>
      <c r="KS9" s="61"/>
      <c r="KT9" s="61"/>
      <c r="KU9" s="61"/>
      <c r="KV9" s="61"/>
      <c r="KW9" s="61"/>
      <c r="KX9" s="61"/>
      <c r="KY9" s="61"/>
      <c r="KZ9" s="61"/>
      <c r="LA9" s="61"/>
      <c r="LB9" s="61"/>
      <c r="LC9" s="61"/>
      <c r="LD9" s="61"/>
      <c r="LE9" s="61"/>
      <c r="LF9" s="61"/>
      <c r="LG9" s="61"/>
      <c r="LH9" s="61"/>
      <c r="LI9" s="61"/>
      <c r="LJ9" s="61" t="s">
        <v>29</v>
      </c>
      <c r="LK9" s="61"/>
      <c r="LL9" s="61"/>
      <c r="LM9" s="61"/>
      <c r="LN9" s="61"/>
      <c r="LO9" s="61"/>
      <c r="LP9" s="61"/>
      <c r="LQ9" s="61"/>
      <c r="LR9" s="61"/>
      <c r="LS9" s="61"/>
      <c r="LT9" s="61"/>
      <c r="LU9" s="61"/>
      <c r="LV9" s="61"/>
      <c r="LW9" s="61"/>
      <c r="LX9" s="61"/>
      <c r="LY9" s="61"/>
      <c r="LZ9" s="61"/>
      <c r="MA9" s="61"/>
      <c r="MB9" s="61"/>
      <c r="MC9" s="61"/>
      <c r="MD9" s="61"/>
      <c r="ME9" s="61"/>
      <c r="MF9" s="61"/>
      <c r="MG9" s="61"/>
      <c r="MH9" s="61"/>
      <c r="MI9" s="61"/>
      <c r="MJ9" s="61"/>
      <c r="MK9" s="61"/>
      <c r="ML9" s="61"/>
      <c r="MM9" s="61"/>
      <c r="MN9" s="61"/>
      <c r="MO9" s="61"/>
      <c r="MP9" s="61"/>
      <c r="MQ9" s="61"/>
      <c r="MR9" s="61"/>
      <c r="MS9" s="61"/>
      <c r="MT9" s="61"/>
      <c r="MU9" s="61"/>
      <c r="MV9" s="61"/>
      <c r="MW9" s="61"/>
      <c r="MX9" s="61"/>
      <c r="MY9" s="61"/>
      <c r="MZ9" s="61"/>
      <c r="NA9" s="61"/>
      <c r="NB9" s="61"/>
      <c r="NC9" s="5"/>
      <c r="ND9" s="82" t="s">
        <v>31</v>
      </c>
      <c r="NE9" s="90"/>
      <c r="NF9" s="96" t="s">
        <v>32</v>
      </c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101"/>
    </row>
    <row r="10" spans="1:382" ht="18.75" customHeight="1">
      <c r="A10" s="2"/>
      <c r="B10" s="9" t="str">
        <f>データ!O7</f>
        <v>該当数値なし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47"/>
      <c r="AQ10" s="48" t="s">
        <v>109</v>
      </c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50"/>
      <c r="CF10" s="8" t="str">
        <f>データ!Q7</f>
        <v>広場式</v>
      </c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46"/>
      <c r="DU10" s="62">
        <f>データ!R7</f>
        <v>17</v>
      </c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62">
        <f>データ!V7</f>
        <v>407</v>
      </c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  <c r="IW10" s="62"/>
      <c r="IX10" s="62"/>
      <c r="IY10" s="62"/>
      <c r="IZ10" s="62"/>
      <c r="JA10" s="62"/>
      <c r="JB10" s="62"/>
      <c r="JC10" s="62"/>
      <c r="JD10" s="62"/>
      <c r="JE10" s="62"/>
      <c r="JF10" s="62"/>
      <c r="JG10" s="62"/>
      <c r="JH10" s="62"/>
      <c r="JI10" s="62"/>
      <c r="JJ10" s="62"/>
      <c r="JK10" s="62"/>
      <c r="JL10" s="62"/>
      <c r="JM10" s="62"/>
      <c r="JN10" s="62"/>
      <c r="JO10" s="62"/>
      <c r="JP10" s="62"/>
      <c r="JQ10" s="62">
        <f>データ!W7</f>
        <v>100</v>
      </c>
      <c r="JR10" s="62"/>
      <c r="JS10" s="62"/>
      <c r="JT10" s="62"/>
      <c r="JU10" s="62"/>
      <c r="JV10" s="62"/>
      <c r="JW10" s="62"/>
      <c r="JX10" s="62"/>
      <c r="JY10" s="62"/>
      <c r="JZ10" s="62"/>
      <c r="KA10" s="62"/>
      <c r="KB10" s="62"/>
      <c r="KC10" s="62"/>
      <c r="KD10" s="62"/>
      <c r="KE10" s="62"/>
      <c r="KF10" s="62"/>
      <c r="KG10" s="62"/>
      <c r="KH10" s="62"/>
      <c r="KI10" s="62"/>
      <c r="KJ10" s="62"/>
      <c r="KK10" s="62"/>
      <c r="KL10" s="62"/>
      <c r="KM10" s="62"/>
      <c r="KN10" s="62"/>
      <c r="KO10" s="62"/>
      <c r="KP10" s="62"/>
      <c r="KQ10" s="62"/>
      <c r="KR10" s="62"/>
      <c r="KS10" s="62"/>
      <c r="KT10" s="62"/>
      <c r="KU10" s="62"/>
      <c r="KV10" s="62"/>
      <c r="KW10" s="62"/>
      <c r="KX10" s="62"/>
      <c r="KY10" s="62"/>
      <c r="KZ10" s="62"/>
      <c r="LA10" s="62"/>
      <c r="LB10" s="62"/>
      <c r="LC10" s="62"/>
      <c r="LD10" s="62"/>
      <c r="LE10" s="62"/>
      <c r="LF10" s="62"/>
      <c r="LG10" s="62"/>
      <c r="LH10" s="62"/>
      <c r="LI10" s="62"/>
      <c r="LJ10" s="60" t="str">
        <f>データ!X7</f>
        <v>代行制</v>
      </c>
      <c r="LK10" s="60"/>
      <c r="LL10" s="60"/>
      <c r="LM10" s="60"/>
      <c r="LN10" s="60"/>
      <c r="LO10" s="60"/>
      <c r="LP10" s="60"/>
      <c r="LQ10" s="60"/>
      <c r="LR10" s="60"/>
      <c r="LS10" s="60"/>
      <c r="LT10" s="60"/>
      <c r="LU10" s="60"/>
      <c r="LV10" s="60"/>
      <c r="LW10" s="60"/>
      <c r="LX10" s="60"/>
      <c r="LY10" s="60"/>
      <c r="LZ10" s="60"/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2"/>
      <c r="ND10" s="83" t="s">
        <v>12</v>
      </c>
      <c r="NE10" s="91"/>
      <c r="NF10" s="97" t="s">
        <v>33</v>
      </c>
      <c r="NG10" s="74"/>
      <c r="NH10" s="74"/>
      <c r="NI10" s="74"/>
      <c r="NJ10" s="74"/>
      <c r="NK10" s="74"/>
      <c r="NL10" s="74"/>
      <c r="NM10" s="74"/>
      <c r="NN10" s="74"/>
      <c r="NO10" s="74"/>
      <c r="NP10" s="74"/>
      <c r="NQ10" s="77"/>
    </row>
    <row r="11" spans="1:382" ht="9.75" customHeight="1">
      <c r="A11" s="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2"/>
      <c r="ND11" s="84" t="s">
        <v>6</v>
      </c>
      <c r="NE11" s="84"/>
      <c r="NF11" s="84"/>
      <c r="NG11" s="84"/>
      <c r="NH11" s="84"/>
      <c r="NI11" s="84"/>
      <c r="NJ11" s="84"/>
      <c r="NK11" s="84"/>
      <c r="NL11" s="84"/>
      <c r="NM11" s="84"/>
      <c r="NN11" s="84"/>
      <c r="NO11" s="84"/>
      <c r="NP11" s="84"/>
      <c r="NQ11" s="84"/>
      <c r="NR11" s="84"/>
    </row>
    <row r="12" spans="1:382" ht="9.75" customHeight="1">
      <c r="A12" s="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2"/>
      <c r="ND12" s="84"/>
      <c r="NE12" s="84"/>
      <c r="NF12" s="84"/>
      <c r="NG12" s="84"/>
      <c r="NH12" s="84"/>
      <c r="NI12" s="84"/>
      <c r="NJ12" s="84"/>
      <c r="NK12" s="84"/>
      <c r="NL12" s="84"/>
      <c r="NM12" s="84"/>
      <c r="NN12" s="84"/>
      <c r="NO12" s="84"/>
      <c r="NP12" s="84"/>
      <c r="NQ12" s="84"/>
      <c r="NR12" s="84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85"/>
      <c r="NE13" s="85"/>
      <c r="NF13" s="85"/>
      <c r="NG13" s="85"/>
      <c r="NH13" s="85"/>
      <c r="NI13" s="85"/>
      <c r="NJ13" s="85"/>
      <c r="NK13" s="85"/>
      <c r="NL13" s="85"/>
      <c r="NM13" s="85"/>
      <c r="NN13" s="85"/>
      <c r="NO13" s="85"/>
      <c r="NP13" s="85"/>
      <c r="NQ13" s="85"/>
      <c r="NR13" s="85"/>
    </row>
    <row r="14" spans="1:382" ht="13.5" customHeight="1">
      <c r="A14" s="3"/>
      <c r="B14" s="11"/>
      <c r="C14" s="20"/>
      <c r="D14" s="20"/>
      <c r="E14" s="20"/>
      <c r="F14" s="20"/>
      <c r="G14" s="20"/>
      <c r="H14" s="26" t="s">
        <v>27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0"/>
      <c r="IG14" s="20"/>
      <c r="IH14" s="20"/>
      <c r="II14" s="20"/>
      <c r="IJ14" s="67"/>
      <c r="IK14" s="20"/>
      <c r="IL14" s="20"/>
      <c r="IM14" s="20"/>
      <c r="IN14" s="20"/>
      <c r="IO14" s="20"/>
      <c r="IP14" s="26" t="s">
        <v>35</v>
      </c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  <c r="JR14" s="26"/>
      <c r="JS14" s="26"/>
      <c r="JT14" s="26"/>
      <c r="JU14" s="26"/>
      <c r="JV14" s="26"/>
      <c r="JW14" s="26"/>
      <c r="JX14" s="26"/>
      <c r="JY14" s="26"/>
      <c r="JZ14" s="26"/>
      <c r="KA14" s="26"/>
      <c r="KB14" s="26"/>
      <c r="KC14" s="26"/>
      <c r="KD14" s="26"/>
      <c r="KE14" s="26"/>
      <c r="KF14" s="26"/>
      <c r="KG14" s="26"/>
      <c r="KH14" s="26"/>
      <c r="KI14" s="26"/>
      <c r="KJ14" s="26"/>
      <c r="KK14" s="26"/>
      <c r="KL14" s="26"/>
      <c r="KM14" s="26"/>
      <c r="KN14" s="26"/>
      <c r="KO14" s="26"/>
      <c r="KP14" s="26"/>
      <c r="KQ14" s="26"/>
      <c r="KR14" s="26"/>
      <c r="KS14" s="26"/>
      <c r="KT14" s="26"/>
      <c r="KU14" s="26"/>
      <c r="KV14" s="26"/>
      <c r="KW14" s="26"/>
      <c r="KX14" s="26"/>
      <c r="KY14" s="26"/>
      <c r="KZ14" s="26"/>
      <c r="LA14" s="26"/>
      <c r="LB14" s="26"/>
      <c r="LC14" s="26"/>
      <c r="LD14" s="26"/>
      <c r="LE14" s="26"/>
      <c r="LF14" s="26"/>
      <c r="LG14" s="26"/>
      <c r="LH14" s="26"/>
      <c r="LI14" s="26"/>
      <c r="LJ14" s="26"/>
      <c r="LK14" s="26"/>
      <c r="LL14" s="26"/>
      <c r="LM14" s="26"/>
      <c r="LN14" s="26"/>
      <c r="LO14" s="26"/>
      <c r="LP14" s="26"/>
      <c r="LQ14" s="26"/>
      <c r="LR14" s="26"/>
      <c r="LS14" s="26"/>
      <c r="LT14" s="26"/>
      <c r="LU14" s="26"/>
      <c r="LV14" s="26"/>
      <c r="LW14" s="26"/>
      <c r="LX14" s="26"/>
      <c r="LY14" s="26"/>
      <c r="LZ14" s="26"/>
      <c r="MA14" s="26"/>
      <c r="MB14" s="26"/>
      <c r="MC14" s="26"/>
      <c r="MD14" s="26"/>
      <c r="ME14" s="26"/>
      <c r="MF14" s="26"/>
      <c r="MG14" s="26"/>
      <c r="MH14" s="26"/>
      <c r="MI14" s="26"/>
      <c r="MJ14" s="26"/>
      <c r="MK14" s="26"/>
      <c r="ML14" s="26"/>
      <c r="MM14" s="26"/>
      <c r="MN14" s="26"/>
      <c r="MO14" s="26"/>
      <c r="MP14" s="26"/>
      <c r="MQ14" s="26"/>
      <c r="MR14" s="26"/>
      <c r="MS14" s="26"/>
      <c r="MT14" s="26"/>
      <c r="MU14" s="26"/>
      <c r="MV14" s="26"/>
      <c r="MW14" s="20"/>
      <c r="MX14" s="20"/>
      <c r="MY14" s="20"/>
      <c r="MZ14" s="20"/>
      <c r="NA14" s="20"/>
      <c r="NB14" s="67"/>
      <c r="NC14" s="2"/>
      <c r="ND14" s="86" t="s">
        <v>36</v>
      </c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102"/>
    </row>
    <row r="15" spans="1:382" ht="13.5" customHeight="1">
      <c r="A15" s="2"/>
      <c r="B15" s="12"/>
      <c r="C15" s="21"/>
      <c r="D15" s="21"/>
      <c r="E15" s="21"/>
      <c r="F15" s="21"/>
      <c r="G15" s="21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1"/>
      <c r="IG15" s="21"/>
      <c r="IH15" s="21"/>
      <c r="II15" s="21"/>
      <c r="IJ15" s="68"/>
      <c r="IK15" s="21"/>
      <c r="IL15" s="21"/>
      <c r="IM15" s="21"/>
      <c r="IN15" s="21"/>
      <c r="IO15" s="21"/>
      <c r="IP15" s="27"/>
      <c r="IQ15" s="27"/>
      <c r="IR15" s="27"/>
      <c r="IS15" s="27"/>
      <c r="IT15" s="27"/>
      <c r="IU15" s="27"/>
      <c r="IV15" s="27"/>
      <c r="IW15" s="27"/>
      <c r="IX15" s="27"/>
      <c r="IY15" s="27"/>
      <c r="IZ15" s="27"/>
      <c r="JA15" s="27"/>
      <c r="JB15" s="27"/>
      <c r="JC15" s="27"/>
      <c r="JD15" s="27"/>
      <c r="JE15" s="27"/>
      <c r="JF15" s="27"/>
      <c r="JG15" s="27"/>
      <c r="JH15" s="27"/>
      <c r="JI15" s="27"/>
      <c r="JJ15" s="27"/>
      <c r="JK15" s="27"/>
      <c r="JL15" s="27"/>
      <c r="JM15" s="27"/>
      <c r="JN15" s="27"/>
      <c r="JO15" s="27"/>
      <c r="JP15" s="27"/>
      <c r="JQ15" s="27"/>
      <c r="JR15" s="27"/>
      <c r="JS15" s="27"/>
      <c r="JT15" s="27"/>
      <c r="JU15" s="27"/>
      <c r="JV15" s="27"/>
      <c r="JW15" s="27"/>
      <c r="JX15" s="27"/>
      <c r="JY15" s="27"/>
      <c r="JZ15" s="27"/>
      <c r="KA15" s="27"/>
      <c r="KB15" s="27"/>
      <c r="KC15" s="27"/>
      <c r="KD15" s="27"/>
      <c r="KE15" s="27"/>
      <c r="KF15" s="27"/>
      <c r="KG15" s="27"/>
      <c r="KH15" s="27"/>
      <c r="KI15" s="27"/>
      <c r="KJ15" s="27"/>
      <c r="KK15" s="27"/>
      <c r="KL15" s="27"/>
      <c r="KM15" s="27"/>
      <c r="KN15" s="27"/>
      <c r="KO15" s="27"/>
      <c r="KP15" s="27"/>
      <c r="KQ15" s="27"/>
      <c r="KR15" s="27"/>
      <c r="KS15" s="27"/>
      <c r="KT15" s="27"/>
      <c r="KU15" s="27"/>
      <c r="KV15" s="27"/>
      <c r="KW15" s="27"/>
      <c r="KX15" s="27"/>
      <c r="KY15" s="27"/>
      <c r="KZ15" s="27"/>
      <c r="LA15" s="27"/>
      <c r="LB15" s="27"/>
      <c r="LC15" s="27"/>
      <c r="LD15" s="27"/>
      <c r="LE15" s="27"/>
      <c r="LF15" s="27"/>
      <c r="LG15" s="27"/>
      <c r="LH15" s="27"/>
      <c r="LI15" s="27"/>
      <c r="LJ15" s="27"/>
      <c r="LK15" s="27"/>
      <c r="LL15" s="27"/>
      <c r="LM15" s="27"/>
      <c r="LN15" s="27"/>
      <c r="LO15" s="27"/>
      <c r="LP15" s="27"/>
      <c r="LQ15" s="27"/>
      <c r="LR15" s="27"/>
      <c r="LS15" s="27"/>
      <c r="LT15" s="27"/>
      <c r="LU15" s="27"/>
      <c r="LV15" s="27"/>
      <c r="LW15" s="27"/>
      <c r="LX15" s="27"/>
      <c r="LY15" s="27"/>
      <c r="LZ15" s="27"/>
      <c r="MA15" s="27"/>
      <c r="MB15" s="27"/>
      <c r="MC15" s="27"/>
      <c r="MD15" s="27"/>
      <c r="ME15" s="27"/>
      <c r="MF15" s="27"/>
      <c r="MG15" s="27"/>
      <c r="MH15" s="27"/>
      <c r="MI15" s="27"/>
      <c r="MJ15" s="27"/>
      <c r="MK15" s="27"/>
      <c r="ML15" s="27"/>
      <c r="MM15" s="27"/>
      <c r="MN15" s="27"/>
      <c r="MO15" s="27"/>
      <c r="MP15" s="27"/>
      <c r="MQ15" s="27"/>
      <c r="MR15" s="27"/>
      <c r="MS15" s="27"/>
      <c r="MT15" s="27"/>
      <c r="MU15" s="27"/>
      <c r="MV15" s="27"/>
      <c r="MW15" s="21"/>
      <c r="MX15" s="21"/>
      <c r="MY15" s="21"/>
      <c r="MZ15" s="21"/>
      <c r="NA15" s="21"/>
      <c r="NB15" s="68"/>
      <c r="NC15" s="2"/>
      <c r="ND15" s="87" t="s">
        <v>118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103"/>
    </row>
    <row r="16" spans="1:382" ht="13.5" customHeight="1">
      <c r="A16" s="2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4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4"/>
      <c r="NC16" s="2"/>
      <c r="ND16" s="87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103"/>
    </row>
    <row r="17" spans="1:382" ht="13.5" customHeight="1">
      <c r="A17" s="2"/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22"/>
      <c r="CZ17" s="10"/>
      <c r="DA17" s="10"/>
      <c r="DB17" s="10"/>
      <c r="DC17" s="10"/>
      <c r="DD17" s="10"/>
      <c r="DE17" s="10"/>
      <c r="DF17" s="10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22"/>
      <c r="IF17" s="22"/>
      <c r="IG17" s="22"/>
      <c r="IH17" s="22"/>
      <c r="II17" s="22"/>
      <c r="IJ17" s="69"/>
      <c r="IK17" s="22"/>
      <c r="IL17" s="22"/>
      <c r="IM17" s="22"/>
      <c r="IN17" s="22"/>
      <c r="IO17" s="22"/>
      <c r="IP17" s="22"/>
      <c r="IQ17" s="22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4"/>
      <c r="NC17" s="2"/>
      <c r="ND17" s="87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103"/>
    </row>
    <row r="18" spans="1:382" ht="13.5" customHeight="1">
      <c r="A18" s="2"/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22"/>
      <c r="CZ18" s="10"/>
      <c r="DA18" s="10"/>
      <c r="DB18" s="10"/>
      <c r="DC18" s="10"/>
      <c r="DD18" s="10"/>
      <c r="DE18" s="10"/>
      <c r="DF18" s="10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22"/>
      <c r="IF18" s="22"/>
      <c r="IG18" s="22"/>
      <c r="IH18" s="22"/>
      <c r="II18" s="22"/>
      <c r="IJ18" s="69"/>
      <c r="IK18" s="22"/>
      <c r="IL18" s="22"/>
      <c r="IM18" s="22"/>
      <c r="IN18" s="22"/>
      <c r="IO18" s="22"/>
      <c r="IP18" s="22"/>
      <c r="IQ18" s="22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4"/>
      <c r="NC18" s="2"/>
      <c r="ND18" s="87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103"/>
    </row>
    <row r="19" spans="1:382" ht="13.5" customHeight="1">
      <c r="A19" s="2"/>
      <c r="B19" s="1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4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4"/>
      <c r="NC19" s="2"/>
      <c r="ND19" s="87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103"/>
    </row>
    <row r="20" spans="1:382" ht="13.5" customHeight="1">
      <c r="A20" s="2"/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4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4"/>
      <c r="NC20" s="2"/>
      <c r="ND20" s="87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103"/>
    </row>
    <row r="21" spans="1:382" ht="13.5" customHeight="1">
      <c r="A21" s="2"/>
      <c r="B21" s="1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4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0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4"/>
      <c r="NC21" s="2"/>
      <c r="ND21" s="87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103"/>
    </row>
    <row r="22" spans="1:382" ht="13.5" customHeight="1">
      <c r="A22" s="2"/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4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0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4"/>
      <c r="NC22" s="2"/>
      <c r="ND22" s="87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103"/>
    </row>
    <row r="23" spans="1:382" ht="13.5" customHeight="1">
      <c r="A23" s="2"/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4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0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4"/>
      <c r="NC23" s="2"/>
      <c r="ND23" s="87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103"/>
    </row>
    <row r="24" spans="1:382" ht="13.5" customHeight="1">
      <c r="A24" s="2"/>
      <c r="B24" s="1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4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0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4"/>
      <c r="NC24" s="2"/>
      <c r="ND24" s="87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103"/>
    </row>
    <row r="25" spans="1:382" ht="13.5" customHeight="1">
      <c r="A25" s="2"/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4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0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4"/>
      <c r="NC25" s="2"/>
      <c r="ND25" s="87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103"/>
    </row>
    <row r="26" spans="1:382" ht="13.5" customHeight="1">
      <c r="A26" s="2"/>
      <c r="B26" s="1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4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0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4"/>
      <c r="NC26" s="2"/>
      <c r="ND26" s="87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103"/>
    </row>
    <row r="27" spans="1:382" ht="13.5" customHeight="1">
      <c r="A27" s="2"/>
      <c r="B27" s="13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4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0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4"/>
      <c r="NC27" s="2"/>
      <c r="ND27" s="87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103"/>
    </row>
    <row r="28" spans="1:382" ht="13.5" customHeight="1">
      <c r="A28" s="2"/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4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4"/>
      <c r="NC28" s="2"/>
      <c r="ND28" s="87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103"/>
    </row>
    <row r="29" spans="1:382" ht="13.5" customHeight="1">
      <c r="A29" s="2"/>
      <c r="B29" s="13"/>
      <c r="C29" s="10"/>
      <c r="D29" s="10"/>
      <c r="E29" s="10"/>
      <c r="F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4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4"/>
      <c r="NC29" s="2"/>
      <c r="ND29" s="87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103"/>
    </row>
    <row r="30" spans="1:382" ht="13.5" customHeight="1">
      <c r="A30" s="2"/>
      <c r="B30" s="13"/>
      <c r="C30" s="10"/>
      <c r="D30" s="10"/>
      <c r="E30" s="10"/>
      <c r="F30" s="10"/>
      <c r="I30" s="10"/>
      <c r="J30" s="10"/>
      <c r="K30" s="10"/>
      <c r="L30" s="10"/>
      <c r="M30" s="10"/>
      <c r="N30" s="10"/>
      <c r="O30" s="10"/>
      <c r="P30" s="10"/>
      <c r="Q30" s="10"/>
      <c r="R30" s="33"/>
      <c r="S30" s="33"/>
      <c r="T30" s="33"/>
      <c r="U30" s="40">
        <f>データ!$B$11</f>
        <v>41640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>
        <f>データ!$C$11</f>
        <v>42005</v>
      </c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>
        <f>データ!$D$11</f>
        <v>42370</v>
      </c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>
        <f>データ!$E$11</f>
        <v>42736</v>
      </c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>
        <f>データ!$F$11</f>
        <v>43101</v>
      </c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10"/>
      <c r="EB30" s="10"/>
      <c r="EC30" s="10"/>
      <c r="ED30" s="10"/>
      <c r="EE30" s="10"/>
      <c r="EF30" s="10"/>
      <c r="EG30" s="10"/>
      <c r="EH30" s="10"/>
      <c r="EI30" s="33"/>
      <c r="EJ30" s="33"/>
      <c r="EK30" s="33"/>
      <c r="EL30" s="40">
        <f>データ!$B$11</f>
        <v>41640</v>
      </c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>
        <f>データ!$C$11</f>
        <v>42005</v>
      </c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>
        <f>データ!$D$11</f>
        <v>42370</v>
      </c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>
        <f>データ!$E$11</f>
        <v>42736</v>
      </c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>
        <f>データ!$F$11</f>
        <v>43101</v>
      </c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33"/>
      <c r="ID30" s="33"/>
      <c r="IE30" s="33"/>
      <c r="IF30" s="33"/>
      <c r="IG30" s="33"/>
      <c r="IH30" s="33"/>
      <c r="II30" s="33"/>
      <c r="IJ30" s="70"/>
      <c r="IK30" s="33"/>
      <c r="IL30" s="33"/>
      <c r="IM30" s="33"/>
      <c r="IN30" s="33"/>
      <c r="IO30" s="33"/>
      <c r="IP30" s="33"/>
      <c r="IQ30" s="33"/>
      <c r="IR30" s="10"/>
      <c r="IS30" s="10"/>
      <c r="IT30" s="10"/>
      <c r="IU30" s="10"/>
      <c r="IV30" s="10"/>
      <c r="IW30" s="10"/>
      <c r="IX30" s="10"/>
      <c r="IY30" s="10"/>
      <c r="IZ30" s="33"/>
      <c r="JA30" s="33"/>
      <c r="JB30" s="33"/>
      <c r="JC30" s="40">
        <f>データ!$B$11</f>
        <v>41640</v>
      </c>
      <c r="JD30" s="40"/>
      <c r="JE30" s="40"/>
      <c r="JF30" s="40"/>
      <c r="JG30" s="40"/>
      <c r="JH30" s="40"/>
      <c r="JI30" s="40"/>
      <c r="JJ30" s="40"/>
      <c r="JK30" s="40"/>
      <c r="JL30" s="40"/>
      <c r="JM30" s="40"/>
      <c r="JN30" s="40"/>
      <c r="JO30" s="40"/>
      <c r="JP30" s="40"/>
      <c r="JQ30" s="40"/>
      <c r="JR30" s="40"/>
      <c r="JS30" s="40"/>
      <c r="JT30" s="40"/>
      <c r="JU30" s="40"/>
      <c r="JV30" s="40">
        <f>データ!$C$11</f>
        <v>42005</v>
      </c>
      <c r="JW30" s="40"/>
      <c r="JX30" s="40"/>
      <c r="JY30" s="40"/>
      <c r="JZ30" s="40"/>
      <c r="KA30" s="40"/>
      <c r="KB30" s="40"/>
      <c r="KC30" s="40"/>
      <c r="KD30" s="40"/>
      <c r="KE30" s="40"/>
      <c r="KF30" s="40"/>
      <c r="KG30" s="40"/>
      <c r="KH30" s="40"/>
      <c r="KI30" s="40"/>
      <c r="KJ30" s="40"/>
      <c r="KK30" s="40"/>
      <c r="KL30" s="40"/>
      <c r="KM30" s="40"/>
      <c r="KN30" s="40"/>
      <c r="KO30" s="40">
        <f>データ!$D$11</f>
        <v>42370</v>
      </c>
      <c r="KP30" s="40"/>
      <c r="KQ30" s="40"/>
      <c r="KR30" s="40"/>
      <c r="KS30" s="40"/>
      <c r="KT30" s="40"/>
      <c r="KU30" s="40"/>
      <c r="KV30" s="40"/>
      <c r="KW30" s="40"/>
      <c r="KX30" s="40"/>
      <c r="KY30" s="40"/>
      <c r="KZ30" s="40"/>
      <c r="LA30" s="40"/>
      <c r="LB30" s="40"/>
      <c r="LC30" s="40"/>
      <c r="LD30" s="40"/>
      <c r="LE30" s="40"/>
      <c r="LF30" s="40"/>
      <c r="LG30" s="40"/>
      <c r="LH30" s="40">
        <f>データ!$E$11</f>
        <v>42736</v>
      </c>
      <c r="LI30" s="40"/>
      <c r="LJ30" s="40"/>
      <c r="LK30" s="40"/>
      <c r="LL30" s="40"/>
      <c r="LM30" s="40"/>
      <c r="LN30" s="40"/>
      <c r="LO30" s="40"/>
      <c r="LP30" s="40"/>
      <c r="LQ30" s="40"/>
      <c r="LR30" s="40"/>
      <c r="LS30" s="40"/>
      <c r="LT30" s="40"/>
      <c r="LU30" s="40"/>
      <c r="LV30" s="40"/>
      <c r="LW30" s="40"/>
      <c r="LX30" s="40"/>
      <c r="LY30" s="40"/>
      <c r="LZ30" s="40"/>
      <c r="MA30" s="40">
        <f>データ!$F$11</f>
        <v>43101</v>
      </c>
      <c r="MB30" s="40"/>
      <c r="MC30" s="40"/>
      <c r="MD30" s="40"/>
      <c r="ME30" s="40"/>
      <c r="MF30" s="40"/>
      <c r="MG30" s="40"/>
      <c r="MH30" s="40"/>
      <c r="MI30" s="40"/>
      <c r="MJ30" s="40"/>
      <c r="MK30" s="40"/>
      <c r="ML30" s="40"/>
      <c r="MM30" s="40"/>
      <c r="MN30" s="40"/>
      <c r="MO30" s="40"/>
      <c r="MP30" s="40"/>
      <c r="MQ30" s="40"/>
      <c r="MR30" s="40"/>
      <c r="MS30" s="40"/>
      <c r="MT30" s="10"/>
      <c r="MU30" s="10"/>
      <c r="MV30" s="10"/>
      <c r="MW30" s="10"/>
      <c r="MX30" s="10"/>
      <c r="MY30" s="10"/>
      <c r="MZ30" s="10"/>
      <c r="NA30" s="10"/>
      <c r="NB30" s="4"/>
      <c r="NC30" s="2"/>
      <c r="ND30" s="87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103"/>
    </row>
    <row r="31" spans="1:382" ht="13.5" customHeight="1">
      <c r="A31" s="2"/>
      <c r="B31" s="13"/>
      <c r="C31" s="10"/>
      <c r="D31" s="10"/>
      <c r="E31" s="10"/>
      <c r="F31" s="10"/>
      <c r="I31" s="28"/>
      <c r="J31" s="30" t="s">
        <v>37</v>
      </c>
      <c r="K31" s="31"/>
      <c r="L31" s="31"/>
      <c r="M31" s="31"/>
      <c r="N31" s="31"/>
      <c r="O31" s="31"/>
      <c r="P31" s="31"/>
      <c r="Q31" s="31"/>
      <c r="R31" s="31"/>
      <c r="S31" s="31"/>
      <c r="T31" s="39"/>
      <c r="U31" s="41">
        <f>データ!Y7</f>
        <v>71.3</v>
      </c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>
        <f>データ!Z7</f>
        <v>83.7</v>
      </c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>
        <f>データ!AA7</f>
        <v>65.099999999999994</v>
      </c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>
        <f>データ!AB7</f>
        <v>70.3</v>
      </c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>
        <f>データ!AC7</f>
        <v>74.3</v>
      </c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30" t="s">
        <v>37</v>
      </c>
      <c r="EB31" s="31"/>
      <c r="EC31" s="31"/>
      <c r="ED31" s="31"/>
      <c r="EE31" s="31"/>
      <c r="EF31" s="31"/>
      <c r="EG31" s="31"/>
      <c r="EH31" s="31"/>
      <c r="EI31" s="31"/>
      <c r="EJ31" s="31"/>
      <c r="EK31" s="39"/>
      <c r="EL31" s="41">
        <f>データ!AJ7</f>
        <v>0</v>
      </c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>
        <f>データ!AK7</f>
        <v>0</v>
      </c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>
        <f>データ!AL7</f>
        <v>0</v>
      </c>
      <c r="FY31" s="41"/>
      <c r="FZ31" s="41"/>
      <c r="GA31" s="41"/>
      <c r="GB31" s="41"/>
      <c r="GC31" s="41"/>
      <c r="GD31" s="41"/>
      <c r="GE31" s="41"/>
      <c r="GF31" s="41"/>
      <c r="GG31" s="41"/>
      <c r="GH31" s="41"/>
      <c r="GI31" s="41"/>
      <c r="GJ31" s="41"/>
      <c r="GK31" s="41"/>
      <c r="GL31" s="41"/>
      <c r="GM31" s="41"/>
      <c r="GN31" s="41"/>
      <c r="GO31" s="41"/>
      <c r="GP31" s="41"/>
      <c r="GQ31" s="41">
        <f>データ!AM7</f>
        <v>0</v>
      </c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41"/>
      <c r="HE31" s="41"/>
      <c r="HF31" s="41"/>
      <c r="HG31" s="41"/>
      <c r="HH31" s="41"/>
      <c r="HI31" s="41"/>
      <c r="HJ31" s="41">
        <f>データ!AN7</f>
        <v>0</v>
      </c>
      <c r="HK31" s="41"/>
      <c r="HL31" s="41"/>
      <c r="HM31" s="41"/>
      <c r="HN31" s="41"/>
      <c r="HO31" s="41"/>
      <c r="HP31" s="41"/>
      <c r="HQ31" s="41"/>
      <c r="HR31" s="41"/>
      <c r="HS31" s="41"/>
      <c r="HT31" s="41"/>
      <c r="HU31" s="41"/>
      <c r="HV31" s="41"/>
      <c r="HW31" s="41"/>
      <c r="HX31" s="41"/>
      <c r="HY31" s="41"/>
      <c r="HZ31" s="41"/>
      <c r="IA31" s="41"/>
      <c r="IB31" s="41"/>
      <c r="IC31" s="66"/>
      <c r="ID31" s="66"/>
      <c r="IE31" s="66"/>
      <c r="IF31" s="66"/>
      <c r="IG31" s="66"/>
      <c r="IH31" s="66"/>
      <c r="II31" s="66"/>
      <c r="IJ31" s="71"/>
      <c r="IK31" s="66"/>
      <c r="IL31" s="66"/>
      <c r="IM31" s="66"/>
      <c r="IN31" s="66"/>
      <c r="IO31" s="66"/>
      <c r="IP31" s="66"/>
      <c r="IQ31" s="66"/>
      <c r="IR31" s="30" t="s">
        <v>37</v>
      </c>
      <c r="IS31" s="31"/>
      <c r="IT31" s="31"/>
      <c r="IU31" s="31"/>
      <c r="IV31" s="31"/>
      <c r="IW31" s="31"/>
      <c r="IX31" s="31"/>
      <c r="IY31" s="31"/>
      <c r="IZ31" s="31"/>
      <c r="JA31" s="31"/>
      <c r="JB31" s="39"/>
      <c r="JC31" s="36">
        <f>データ!DK7</f>
        <v>6.5</v>
      </c>
      <c r="JD31" s="38"/>
      <c r="JE31" s="38"/>
      <c r="JF31" s="38"/>
      <c r="JG31" s="38"/>
      <c r="JH31" s="38"/>
      <c r="JI31" s="38"/>
      <c r="JJ31" s="38"/>
      <c r="JK31" s="38"/>
      <c r="JL31" s="38"/>
      <c r="JM31" s="38"/>
      <c r="JN31" s="38"/>
      <c r="JO31" s="38"/>
      <c r="JP31" s="38"/>
      <c r="JQ31" s="38"/>
      <c r="JR31" s="38"/>
      <c r="JS31" s="38"/>
      <c r="JT31" s="38"/>
      <c r="JU31" s="44"/>
      <c r="JV31" s="36">
        <f>データ!DL7</f>
        <v>2297</v>
      </c>
      <c r="JW31" s="38"/>
      <c r="JX31" s="38"/>
      <c r="JY31" s="38"/>
      <c r="JZ31" s="38"/>
      <c r="KA31" s="38"/>
      <c r="KB31" s="38"/>
      <c r="KC31" s="38"/>
      <c r="KD31" s="38"/>
      <c r="KE31" s="38"/>
      <c r="KF31" s="38"/>
      <c r="KG31" s="38"/>
      <c r="KH31" s="38"/>
      <c r="KI31" s="38"/>
      <c r="KJ31" s="38"/>
      <c r="KK31" s="38"/>
      <c r="KL31" s="38"/>
      <c r="KM31" s="38"/>
      <c r="KN31" s="44"/>
      <c r="KO31" s="36">
        <f>データ!DM7</f>
        <v>2234.9</v>
      </c>
      <c r="KP31" s="38"/>
      <c r="KQ31" s="38"/>
      <c r="KR31" s="38"/>
      <c r="KS31" s="38"/>
      <c r="KT31" s="38"/>
      <c r="KU31" s="38"/>
      <c r="KV31" s="38"/>
      <c r="KW31" s="38"/>
      <c r="KX31" s="38"/>
      <c r="KY31" s="38"/>
      <c r="KZ31" s="38"/>
      <c r="LA31" s="38"/>
      <c r="LB31" s="38"/>
      <c r="LC31" s="38"/>
      <c r="LD31" s="38"/>
      <c r="LE31" s="38"/>
      <c r="LF31" s="38"/>
      <c r="LG31" s="44"/>
      <c r="LH31" s="36">
        <f>データ!DN7</f>
        <v>20.6</v>
      </c>
      <c r="LI31" s="38"/>
      <c r="LJ31" s="38"/>
      <c r="LK31" s="38"/>
      <c r="LL31" s="38"/>
      <c r="LM31" s="38"/>
      <c r="LN31" s="38"/>
      <c r="LO31" s="38"/>
      <c r="LP31" s="38"/>
      <c r="LQ31" s="38"/>
      <c r="LR31" s="38"/>
      <c r="LS31" s="38"/>
      <c r="LT31" s="38"/>
      <c r="LU31" s="38"/>
      <c r="LV31" s="38"/>
      <c r="LW31" s="38"/>
      <c r="LX31" s="38"/>
      <c r="LY31" s="38"/>
      <c r="LZ31" s="44"/>
      <c r="MA31" s="36">
        <f>データ!DO7</f>
        <v>20.100000000000001</v>
      </c>
      <c r="MB31" s="38"/>
      <c r="MC31" s="38"/>
      <c r="MD31" s="38"/>
      <c r="ME31" s="38"/>
      <c r="MF31" s="38"/>
      <c r="MG31" s="38"/>
      <c r="MH31" s="38"/>
      <c r="MI31" s="38"/>
      <c r="MJ31" s="38"/>
      <c r="MK31" s="38"/>
      <c r="ML31" s="38"/>
      <c r="MM31" s="38"/>
      <c r="MN31" s="38"/>
      <c r="MO31" s="38"/>
      <c r="MP31" s="38"/>
      <c r="MQ31" s="38"/>
      <c r="MR31" s="38"/>
      <c r="MS31" s="44"/>
      <c r="MT31" s="10"/>
      <c r="MU31" s="10"/>
      <c r="MV31" s="10"/>
      <c r="MW31" s="10"/>
      <c r="MX31" s="10"/>
      <c r="MY31" s="10"/>
      <c r="MZ31" s="10"/>
      <c r="NA31" s="10"/>
      <c r="NB31" s="4"/>
      <c r="NC31" s="2"/>
      <c r="ND31" s="86" t="s">
        <v>39</v>
      </c>
      <c r="NE31" s="92"/>
      <c r="NF31" s="92"/>
      <c r="NG31" s="92"/>
      <c r="NH31" s="92"/>
      <c r="NI31" s="92"/>
      <c r="NJ31" s="92"/>
      <c r="NK31" s="92"/>
      <c r="NL31" s="92"/>
      <c r="NM31" s="92"/>
      <c r="NN31" s="92"/>
      <c r="NO31" s="92"/>
      <c r="NP31" s="92"/>
      <c r="NQ31" s="92"/>
      <c r="NR31" s="102"/>
    </row>
    <row r="32" spans="1:382" ht="13.5" customHeight="1">
      <c r="A32" s="2"/>
      <c r="B32" s="13"/>
      <c r="C32" s="10"/>
      <c r="D32" s="10"/>
      <c r="E32" s="10"/>
      <c r="F32" s="10"/>
      <c r="G32" s="10"/>
      <c r="H32" s="10"/>
      <c r="I32" s="28"/>
      <c r="J32" s="30" t="s">
        <v>40</v>
      </c>
      <c r="K32" s="31"/>
      <c r="L32" s="31"/>
      <c r="M32" s="31"/>
      <c r="N32" s="31"/>
      <c r="O32" s="31"/>
      <c r="P32" s="31"/>
      <c r="Q32" s="31"/>
      <c r="R32" s="31"/>
      <c r="S32" s="31"/>
      <c r="T32" s="39"/>
      <c r="U32" s="41">
        <f>データ!AD7</f>
        <v>385.5</v>
      </c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>
        <f>データ!AE7</f>
        <v>419.4</v>
      </c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>
        <f>データ!AF7</f>
        <v>371</v>
      </c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>
        <f>データ!AG7</f>
        <v>509.2</v>
      </c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>
        <f>データ!AH7</f>
        <v>449.1</v>
      </c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30" t="s">
        <v>40</v>
      </c>
      <c r="EB32" s="31"/>
      <c r="EC32" s="31"/>
      <c r="ED32" s="31"/>
      <c r="EE32" s="31"/>
      <c r="EF32" s="31"/>
      <c r="EG32" s="31"/>
      <c r="EH32" s="31"/>
      <c r="EI32" s="31"/>
      <c r="EJ32" s="31"/>
      <c r="EK32" s="39"/>
      <c r="EL32" s="41">
        <f>データ!AO7</f>
        <v>3.5</v>
      </c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41"/>
      <c r="FE32" s="41">
        <f>データ!AP7</f>
        <v>3.2</v>
      </c>
      <c r="FF32" s="41"/>
      <c r="FG32" s="41"/>
      <c r="FH32" s="41"/>
      <c r="FI32" s="41"/>
      <c r="FJ32" s="41"/>
      <c r="FK32" s="41"/>
      <c r="FL32" s="41"/>
      <c r="FM32" s="41"/>
      <c r="FN32" s="41"/>
      <c r="FO32" s="41"/>
      <c r="FP32" s="41"/>
      <c r="FQ32" s="41"/>
      <c r="FR32" s="41"/>
      <c r="FS32" s="41"/>
      <c r="FT32" s="41"/>
      <c r="FU32" s="41"/>
      <c r="FV32" s="41"/>
      <c r="FW32" s="41"/>
      <c r="FX32" s="41">
        <f>データ!AQ7</f>
        <v>2.9</v>
      </c>
      <c r="FY32" s="41"/>
      <c r="FZ32" s="41"/>
      <c r="GA32" s="41"/>
      <c r="GB32" s="41"/>
      <c r="GC32" s="41"/>
      <c r="GD32" s="41"/>
      <c r="GE32" s="41"/>
      <c r="GF32" s="41"/>
      <c r="GG32" s="41"/>
      <c r="GH32" s="41"/>
      <c r="GI32" s="41"/>
      <c r="GJ32" s="41"/>
      <c r="GK32" s="41"/>
      <c r="GL32" s="41"/>
      <c r="GM32" s="41"/>
      <c r="GN32" s="41"/>
      <c r="GO32" s="41"/>
      <c r="GP32" s="41"/>
      <c r="GQ32" s="41">
        <f>データ!AR7</f>
        <v>6</v>
      </c>
      <c r="GR32" s="41"/>
      <c r="GS32" s="41"/>
      <c r="GT32" s="41"/>
      <c r="GU32" s="41"/>
      <c r="GV32" s="41"/>
      <c r="GW32" s="41"/>
      <c r="GX32" s="41"/>
      <c r="GY32" s="41"/>
      <c r="GZ32" s="41"/>
      <c r="HA32" s="41"/>
      <c r="HB32" s="41"/>
      <c r="HC32" s="41"/>
      <c r="HD32" s="41"/>
      <c r="HE32" s="41"/>
      <c r="HF32" s="41"/>
      <c r="HG32" s="41"/>
      <c r="HH32" s="41"/>
      <c r="HI32" s="41"/>
      <c r="HJ32" s="41">
        <f>データ!AS7</f>
        <v>3.8</v>
      </c>
      <c r="HK32" s="41"/>
      <c r="HL32" s="41"/>
      <c r="HM32" s="41"/>
      <c r="HN32" s="41"/>
      <c r="HO32" s="41"/>
      <c r="HP32" s="41"/>
      <c r="HQ32" s="41"/>
      <c r="HR32" s="41"/>
      <c r="HS32" s="41"/>
      <c r="HT32" s="41"/>
      <c r="HU32" s="41"/>
      <c r="HV32" s="41"/>
      <c r="HW32" s="41"/>
      <c r="HX32" s="41"/>
      <c r="HY32" s="41"/>
      <c r="HZ32" s="41"/>
      <c r="IA32" s="41"/>
      <c r="IB32" s="41"/>
      <c r="IC32" s="66"/>
      <c r="ID32" s="66"/>
      <c r="IE32" s="66"/>
      <c r="IF32" s="66"/>
      <c r="IG32" s="66"/>
      <c r="IH32" s="66"/>
      <c r="II32" s="66"/>
      <c r="IJ32" s="71"/>
      <c r="IK32" s="66"/>
      <c r="IL32" s="66"/>
      <c r="IM32" s="66"/>
      <c r="IN32" s="66"/>
      <c r="IO32" s="66"/>
      <c r="IP32" s="66"/>
      <c r="IQ32" s="66"/>
      <c r="IR32" s="30" t="s">
        <v>40</v>
      </c>
      <c r="IS32" s="31"/>
      <c r="IT32" s="31"/>
      <c r="IU32" s="31"/>
      <c r="IV32" s="31"/>
      <c r="IW32" s="31"/>
      <c r="IX32" s="31"/>
      <c r="IY32" s="31"/>
      <c r="IZ32" s="31"/>
      <c r="JA32" s="31"/>
      <c r="JB32" s="39"/>
      <c r="JC32" s="36">
        <f>データ!DP7</f>
        <v>252.8</v>
      </c>
      <c r="JD32" s="38"/>
      <c r="JE32" s="38"/>
      <c r="JF32" s="38"/>
      <c r="JG32" s="38"/>
      <c r="JH32" s="38"/>
      <c r="JI32" s="38"/>
      <c r="JJ32" s="38"/>
      <c r="JK32" s="38"/>
      <c r="JL32" s="38"/>
      <c r="JM32" s="38"/>
      <c r="JN32" s="38"/>
      <c r="JO32" s="38"/>
      <c r="JP32" s="38"/>
      <c r="JQ32" s="38"/>
      <c r="JR32" s="38"/>
      <c r="JS32" s="38"/>
      <c r="JT32" s="38"/>
      <c r="JU32" s="44"/>
      <c r="JV32" s="36">
        <f>データ!DQ7</f>
        <v>269</v>
      </c>
      <c r="JW32" s="38"/>
      <c r="JX32" s="38"/>
      <c r="JY32" s="38"/>
      <c r="JZ32" s="38"/>
      <c r="KA32" s="38"/>
      <c r="KB32" s="38"/>
      <c r="KC32" s="38"/>
      <c r="KD32" s="38"/>
      <c r="KE32" s="38"/>
      <c r="KF32" s="38"/>
      <c r="KG32" s="38"/>
      <c r="KH32" s="38"/>
      <c r="KI32" s="38"/>
      <c r="KJ32" s="38"/>
      <c r="KK32" s="38"/>
      <c r="KL32" s="38"/>
      <c r="KM32" s="38"/>
      <c r="KN32" s="44"/>
      <c r="KO32" s="36">
        <f>データ!DR7</f>
        <v>276.60000000000002</v>
      </c>
      <c r="KP32" s="38"/>
      <c r="KQ32" s="38"/>
      <c r="KR32" s="38"/>
      <c r="KS32" s="38"/>
      <c r="KT32" s="38"/>
      <c r="KU32" s="38"/>
      <c r="KV32" s="38"/>
      <c r="KW32" s="38"/>
      <c r="KX32" s="38"/>
      <c r="KY32" s="38"/>
      <c r="KZ32" s="38"/>
      <c r="LA32" s="38"/>
      <c r="LB32" s="38"/>
      <c r="LC32" s="38"/>
      <c r="LD32" s="38"/>
      <c r="LE32" s="38"/>
      <c r="LF32" s="38"/>
      <c r="LG32" s="44"/>
      <c r="LH32" s="36">
        <f>データ!DS7</f>
        <v>274.8</v>
      </c>
      <c r="LI32" s="38"/>
      <c r="LJ32" s="38"/>
      <c r="LK32" s="38"/>
      <c r="LL32" s="38"/>
      <c r="LM32" s="38"/>
      <c r="LN32" s="38"/>
      <c r="LO32" s="38"/>
      <c r="LP32" s="38"/>
      <c r="LQ32" s="38"/>
      <c r="LR32" s="38"/>
      <c r="LS32" s="38"/>
      <c r="LT32" s="38"/>
      <c r="LU32" s="38"/>
      <c r="LV32" s="38"/>
      <c r="LW32" s="38"/>
      <c r="LX32" s="38"/>
      <c r="LY32" s="38"/>
      <c r="LZ32" s="44"/>
      <c r="MA32" s="36">
        <f>データ!DT7</f>
        <v>277.2</v>
      </c>
      <c r="MB32" s="38"/>
      <c r="MC32" s="38"/>
      <c r="MD32" s="38"/>
      <c r="ME32" s="38"/>
      <c r="MF32" s="38"/>
      <c r="MG32" s="38"/>
      <c r="MH32" s="38"/>
      <c r="MI32" s="38"/>
      <c r="MJ32" s="38"/>
      <c r="MK32" s="38"/>
      <c r="ML32" s="38"/>
      <c r="MM32" s="38"/>
      <c r="MN32" s="38"/>
      <c r="MO32" s="38"/>
      <c r="MP32" s="38"/>
      <c r="MQ32" s="38"/>
      <c r="MR32" s="38"/>
      <c r="MS32" s="44"/>
      <c r="MT32" s="10"/>
      <c r="MU32" s="10"/>
      <c r="MV32" s="10"/>
      <c r="MW32" s="10"/>
      <c r="MX32" s="10"/>
      <c r="MY32" s="10"/>
      <c r="MZ32" s="10"/>
      <c r="NA32" s="10"/>
      <c r="NB32" s="4"/>
      <c r="NC32" s="2"/>
      <c r="ND32" s="87" t="s">
        <v>120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103"/>
    </row>
    <row r="33" spans="1:382" ht="13.5" customHeight="1">
      <c r="A33" s="2"/>
      <c r="B33" s="1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4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4"/>
      <c r="NC33" s="2"/>
      <c r="ND33" s="87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103"/>
    </row>
    <row r="34" spans="1:382" ht="13.5" customHeight="1">
      <c r="A34" s="2"/>
      <c r="B34" s="13"/>
      <c r="C34" s="22"/>
      <c r="D34" s="10"/>
      <c r="E34" s="10"/>
      <c r="F34" s="10"/>
      <c r="G34" s="10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69"/>
      <c r="IK34" s="72"/>
      <c r="IL34" s="22"/>
      <c r="IM34" s="22"/>
      <c r="IN34" s="22"/>
      <c r="IO34" s="22"/>
      <c r="IP34" s="22"/>
      <c r="IQ34" s="22"/>
      <c r="IR34" s="22"/>
      <c r="IS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69"/>
      <c r="NC34" s="2"/>
      <c r="ND34" s="87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103"/>
    </row>
    <row r="35" spans="1:382" ht="13.5" customHeight="1">
      <c r="A35" s="2"/>
      <c r="B35" s="13"/>
      <c r="C35" s="22"/>
      <c r="D35" s="10"/>
      <c r="E35" s="10"/>
      <c r="F35" s="10"/>
      <c r="G35" s="10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69"/>
      <c r="IK35" s="73"/>
      <c r="IL35" s="74"/>
      <c r="IM35" s="74"/>
      <c r="IN35" s="74"/>
      <c r="IO35" s="74"/>
      <c r="IP35" s="74"/>
      <c r="IQ35" s="74"/>
      <c r="IR35" s="74"/>
      <c r="IS35" s="74"/>
      <c r="IT35" s="74"/>
      <c r="IU35" s="74"/>
      <c r="IV35" s="74"/>
      <c r="IW35" s="74"/>
      <c r="IX35" s="74"/>
      <c r="IY35" s="74"/>
      <c r="IZ35" s="74"/>
      <c r="JA35" s="74"/>
      <c r="JB35" s="74"/>
      <c r="JC35" s="74"/>
      <c r="JD35" s="74"/>
      <c r="JE35" s="74"/>
      <c r="JF35" s="74"/>
      <c r="JG35" s="74"/>
      <c r="JH35" s="74"/>
      <c r="JI35" s="74"/>
      <c r="JJ35" s="74"/>
      <c r="JK35" s="74"/>
      <c r="JL35" s="74"/>
      <c r="JM35" s="74"/>
      <c r="JN35" s="74"/>
      <c r="JO35" s="74"/>
      <c r="JP35" s="74"/>
      <c r="JQ35" s="74"/>
      <c r="JR35" s="74"/>
      <c r="JS35" s="74"/>
      <c r="JT35" s="74"/>
      <c r="JU35" s="74"/>
      <c r="JV35" s="74"/>
      <c r="JW35" s="74"/>
      <c r="JX35" s="74"/>
      <c r="JY35" s="74"/>
      <c r="JZ35" s="74"/>
      <c r="KA35" s="74"/>
      <c r="KB35" s="74"/>
      <c r="KC35" s="74"/>
      <c r="KD35" s="74"/>
      <c r="KE35" s="74"/>
      <c r="KF35" s="74"/>
      <c r="KG35" s="74"/>
      <c r="KH35" s="74"/>
      <c r="KI35" s="74"/>
      <c r="KJ35" s="74"/>
      <c r="KK35" s="74"/>
      <c r="KL35" s="74"/>
      <c r="KM35" s="74"/>
      <c r="KN35" s="74"/>
      <c r="KO35" s="74"/>
      <c r="KP35" s="74"/>
      <c r="KQ35" s="74"/>
      <c r="KR35" s="74"/>
      <c r="KS35" s="74"/>
      <c r="KT35" s="74"/>
      <c r="KU35" s="74"/>
      <c r="KV35" s="74"/>
      <c r="KW35" s="74"/>
      <c r="KX35" s="74"/>
      <c r="KY35" s="74"/>
      <c r="KZ35" s="74"/>
      <c r="LA35" s="74"/>
      <c r="LB35" s="74"/>
      <c r="LC35" s="74"/>
      <c r="LD35" s="74"/>
      <c r="LE35" s="74"/>
      <c r="LF35" s="74"/>
      <c r="LG35" s="74"/>
      <c r="LH35" s="74"/>
      <c r="LI35" s="74"/>
      <c r="LJ35" s="74"/>
      <c r="LK35" s="74"/>
      <c r="LL35" s="74"/>
      <c r="LM35" s="74"/>
      <c r="LN35" s="74"/>
      <c r="LO35" s="74"/>
      <c r="LP35" s="74"/>
      <c r="LQ35" s="74"/>
      <c r="LR35" s="74"/>
      <c r="LS35" s="74"/>
      <c r="LT35" s="74"/>
      <c r="LU35" s="74"/>
      <c r="LV35" s="74"/>
      <c r="LW35" s="74"/>
      <c r="LX35" s="74"/>
      <c r="LY35" s="74"/>
      <c r="LZ35" s="74"/>
      <c r="MA35" s="74"/>
      <c r="MB35" s="74"/>
      <c r="MC35" s="74"/>
      <c r="MD35" s="74"/>
      <c r="ME35" s="74"/>
      <c r="MF35" s="74"/>
      <c r="MG35" s="74"/>
      <c r="MH35" s="74"/>
      <c r="MI35" s="74"/>
      <c r="MJ35" s="74"/>
      <c r="MK35" s="74"/>
      <c r="ML35" s="74"/>
      <c r="MM35" s="74"/>
      <c r="MN35" s="74"/>
      <c r="MO35" s="74"/>
      <c r="MP35" s="74"/>
      <c r="MQ35" s="74"/>
      <c r="MR35" s="74"/>
      <c r="MS35" s="74"/>
      <c r="MT35" s="74"/>
      <c r="MU35" s="74"/>
      <c r="MV35" s="74"/>
      <c r="MW35" s="74"/>
      <c r="MX35" s="74"/>
      <c r="MY35" s="74"/>
      <c r="MZ35" s="74"/>
      <c r="NA35" s="74"/>
      <c r="NB35" s="77"/>
      <c r="NC35" s="2"/>
      <c r="ND35" s="87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103"/>
    </row>
    <row r="36" spans="1:382" ht="13.5" customHeight="1">
      <c r="A36" s="2"/>
      <c r="B36" s="13"/>
      <c r="C36" s="21"/>
      <c r="D36" s="10"/>
      <c r="E36" s="10"/>
      <c r="F36" s="10"/>
      <c r="G36" s="10"/>
      <c r="H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10"/>
      <c r="GM36" s="10"/>
      <c r="GN36" s="21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7"/>
      <c r="LZ36" s="10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4"/>
      <c r="NC36" s="2"/>
      <c r="ND36" s="87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103"/>
    </row>
    <row r="37" spans="1:382" ht="13.5" customHeight="1">
      <c r="A37" s="2"/>
      <c r="B37" s="1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4"/>
      <c r="NC37" s="2"/>
      <c r="ND37" s="87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103"/>
    </row>
    <row r="38" spans="1:382" ht="13.5" customHeight="1">
      <c r="A38" s="2"/>
      <c r="B38" s="1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22"/>
      <c r="CZ38" s="10"/>
      <c r="DA38" s="10"/>
      <c r="DB38" s="10"/>
      <c r="DC38" s="10"/>
      <c r="DD38" s="10"/>
      <c r="DE38" s="10"/>
      <c r="DF38" s="10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10"/>
      <c r="NB38" s="4"/>
      <c r="NC38" s="2"/>
      <c r="ND38" s="87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103"/>
    </row>
    <row r="39" spans="1:382" ht="13.5" customHeight="1">
      <c r="A39" s="2"/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22"/>
      <c r="CZ39" s="10"/>
      <c r="DA39" s="10"/>
      <c r="DB39" s="10"/>
      <c r="DC39" s="10"/>
      <c r="DD39" s="10"/>
      <c r="DE39" s="10"/>
      <c r="DF39" s="10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22"/>
      <c r="KN39" s="22"/>
      <c r="KO39" s="22"/>
      <c r="KP39" s="22"/>
      <c r="KQ39" s="22"/>
      <c r="KR39" s="22"/>
      <c r="KS39" s="22"/>
      <c r="KT39" s="22"/>
      <c r="KU39" s="22"/>
      <c r="KV39" s="22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22"/>
      <c r="MP39" s="22"/>
      <c r="MQ39" s="22"/>
      <c r="MR39" s="22"/>
      <c r="MS39" s="22"/>
      <c r="MT39" s="22"/>
      <c r="MU39" s="22"/>
      <c r="MV39" s="22"/>
      <c r="MW39" s="22"/>
      <c r="MX39" s="22"/>
      <c r="MY39" s="22"/>
      <c r="MZ39" s="22"/>
      <c r="NA39" s="10"/>
      <c r="NB39" s="4"/>
      <c r="NC39" s="2"/>
      <c r="ND39" s="87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103"/>
    </row>
    <row r="40" spans="1:382" ht="13.5" customHeight="1">
      <c r="A40" s="2"/>
      <c r="B40" s="1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4"/>
      <c r="NC40" s="2"/>
      <c r="ND40" s="87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103"/>
    </row>
    <row r="41" spans="1:382" ht="13.5" customHeight="1">
      <c r="A41" s="2"/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4"/>
      <c r="NC41" s="2"/>
      <c r="ND41" s="87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103"/>
    </row>
    <row r="42" spans="1:382" ht="13.5" customHeight="1">
      <c r="A42" s="2"/>
      <c r="B42" s="1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4"/>
      <c r="NC42" s="2"/>
      <c r="ND42" s="87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103"/>
    </row>
    <row r="43" spans="1:382" ht="13.5" customHeight="1">
      <c r="A43" s="2"/>
      <c r="B43" s="1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4"/>
      <c r="NC43" s="2"/>
      <c r="ND43" s="87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103"/>
    </row>
    <row r="44" spans="1:382" ht="13.5" customHeight="1">
      <c r="A44" s="2"/>
      <c r="B44" s="1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4"/>
      <c r="NC44" s="2"/>
      <c r="ND44" s="87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103"/>
    </row>
    <row r="45" spans="1:382" ht="13.5" customHeight="1">
      <c r="A45" s="2"/>
      <c r="B45" s="1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4"/>
      <c r="NC45" s="2"/>
      <c r="ND45" s="87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103"/>
    </row>
    <row r="46" spans="1:382" ht="13.5" customHeight="1">
      <c r="A46" s="2"/>
      <c r="B46" s="1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4"/>
      <c r="NC46" s="2"/>
      <c r="ND46" s="87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103"/>
    </row>
    <row r="47" spans="1:382" ht="13.5" customHeight="1">
      <c r="A47" s="2"/>
      <c r="B47" s="1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4"/>
      <c r="NC47" s="2"/>
      <c r="ND47" s="87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103"/>
    </row>
    <row r="48" spans="1:382" ht="13.5" customHeight="1">
      <c r="A48" s="2"/>
      <c r="B48" s="1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4"/>
      <c r="NC48" s="2"/>
      <c r="ND48" s="86" t="s">
        <v>34</v>
      </c>
      <c r="NE48" s="92"/>
      <c r="NF48" s="92"/>
      <c r="NG48" s="92"/>
      <c r="NH48" s="92"/>
      <c r="NI48" s="92"/>
      <c r="NJ48" s="92"/>
      <c r="NK48" s="92"/>
      <c r="NL48" s="92"/>
      <c r="NM48" s="92"/>
      <c r="NN48" s="92"/>
      <c r="NO48" s="92"/>
      <c r="NP48" s="92"/>
      <c r="NQ48" s="92"/>
      <c r="NR48" s="102"/>
    </row>
    <row r="49" spans="1:382" ht="13.5" customHeight="1">
      <c r="A49" s="2"/>
      <c r="B49" s="1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4"/>
      <c r="NC49" s="2"/>
      <c r="ND49" s="87" t="s">
        <v>119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103"/>
    </row>
    <row r="50" spans="1:382" ht="13.5" customHeight="1">
      <c r="A50" s="2"/>
      <c r="B50" s="13"/>
      <c r="C50" s="10"/>
      <c r="D50" s="10"/>
      <c r="E50" s="10"/>
      <c r="F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4"/>
      <c r="NC50" s="2"/>
      <c r="ND50" s="87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103"/>
    </row>
    <row r="51" spans="1:382" ht="13.5" customHeight="1">
      <c r="A51" s="2"/>
      <c r="B51" s="13"/>
      <c r="C51" s="10"/>
      <c r="D51" s="10"/>
      <c r="E51" s="10"/>
      <c r="F51" s="10"/>
      <c r="I51" s="10"/>
      <c r="J51" s="10"/>
      <c r="K51" s="10"/>
      <c r="L51" s="10"/>
      <c r="M51" s="10"/>
      <c r="N51" s="10"/>
      <c r="O51" s="10"/>
      <c r="P51" s="10"/>
      <c r="Q51" s="10"/>
      <c r="R51" s="33"/>
      <c r="S51" s="33"/>
      <c r="T51" s="33"/>
      <c r="U51" s="40">
        <f>データ!$B$11</f>
        <v>41640</v>
      </c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>
        <f>データ!$C$11</f>
        <v>42005</v>
      </c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>
        <f>データ!$D$11</f>
        <v>42370</v>
      </c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>
        <f>データ!$E$11</f>
        <v>42736</v>
      </c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>
        <f>データ!$F$11</f>
        <v>43101</v>
      </c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10"/>
      <c r="EB51" s="10"/>
      <c r="EC51" s="10"/>
      <c r="ED51" s="10"/>
      <c r="EE51" s="10"/>
      <c r="EF51" s="10"/>
      <c r="EG51" s="10"/>
      <c r="EH51" s="10"/>
      <c r="EI51" s="33"/>
      <c r="EJ51" s="33"/>
      <c r="EK51" s="33"/>
      <c r="EL51" s="40">
        <f>データ!$B$11</f>
        <v>41640</v>
      </c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>
        <f>データ!$C$11</f>
        <v>42005</v>
      </c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>
        <f>データ!$D$11</f>
        <v>42370</v>
      </c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>
        <f>データ!$E$11</f>
        <v>42736</v>
      </c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>
        <f>データ!$F$11</f>
        <v>43101</v>
      </c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10"/>
      <c r="IS51" s="10"/>
      <c r="IT51" s="10"/>
      <c r="IU51" s="10"/>
      <c r="IV51" s="10"/>
      <c r="IW51" s="10"/>
      <c r="IX51" s="10"/>
      <c r="IY51" s="10"/>
      <c r="IZ51" s="33"/>
      <c r="JA51" s="33"/>
      <c r="JB51" s="33"/>
      <c r="JC51" s="40">
        <f>データ!$B$11</f>
        <v>41640</v>
      </c>
      <c r="JD51" s="40"/>
      <c r="JE51" s="40"/>
      <c r="JF51" s="40"/>
      <c r="JG51" s="40"/>
      <c r="JH51" s="40"/>
      <c r="JI51" s="40"/>
      <c r="JJ51" s="40"/>
      <c r="JK51" s="40"/>
      <c r="JL51" s="40"/>
      <c r="JM51" s="40"/>
      <c r="JN51" s="40"/>
      <c r="JO51" s="40"/>
      <c r="JP51" s="40"/>
      <c r="JQ51" s="40"/>
      <c r="JR51" s="40"/>
      <c r="JS51" s="40"/>
      <c r="JT51" s="40"/>
      <c r="JU51" s="40"/>
      <c r="JV51" s="40">
        <f>データ!$C$11</f>
        <v>42005</v>
      </c>
      <c r="JW51" s="40"/>
      <c r="JX51" s="40"/>
      <c r="JY51" s="40"/>
      <c r="JZ51" s="40"/>
      <c r="KA51" s="40"/>
      <c r="KB51" s="40"/>
      <c r="KC51" s="40"/>
      <c r="KD51" s="40"/>
      <c r="KE51" s="40"/>
      <c r="KF51" s="40"/>
      <c r="KG51" s="40"/>
      <c r="KH51" s="40"/>
      <c r="KI51" s="40"/>
      <c r="KJ51" s="40"/>
      <c r="KK51" s="40"/>
      <c r="KL51" s="40"/>
      <c r="KM51" s="40"/>
      <c r="KN51" s="40"/>
      <c r="KO51" s="40">
        <f>データ!$D$11</f>
        <v>42370</v>
      </c>
      <c r="KP51" s="40"/>
      <c r="KQ51" s="40"/>
      <c r="KR51" s="40"/>
      <c r="KS51" s="40"/>
      <c r="KT51" s="40"/>
      <c r="KU51" s="40"/>
      <c r="KV51" s="40"/>
      <c r="KW51" s="40"/>
      <c r="KX51" s="40"/>
      <c r="KY51" s="40"/>
      <c r="KZ51" s="40"/>
      <c r="LA51" s="40"/>
      <c r="LB51" s="40"/>
      <c r="LC51" s="40"/>
      <c r="LD51" s="40"/>
      <c r="LE51" s="40"/>
      <c r="LF51" s="40"/>
      <c r="LG51" s="40"/>
      <c r="LH51" s="40">
        <f>データ!$E$11</f>
        <v>42736</v>
      </c>
      <c r="LI51" s="40"/>
      <c r="LJ51" s="40"/>
      <c r="LK51" s="40"/>
      <c r="LL51" s="40"/>
      <c r="LM51" s="40"/>
      <c r="LN51" s="40"/>
      <c r="LO51" s="40"/>
      <c r="LP51" s="40"/>
      <c r="LQ51" s="40"/>
      <c r="LR51" s="40"/>
      <c r="LS51" s="40"/>
      <c r="LT51" s="40"/>
      <c r="LU51" s="40"/>
      <c r="LV51" s="40"/>
      <c r="LW51" s="40"/>
      <c r="LX51" s="40"/>
      <c r="LY51" s="40"/>
      <c r="LZ51" s="40"/>
      <c r="MA51" s="40">
        <f>データ!$F$11</f>
        <v>43101</v>
      </c>
      <c r="MB51" s="40"/>
      <c r="MC51" s="40"/>
      <c r="MD51" s="40"/>
      <c r="ME51" s="40"/>
      <c r="MF51" s="40"/>
      <c r="MG51" s="40"/>
      <c r="MH51" s="40"/>
      <c r="MI51" s="40"/>
      <c r="MJ51" s="40"/>
      <c r="MK51" s="40"/>
      <c r="ML51" s="40"/>
      <c r="MM51" s="40"/>
      <c r="MN51" s="40"/>
      <c r="MO51" s="40"/>
      <c r="MP51" s="40"/>
      <c r="MQ51" s="40"/>
      <c r="MR51" s="40"/>
      <c r="MS51" s="40"/>
      <c r="MT51" s="10"/>
      <c r="MU51" s="10"/>
      <c r="MV51" s="10"/>
      <c r="MW51" s="10"/>
      <c r="MX51" s="10"/>
      <c r="MY51" s="10"/>
      <c r="MZ51" s="10"/>
      <c r="NA51" s="10"/>
      <c r="NB51" s="4"/>
      <c r="NC51" s="2"/>
      <c r="ND51" s="87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103"/>
    </row>
    <row r="52" spans="1:382" ht="13.5" customHeight="1">
      <c r="A52" s="2"/>
      <c r="B52" s="13"/>
      <c r="C52" s="10"/>
      <c r="D52" s="10"/>
      <c r="E52" s="10"/>
      <c r="F52" s="10"/>
      <c r="I52" s="28"/>
      <c r="J52" s="30" t="s">
        <v>37</v>
      </c>
      <c r="K52" s="31"/>
      <c r="L52" s="31"/>
      <c r="M52" s="31"/>
      <c r="N52" s="31"/>
      <c r="O52" s="31"/>
      <c r="P52" s="31"/>
      <c r="Q52" s="31"/>
      <c r="R52" s="31"/>
      <c r="S52" s="31"/>
      <c r="T52" s="39"/>
      <c r="U52" s="42">
        <f>データ!AU7</f>
        <v>0</v>
      </c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>
        <f>データ!AV7</f>
        <v>0</v>
      </c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>
        <f>データ!AW7</f>
        <v>0</v>
      </c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>
        <f>データ!AX7</f>
        <v>0</v>
      </c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>
        <f>データ!AY7</f>
        <v>0</v>
      </c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30" t="s">
        <v>37</v>
      </c>
      <c r="EB52" s="31"/>
      <c r="EC52" s="31"/>
      <c r="ED52" s="31"/>
      <c r="EE52" s="31"/>
      <c r="EF52" s="31"/>
      <c r="EG52" s="31"/>
      <c r="EH52" s="31"/>
      <c r="EI52" s="31"/>
      <c r="EJ52" s="31"/>
      <c r="EK52" s="39"/>
      <c r="EL52" s="41">
        <f>データ!BF7</f>
        <v>-40.200000000000003</v>
      </c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>
        <f>データ!BG7</f>
        <v>-39.299999999999997</v>
      </c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>
        <f>データ!BH7</f>
        <v>-53.6</v>
      </c>
      <c r="FY52" s="41"/>
      <c r="FZ52" s="41"/>
      <c r="GA52" s="41"/>
      <c r="GB52" s="41"/>
      <c r="GC52" s="41"/>
      <c r="GD52" s="41"/>
      <c r="GE52" s="41"/>
      <c r="GF52" s="41"/>
      <c r="GG52" s="41"/>
      <c r="GH52" s="41"/>
      <c r="GI52" s="41"/>
      <c r="GJ52" s="41"/>
      <c r="GK52" s="41"/>
      <c r="GL52" s="41"/>
      <c r="GM52" s="41"/>
      <c r="GN52" s="41"/>
      <c r="GO52" s="41"/>
      <c r="GP52" s="41"/>
      <c r="GQ52" s="41">
        <f>データ!BI7</f>
        <v>-42.3</v>
      </c>
      <c r="GR52" s="41"/>
      <c r="GS52" s="41"/>
      <c r="GT52" s="41"/>
      <c r="GU52" s="41"/>
      <c r="GV52" s="41"/>
      <c r="GW52" s="41"/>
      <c r="GX52" s="41"/>
      <c r="GY52" s="41"/>
      <c r="GZ52" s="41"/>
      <c r="HA52" s="41"/>
      <c r="HB52" s="41"/>
      <c r="HC52" s="41"/>
      <c r="HD52" s="41"/>
      <c r="HE52" s="41"/>
      <c r="HF52" s="41"/>
      <c r="HG52" s="41"/>
      <c r="HH52" s="41"/>
      <c r="HI52" s="41"/>
      <c r="HJ52" s="41">
        <f>データ!BJ7</f>
        <v>-34.6</v>
      </c>
      <c r="HK52" s="41"/>
      <c r="HL52" s="41"/>
      <c r="HM52" s="41"/>
      <c r="HN52" s="41"/>
      <c r="HO52" s="41"/>
      <c r="HP52" s="41"/>
      <c r="HQ52" s="41"/>
      <c r="HR52" s="41"/>
      <c r="HS52" s="41"/>
      <c r="HT52" s="41"/>
      <c r="HU52" s="41"/>
      <c r="HV52" s="41"/>
      <c r="HW52" s="41"/>
      <c r="HX52" s="41"/>
      <c r="HY52" s="41"/>
      <c r="HZ52" s="41"/>
      <c r="IA52" s="41"/>
      <c r="IB52" s="41"/>
      <c r="IC52" s="66"/>
      <c r="ID52" s="66"/>
      <c r="IE52" s="66"/>
      <c r="IF52" s="66"/>
      <c r="IG52" s="66"/>
      <c r="IH52" s="66"/>
      <c r="II52" s="66"/>
      <c r="IJ52" s="66"/>
      <c r="IK52" s="66"/>
      <c r="IL52" s="66"/>
      <c r="IM52" s="66"/>
      <c r="IN52" s="66"/>
      <c r="IO52" s="66"/>
      <c r="IP52" s="66"/>
      <c r="IQ52" s="66"/>
      <c r="IR52" s="30" t="s">
        <v>37</v>
      </c>
      <c r="IS52" s="31"/>
      <c r="IT52" s="31"/>
      <c r="IU52" s="31"/>
      <c r="IV52" s="31"/>
      <c r="IW52" s="31"/>
      <c r="IX52" s="31"/>
      <c r="IY52" s="31"/>
      <c r="IZ52" s="31"/>
      <c r="JA52" s="31"/>
      <c r="JB52" s="39"/>
      <c r="JC52" s="42">
        <f>データ!BQ7</f>
        <v>-4810</v>
      </c>
      <c r="JD52" s="42"/>
      <c r="JE52" s="42"/>
      <c r="JF52" s="42"/>
      <c r="JG52" s="42"/>
      <c r="JH52" s="42"/>
      <c r="JI52" s="42"/>
      <c r="JJ52" s="42"/>
      <c r="JK52" s="42"/>
      <c r="JL52" s="42"/>
      <c r="JM52" s="42"/>
      <c r="JN52" s="42"/>
      <c r="JO52" s="42"/>
      <c r="JP52" s="42"/>
      <c r="JQ52" s="42"/>
      <c r="JR52" s="42"/>
      <c r="JS52" s="42"/>
      <c r="JT52" s="42"/>
      <c r="JU52" s="42"/>
      <c r="JV52" s="42">
        <f>データ!BR7</f>
        <v>-4395</v>
      </c>
      <c r="JW52" s="42"/>
      <c r="JX52" s="42"/>
      <c r="JY52" s="42"/>
      <c r="JZ52" s="42"/>
      <c r="KA52" s="42"/>
      <c r="KB52" s="42"/>
      <c r="KC52" s="42"/>
      <c r="KD52" s="42"/>
      <c r="KE52" s="42"/>
      <c r="KF52" s="42"/>
      <c r="KG52" s="42"/>
      <c r="KH52" s="42"/>
      <c r="KI52" s="42"/>
      <c r="KJ52" s="42"/>
      <c r="KK52" s="42"/>
      <c r="KL52" s="42"/>
      <c r="KM52" s="42"/>
      <c r="KN52" s="42"/>
      <c r="KO52" s="42">
        <f>データ!BS7</f>
        <v>-6299</v>
      </c>
      <c r="KP52" s="42"/>
      <c r="KQ52" s="42"/>
      <c r="KR52" s="42"/>
      <c r="KS52" s="42"/>
      <c r="KT52" s="42"/>
      <c r="KU52" s="42"/>
      <c r="KV52" s="42"/>
      <c r="KW52" s="42"/>
      <c r="KX52" s="42"/>
      <c r="KY52" s="42"/>
      <c r="KZ52" s="42"/>
      <c r="LA52" s="42"/>
      <c r="LB52" s="42"/>
      <c r="LC52" s="42"/>
      <c r="LD52" s="42"/>
      <c r="LE52" s="42"/>
      <c r="LF52" s="42"/>
      <c r="LG52" s="42"/>
      <c r="LH52" s="42">
        <f>データ!BT7</f>
        <v>-5280</v>
      </c>
      <c r="LI52" s="42"/>
      <c r="LJ52" s="42"/>
      <c r="LK52" s="42"/>
      <c r="LL52" s="42"/>
      <c r="LM52" s="42"/>
      <c r="LN52" s="42"/>
      <c r="LO52" s="42"/>
      <c r="LP52" s="42"/>
      <c r="LQ52" s="42"/>
      <c r="LR52" s="42"/>
      <c r="LS52" s="42"/>
      <c r="LT52" s="42"/>
      <c r="LU52" s="42"/>
      <c r="LV52" s="42"/>
      <c r="LW52" s="42"/>
      <c r="LX52" s="42"/>
      <c r="LY52" s="42"/>
      <c r="LZ52" s="42"/>
      <c r="MA52" s="42">
        <f>データ!BU7</f>
        <v>-4428</v>
      </c>
      <c r="MB52" s="42"/>
      <c r="MC52" s="42"/>
      <c r="MD52" s="42"/>
      <c r="ME52" s="42"/>
      <c r="MF52" s="42"/>
      <c r="MG52" s="42"/>
      <c r="MH52" s="42"/>
      <c r="MI52" s="42"/>
      <c r="MJ52" s="42"/>
      <c r="MK52" s="42"/>
      <c r="ML52" s="42"/>
      <c r="MM52" s="42"/>
      <c r="MN52" s="42"/>
      <c r="MO52" s="42"/>
      <c r="MP52" s="42"/>
      <c r="MQ52" s="42"/>
      <c r="MR52" s="42"/>
      <c r="MS52" s="42"/>
      <c r="MT52" s="10"/>
      <c r="MU52" s="10"/>
      <c r="MV52" s="10"/>
      <c r="MW52" s="10"/>
      <c r="MX52" s="10"/>
      <c r="MY52" s="10"/>
      <c r="MZ52" s="10"/>
      <c r="NA52" s="10"/>
      <c r="NB52" s="4"/>
      <c r="NC52" s="2"/>
      <c r="ND52" s="87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103"/>
    </row>
    <row r="53" spans="1:382" ht="13.5" customHeight="1">
      <c r="A53" s="2"/>
      <c r="B53" s="13"/>
      <c r="C53" s="10"/>
      <c r="D53" s="10"/>
      <c r="E53" s="10"/>
      <c r="F53" s="10"/>
      <c r="G53" s="10"/>
      <c r="H53" s="10"/>
      <c r="I53" s="28"/>
      <c r="J53" s="30" t="s">
        <v>40</v>
      </c>
      <c r="K53" s="31"/>
      <c r="L53" s="31"/>
      <c r="M53" s="31"/>
      <c r="N53" s="31"/>
      <c r="O53" s="31"/>
      <c r="P53" s="31"/>
      <c r="Q53" s="31"/>
      <c r="R53" s="31"/>
      <c r="S53" s="31"/>
      <c r="T53" s="39"/>
      <c r="U53" s="42">
        <f>データ!AZ7</f>
        <v>23</v>
      </c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>
        <f>データ!BA7</f>
        <v>22</v>
      </c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>
        <f>データ!BB7</f>
        <v>16</v>
      </c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>
        <f>データ!BC7</f>
        <v>21</v>
      </c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>
        <f>データ!BD7</f>
        <v>17</v>
      </c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30" t="s">
        <v>40</v>
      </c>
      <c r="EB53" s="31"/>
      <c r="EC53" s="31"/>
      <c r="ED53" s="31"/>
      <c r="EE53" s="31"/>
      <c r="EF53" s="31"/>
      <c r="EG53" s="31"/>
      <c r="EH53" s="31"/>
      <c r="EI53" s="31"/>
      <c r="EJ53" s="31"/>
      <c r="EK53" s="39"/>
      <c r="EL53" s="41">
        <f>データ!BK7</f>
        <v>40.700000000000003</v>
      </c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>
        <f>データ!BL7</f>
        <v>38.200000000000003</v>
      </c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>
        <f>データ!BM7</f>
        <v>34.6</v>
      </c>
      <c r="FY53" s="41"/>
      <c r="FZ53" s="41"/>
      <c r="GA53" s="41"/>
      <c r="GB53" s="41"/>
      <c r="GC53" s="41"/>
      <c r="GD53" s="41"/>
      <c r="GE53" s="41"/>
      <c r="GF53" s="41"/>
      <c r="GG53" s="41"/>
      <c r="GH53" s="41"/>
      <c r="GI53" s="41"/>
      <c r="GJ53" s="41"/>
      <c r="GK53" s="41"/>
      <c r="GL53" s="41"/>
      <c r="GM53" s="41"/>
      <c r="GN53" s="41"/>
      <c r="GO53" s="41"/>
      <c r="GP53" s="41"/>
      <c r="GQ53" s="41">
        <f>データ!BN7</f>
        <v>37.6</v>
      </c>
      <c r="GR53" s="41"/>
      <c r="GS53" s="41"/>
      <c r="GT53" s="41"/>
      <c r="GU53" s="41"/>
      <c r="GV53" s="41"/>
      <c r="GW53" s="41"/>
      <c r="GX53" s="41"/>
      <c r="GY53" s="41"/>
      <c r="GZ53" s="41"/>
      <c r="HA53" s="41"/>
      <c r="HB53" s="41"/>
      <c r="HC53" s="41"/>
      <c r="HD53" s="41"/>
      <c r="HE53" s="41"/>
      <c r="HF53" s="41"/>
      <c r="HG53" s="41"/>
      <c r="HH53" s="41"/>
      <c r="HI53" s="41"/>
      <c r="HJ53" s="41">
        <f>データ!BO7</f>
        <v>33.200000000000003</v>
      </c>
      <c r="HK53" s="41"/>
      <c r="HL53" s="41"/>
      <c r="HM53" s="41"/>
      <c r="HN53" s="41"/>
      <c r="HO53" s="41"/>
      <c r="HP53" s="41"/>
      <c r="HQ53" s="41"/>
      <c r="HR53" s="41"/>
      <c r="HS53" s="41"/>
      <c r="HT53" s="41"/>
      <c r="HU53" s="41"/>
      <c r="HV53" s="41"/>
      <c r="HW53" s="41"/>
      <c r="HX53" s="41"/>
      <c r="HY53" s="41"/>
      <c r="HZ53" s="41"/>
      <c r="IA53" s="41"/>
      <c r="IB53" s="41"/>
      <c r="IC53" s="66"/>
      <c r="ID53" s="66"/>
      <c r="IE53" s="66"/>
      <c r="IF53" s="66"/>
      <c r="IG53" s="66"/>
      <c r="IH53" s="66"/>
      <c r="II53" s="66"/>
      <c r="IJ53" s="66"/>
      <c r="IK53" s="66"/>
      <c r="IL53" s="66"/>
      <c r="IM53" s="66"/>
      <c r="IN53" s="66"/>
      <c r="IO53" s="66"/>
      <c r="IP53" s="66"/>
      <c r="IQ53" s="66"/>
      <c r="IR53" s="30" t="s">
        <v>40</v>
      </c>
      <c r="IS53" s="31"/>
      <c r="IT53" s="31"/>
      <c r="IU53" s="31"/>
      <c r="IV53" s="31"/>
      <c r="IW53" s="31"/>
      <c r="IX53" s="31"/>
      <c r="IY53" s="31"/>
      <c r="IZ53" s="31"/>
      <c r="JA53" s="31"/>
      <c r="JB53" s="39"/>
      <c r="JC53" s="42">
        <f>データ!BV7</f>
        <v>7496</v>
      </c>
      <c r="JD53" s="42"/>
      <c r="JE53" s="42"/>
      <c r="JF53" s="42"/>
      <c r="JG53" s="42"/>
      <c r="JH53" s="42"/>
      <c r="JI53" s="42"/>
      <c r="JJ53" s="42"/>
      <c r="JK53" s="42"/>
      <c r="JL53" s="42"/>
      <c r="JM53" s="42"/>
      <c r="JN53" s="42"/>
      <c r="JO53" s="42"/>
      <c r="JP53" s="42"/>
      <c r="JQ53" s="42"/>
      <c r="JR53" s="42"/>
      <c r="JS53" s="42"/>
      <c r="JT53" s="42"/>
      <c r="JU53" s="42"/>
      <c r="JV53" s="42">
        <f>データ!BW7</f>
        <v>6967</v>
      </c>
      <c r="JW53" s="42"/>
      <c r="JX53" s="42"/>
      <c r="JY53" s="42"/>
      <c r="JZ53" s="42"/>
      <c r="KA53" s="42"/>
      <c r="KB53" s="42"/>
      <c r="KC53" s="42"/>
      <c r="KD53" s="42"/>
      <c r="KE53" s="42"/>
      <c r="KF53" s="42"/>
      <c r="KG53" s="42"/>
      <c r="KH53" s="42"/>
      <c r="KI53" s="42"/>
      <c r="KJ53" s="42"/>
      <c r="KK53" s="42"/>
      <c r="KL53" s="42"/>
      <c r="KM53" s="42"/>
      <c r="KN53" s="42"/>
      <c r="KO53" s="42">
        <f>データ!BX7</f>
        <v>7138</v>
      </c>
      <c r="KP53" s="42"/>
      <c r="KQ53" s="42"/>
      <c r="KR53" s="42"/>
      <c r="KS53" s="42"/>
      <c r="KT53" s="42"/>
      <c r="KU53" s="42"/>
      <c r="KV53" s="42"/>
      <c r="KW53" s="42"/>
      <c r="KX53" s="42"/>
      <c r="KY53" s="42"/>
      <c r="KZ53" s="42"/>
      <c r="LA53" s="42"/>
      <c r="LB53" s="42"/>
      <c r="LC53" s="42"/>
      <c r="LD53" s="42"/>
      <c r="LE53" s="42"/>
      <c r="LF53" s="42"/>
      <c r="LG53" s="42"/>
      <c r="LH53" s="42">
        <f>データ!BY7</f>
        <v>8131</v>
      </c>
      <c r="LI53" s="42"/>
      <c r="LJ53" s="42"/>
      <c r="LK53" s="42"/>
      <c r="LL53" s="42"/>
      <c r="LM53" s="42"/>
      <c r="LN53" s="42"/>
      <c r="LO53" s="42"/>
      <c r="LP53" s="42"/>
      <c r="LQ53" s="42"/>
      <c r="LR53" s="42"/>
      <c r="LS53" s="42"/>
      <c r="LT53" s="42"/>
      <c r="LU53" s="42"/>
      <c r="LV53" s="42"/>
      <c r="LW53" s="42"/>
      <c r="LX53" s="42"/>
      <c r="LY53" s="42"/>
      <c r="LZ53" s="42"/>
      <c r="MA53" s="42">
        <f>データ!BZ7</f>
        <v>8024</v>
      </c>
      <c r="MB53" s="42"/>
      <c r="MC53" s="42"/>
      <c r="MD53" s="42"/>
      <c r="ME53" s="42"/>
      <c r="MF53" s="42"/>
      <c r="MG53" s="42"/>
      <c r="MH53" s="42"/>
      <c r="MI53" s="42"/>
      <c r="MJ53" s="42"/>
      <c r="MK53" s="42"/>
      <c r="ML53" s="42"/>
      <c r="MM53" s="42"/>
      <c r="MN53" s="42"/>
      <c r="MO53" s="42"/>
      <c r="MP53" s="42"/>
      <c r="MQ53" s="42"/>
      <c r="MR53" s="42"/>
      <c r="MS53" s="42"/>
      <c r="MT53" s="10"/>
      <c r="MU53" s="10"/>
      <c r="MV53" s="10"/>
      <c r="MW53" s="10"/>
      <c r="MX53" s="10"/>
      <c r="MY53" s="10"/>
      <c r="MZ53" s="10"/>
      <c r="NA53" s="10"/>
      <c r="NB53" s="4"/>
      <c r="NC53" s="2"/>
      <c r="ND53" s="87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103"/>
    </row>
    <row r="54" spans="1:382" ht="13.5" customHeight="1">
      <c r="A54" s="2"/>
      <c r="B54" s="13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  <c r="IX54" s="10"/>
      <c r="IY54" s="10"/>
      <c r="IZ54" s="10"/>
      <c r="JA54" s="10"/>
      <c r="JB54" s="10"/>
      <c r="JC54" s="10"/>
      <c r="JD54" s="10"/>
      <c r="JE54" s="10"/>
      <c r="JF54" s="10"/>
      <c r="JG54" s="10"/>
      <c r="JH54" s="10"/>
      <c r="JI54" s="10"/>
      <c r="JJ54" s="10"/>
      <c r="JK54" s="1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10"/>
      <c r="JZ54" s="10"/>
      <c r="KA54" s="10"/>
      <c r="KB54" s="10"/>
      <c r="KC54" s="10"/>
      <c r="KD54" s="10"/>
      <c r="KE54" s="10"/>
      <c r="KF54" s="10"/>
      <c r="KG54" s="10"/>
      <c r="KH54" s="10"/>
      <c r="KI54" s="10"/>
      <c r="KJ54" s="10"/>
      <c r="KK54" s="10"/>
      <c r="KL54" s="10"/>
      <c r="KM54" s="10"/>
      <c r="KN54" s="10"/>
      <c r="KO54" s="10"/>
      <c r="KP54" s="10"/>
      <c r="KQ54" s="10"/>
      <c r="KR54" s="10"/>
      <c r="KS54" s="10"/>
      <c r="KT54" s="10"/>
      <c r="KU54" s="10"/>
      <c r="KV54" s="10"/>
      <c r="KW54" s="10"/>
      <c r="KX54" s="10"/>
      <c r="KY54" s="10"/>
      <c r="KZ54" s="10"/>
      <c r="LA54" s="10"/>
      <c r="LB54" s="10"/>
      <c r="LC54" s="10"/>
      <c r="LD54" s="10"/>
      <c r="LE54" s="10"/>
      <c r="LF54" s="10"/>
      <c r="LG54" s="10"/>
      <c r="LH54" s="10"/>
      <c r="LI54" s="10"/>
      <c r="LJ54" s="10"/>
      <c r="LK54" s="10"/>
      <c r="LL54" s="10"/>
      <c r="LM54" s="10"/>
      <c r="LN54" s="10"/>
      <c r="LO54" s="10"/>
      <c r="LP54" s="10"/>
      <c r="LQ54" s="10"/>
      <c r="LR54" s="10"/>
      <c r="LS54" s="10"/>
      <c r="LT54" s="10"/>
      <c r="LU54" s="10"/>
      <c r="LV54" s="10"/>
      <c r="LW54" s="10"/>
      <c r="LX54" s="10"/>
      <c r="LY54" s="10"/>
      <c r="LZ54" s="10"/>
      <c r="MA54" s="10"/>
      <c r="MB54" s="10"/>
      <c r="MC54" s="10"/>
      <c r="MD54" s="10"/>
      <c r="ME54" s="10"/>
      <c r="MF54" s="10"/>
      <c r="MG54" s="10"/>
      <c r="MH54" s="10"/>
      <c r="MI54" s="10"/>
      <c r="MJ54" s="10"/>
      <c r="MK54" s="10"/>
      <c r="ML54" s="10"/>
      <c r="MM54" s="10"/>
      <c r="MN54" s="10"/>
      <c r="MO54" s="10"/>
      <c r="MP54" s="10"/>
      <c r="MQ54" s="10"/>
      <c r="MR54" s="10"/>
      <c r="MS54" s="10"/>
      <c r="MT54" s="10"/>
      <c r="MU54" s="10"/>
      <c r="MV54" s="10"/>
      <c r="MW54" s="10"/>
      <c r="MX54" s="10"/>
      <c r="MY54" s="10"/>
      <c r="MZ54" s="10"/>
      <c r="NA54" s="10"/>
      <c r="NB54" s="4"/>
      <c r="NC54" s="2"/>
      <c r="ND54" s="87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103"/>
    </row>
    <row r="55" spans="1:382" ht="13.5" customHeight="1">
      <c r="A55" s="2"/>
      <c r="B55" s="13"/>
      <c r="C55" s="22"/>
      <c r="D55" s="10"/>
      <c r="E55" s="10"/>
      <c r="F55" s="10"/>
      <c r="G55" s="10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  <c r="IU55" s="22"/>
      <c r="IV55" s="22"/>
      <c r="IW55" s="22"/>
      <c r="IX55" s="22"/>
      <c r="IY55" s="22"/>
      <c r="IZ55" s="22"/>
      <c r="JA55" s="22"/>
      <c r="JB55" s="22"/>
      <c r="JC55" s="22"/>
      <c r="JD55" s="22"/>
      <c r="JE55" s="22"/>
      <c r="JF55" s="22"/>
      <c r="JG55" s="22"/>
      <c r="JH55" s="22"/>
      <c r="JI55" s="22"/>
      <c r="JJ55" s="22"/>
      <c r="JK55" s="22"/>
      <c r="JL55" s="22"/>
      <c r="JM55" s="22"/>
      <c r="JN55" s="22"/>
      <c r="JO55" s="22"/>
      <c r="JP55" s="22"/>
      <c r="JQ55" s="22"/>
      <c r="JR55" s="22"/>
      <c r="JS55" s="22"/>
      <c r="JT55" s="22"/>
      <c r="JU55" s="22"/>
      <c r="JV55" s="22"/>
      <c r="JW55" s="22"/>
      <c r="JX55" s="22"/>
      <c r="JY55" s="22"/>
      <c r="JZ55" s="22"/>
      <c r="KA55" s="22"/>
      <c r="KB55" s="22"/>
      <c r="KC55" s="22"/>
      <c r="KD55" s="22"/>
      <c r="KE55" s="22"/>
      <c r="KF55" s="22"/>
      <c r="KG55" s="22"/>
      <c r="KH55" s="22"/>
      <c r="KI55" s="22"/>
      <c r="KJ55" s="22"/>
      <c r="KK55" s="22"/>
      <c r="KL55" s="22"/>
      <c r="KM55" s="22"/>
      <c r="KN55" s="22"/>
      <c r="KO55" s="22"/>
      <c r="KP55" s="22"/>
      <c r="KQ55" s="22"/>
      <c r="KR55" s="22"/>
      <c r="KS55" s="22"/>
      <c r="KT55" s="22"/>
      <c r="KU55" s="22"/>
      <c r="KV55" s="22"/>
      <c r="KW55" s="22"/>
      <c r="KX55" s="22"/>
      <c r="KY55" s="22"/>
      <c r="KZ55" s="22"/>
      <c r="LA55" s="22"/>
      <c r="LB55" s="22"/>
      <c r="LC55" s="22"/>
      <c r="LD55" s="22"/>
      <c r="LE55" s="22"/>
      <c r="LF55" s="22"/>
      <c r="LG55" s="22"/>
      <c r="LH55" s="22"/>
      <c r="LI55" s="22"/>
      <c r="LJ55" s="22"/>
      <c r="LK55" s="22"/>
      <c r="LL55" s="22"/>
      <c r="LM55" s="22"/>
      <c r="LN55" s="22"/>
      <c r="LO55" s="22"/>
      <c r="LP55" s="22"/>
      <c r="LQ55" s="22"/>
      <c r="LR55" s="22"/>
      <c r="LS55" s="22"/>
      <c r="LT55" s="22"/>
      <c r="LU55" s="22"/>
      <c r="LV55" s="22"/>
      <c r="LW55" s="22"/>
      <c r="LX55" s="22"/>
      <c r="LY55" s="22"/>
      <c r="LZ55" s="22"/>
      <c r="MA55" s="22"/>
      <c r="MB55" s="22"/>
      <c r="MC55" s="22"/>
      <c r="MD55" s="22"/>
      <c r="ME55" s="22"/>
      <c r="MF55" s="22"/>
      <c r="MG55" s="22"/>
      <c r="MH55" s="22"/>
      <c r="MI55" s="22"/>
      <c r="MJ55" s="22"/>
      <c r="MK55" s="22"/>
      <c r="ML55" s="22"/>
      <c r="MM55" s="22"/>
      <c r="MN55" s="22"/>
      <c r="MO55" s="22"/>
      <c r="MP55" s="22"/>
      <c r="MQ55" s="22"/>
      <c r="MR55" s="22"/>
      <c r="MS55" s="22"/>
      <c r="MT55" s="22"/>
      <c r="MU55" s="22"/>
      <c r="MV55" s="22"/>
      <c r="MW55" s="10"/>
      <c r="MX55" s="10"/>
      <c r="MY55" s="10"/>
      <c r="MZ55" s="22"/>
      <c r="NA55" s="22"/>
      <c r="NB55" s="4"/>
      <c r="NC55" s="2"/>
      <c r="ND55" s="87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103"/>
    </row>
    <row r="56" spans="1:382" ht="13.5" customHeight="1">
      <c r="A56" s="2"/>
      <c r="B56" s="13"/>
      <c r="C56" s="22"/>
      <c r="D56" s="10"/>
      <c r="E56" s="10"/>
      <c r="F56" s="10"/>
      <c r="G56" s="10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  <c r="IW56" s="22"/>
      <c r="IX56" s="22"/>
      <c r="IY56" s="22"/>
      <c r="IZ56" s="22"/>
      <c r="JA56" s="22"/>
      <c r="JB56" s="22"/>
      <c r="JC56" s="22"/>
      <c r="JD56" s="22"/>
      <c r="JE56" s="22"/>
      <c r="JF56" s="22"/>
      <c r="JG56" s="22"/>
      <c r="JH56" s="22"/>
      <c r="JI56" s="22"/>
      <c r="JJ56" s="22"/>
      <c r="JK56" s="22"/>
      <c r="JL56" s="22"/>
      <c r="JM56" s="22"/>
      <c r="JN56" s="22"/>
      <c r="JO56" s="22"/>
      <c r="JP56" s="22"/>
      <c r="JQ56" s="22"/>
      <c r="JR56" s="22"/>
      <c r="JS56" s="22"/>
      <c r="JT56" s="22"/>
      <c r="JU56" s="22"/>
      <c r="JV56" s="22"/>
      <c r="JW56" s="22"/>
      <c r="JX56" s="22"/>
      <c r="JY56" s="22"/>
      <c r="JZ56" s="22"/>
      <c r="KA56" s="22"/>
      <c r="KB56" s="22"/>
      <c r="KC56" s="22"/>
      <c r="KD56" s="22"/>
      <c r="KE56" s="22"/>
      <c r="KF56" s="22"/>
      <c r="KG56" s="22"/>
      <c r="KH56" s="22"/>
      <c r="KI56" s="22"/>
      <c r="KJ56" s="22"/>
      <c r="KK56" s="22"/>
      <c r="KL56" s="22"/>
      <c r="KM56" s="22"/>
      <c r="KN56" s="22"/>
      <c r="KO56" s="22"/>
      <c r="KP56" s="22"/>
      <c r="KQ56" s="22"/>
      <c r="KR56" s="22"/>
      <c r="KS56" s="22"/>
      <c r="KT56" s="22"/>
      <c r="KU56" s="22"/>
      <c r="KV56" s="22"/>
      <c r="KW56" s="22"/>
      <c r="KX56" s="22"/>
      <c r="KY56" s="22"/>
      <c r="KZ56" s="22"/>
      <c r="LA56" s="22"/>
      <c r="LB56" s="22"/>
      <c r="LC56" s="22"/>
      <c r="LD56" s="22"/>
      <c r="LE56" s="22"/>
      <c r="LF56" s="22"/>
      <c r="LG56" s="22"/>
      <c r="LH56" s="22"/>
      <c r="LI56" s="22"/>
      <c r="LJ56" s="22"/>
      <c r="LK56" s="22"/>
      <c r="LL56" s="22"/>
      <c r="LM56" s="22"/>
      <c r="LN56" s="22"/>
      <c r="LO56" s="22"/>
      <c r="LP56" s="22"/>
      <c r="LQ56" s="22"/>
      <c r="LR56" s="22"/>
      <c r="LS56" s="22"/>
      <c r="LT56" s="22"/>
      <c r="LU56" s="22"/>
      <c r="LV56" s="22"/>
      <c r="LW56" s="22"/>
      <c r="LX56" s="22"/>
      <c r="LY56" s="22"/>
      <c r="LZ56" s="22"/>
      <c r="MA56" s="22"/>
      <c r="MB56" s="22"/>
      <c r="MC56" s="22"/>
      <c r="MD56" s="22"/>
      <c r="ME56" s="22"/>
      <c r="MF56" s="22"/>
      <c r="MG56" s="22"/>
      <c r="MH56" s="22"/>
      <c r="MI56" s="22"/>
      <c r="MJ56" s="22"/>
      <c r="MK56" s="22"/>
      <c r="ML56" s="22"/>
      <c r="MM56" s="22"/>
      <c r="MN56" s="22"/>
      <c r="MO56" s="22"/>
      <c r="MP56" s="22"/>
      <c r="MQ56" s="22"/>
      <c r="MR56" s="22"/>
      <c r="MS56" s="22"/>
      <c r="MT56" s="22"/>
      <c r="MU56" s="22"/>
      <c r="MV56" s="22"/>
      <c r="MW56" s="10"/>
      <c r="MX56" s="10"/>
      <c r="MY56" s="10"/>
      <c r="MZ56" s="22"/>
      <c r="NA56" s="22"/>
      <c r="NB56" s="4"/>
      <c r="NC56" s="2"/>
      <c r="ND56" s="87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103"/>
    </row>
    <row r="57" spans="1:382" ht="13.5" customHeight="1">
      <c r="A57" s="2"/>
      <c r="B57" s="14"/>
      <c r="NB57" s="78"/>
      <c r="NC57" s="2"/>
      <c r="ND57" s="87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103"/>
    </row>
    <row r="58" spans="1:382" ht="13.5" customHeight="1">
      <c r="A58" s="2"/>
      <c r="B58" s="13"/>
      <c r="C58" s="24"/>
      <c r="D58" s="24"/>
      <c r="E58" s="24"/>
      <c r="F58" s="24"/>
      <c r="G58" s="24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10"/>
      <c r="JG58" s="10"/>
      <c r="JH58" s="10"/>
      <c r="JI58" s="10"/>
      <c r="JJ58" s="10"/>
      <c r="JK58" s="10"/>
      <c r="JL58" s="10"/>
      <c r="JM58" s="10"/>
      <c r="JN58" s="10"/>
      <c r="JO58" s="10"/>
      <c r="JP58" s="10"/>
      <c r="JQ58" s="10"/>
      <c r="JR58" s="10"/>
      <c r="JS58" s="10"/>
      <c r="JT58" s="10"/>
      <c r="JU58" s="10"/>
      <c r="JV58" s="10"/>
      <c r="JW58" s="10"/>
      <c r="JX58" s="10"/>
      <c r="JY58" s="10"/>
      <c r="JZ58" s="10"/>
      <c r="KA58" s="10"/>
      <c r="KB58" s="10"/>
      <c r="KC58" s="10"/>
      <c r="KD58" s="10"/>
      <c r="KE58" s="10"/>
      <c r="KF58" s="10"/>
      <c r="KG58" s="10"/>
      <c r="KH58" s="10"/>
      <c r="KI58" s="10"/>
      <c r="KJ58" s="10"/>
      <c r="KK58" s="10"/>
      <c r="KL58" s="10"/>
      <c r="KM58" s="10"/>
      <c r="KN58" s="10"/>
      <c r="KO58" s="10"/>
      <c r="KP58" s="10"/>
      <c r="KQ58" s="10"/>
      <c r="KR58" s="10"/>
      <c r="KS58" s="10"/>
      <c r="KT58" s="10"/>
      <c r="KU58" s="10"/>
      <c r="KV58" s="10"/>
      <c r="KW58" s="10"/>
      <c r="KX58" s="10"/>
      <c r="KY58" s="10"/>
      <c r="KZ58" s="10"/>
      <c r="LA58" s="10"/>
      <c r="LB58" s="10"/>
      <c r="LC58" s="10"/>
      <c r="LD58" s="10"/>
      <c r="LE58" s="10"/>
      <c r="LF58" s="10"/>
      <c r="LG58" s="10"/>
      <c r="LH58" s="10"/>
      <c r="LI58" s="10"/>
      <c r="LJ58" s="10"/>
      <c r="LK58" s="10"/>
      <c r="LL58" s="10"/>
      <c r="LM58" s="10"/>
      <c r="LN58" s="10"/>
      <c r="LO58" s="10"/>
      <c r="LP58" s="10"/>
      <c r="LQ58" s="10"/>
      <c r="LR58" s="10"/>
      <c r="LS58" s="10"/>
      <c r="LT58" s="10"/>
      <c r="LU58" s="10"/>
      <c r="LV58" s="10"/>
      <c r="LW58" s="10"/>
      <c r="LX58" s="10"/>
      <c r="LY58" s="10"/>
      <c r="LZ58" s="10"/>
      <c r="MA58" s="10"/>
      <c r="MB58" s="10"/>
      <c r="MC58" s="10"/>
      <c r="MD58" s="10"/>
      <c r="ME58" s="10"/>
      <c r="MF58" s="10"/>
      <c r="MG58" s="10"/>
      <c r="MH58" s="10"/>
      <c r="MI58" s="10"/>
      <c r="MJ58" s="10"/>
      <c r="MK58" s="10"/>
      <c r="ML58" s="10"/>
      <c r="MM58" s="10"/>
      <c r="MN58" s="10"/>
      <c r="MO58" s="10"/>
      <c r="MP58" s="10"/>
      <c r="MQ58" s="10"/>
      <c r="MR58" s="10"/>
      <c r="MS58" s="10"/>
      <c r="MT58" s="10"/>
      <c r="MU58" s="10"/>
      <c r="MV58" s="10"/>
      <c r="MW58" s="10"/>
      <c r="MX58" s="10"/>
      <c r="MY58" s="10"/>
      <c r="MZ58" s="24"/>
      <c r="NA58" s="24"/>
      <c r="NB58" s="4"/>
      <c r="NC58" s="2"/>
      <c r="ND58" s="87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103"/>
    </row>
    <row r="59" spans="1:382" ht="13.5" customHeight="1">
      <c r="A59" s="2"/>
      <c r="B59" s="1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79"/>
      <c r="NC59" s="2"/>
      <c r="ND59" s="87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103"/>
    </row>
    <row r="60" spans="1:382" ht="13.5" customHeight="1">
      <c r="A60" s="4"/>
      <c r="B60" s="12"/>
      <c r="C60" s="21"/>
      <c r="D60" s="21"/>
      <c r="E60" s="21"/>
      <c r="F60" s="21"/>
      <c r="G60" s="21"/>
      <c r="H60" s="26" t="s">
        <v>43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  <c r="IT60" s="26"/>
      <c r="IU60" s="26"/>
      <c r="IV60" s="26"/>
      <c r="IW60" s="26"/>
      <c r="IX60" s="26"/>
      <c r="IY60" s="26"/>
      <c r="IZ60" s="26"/>
      <c r="JA60" s="26"/>
      <c r="JB60" s="26"/>
      <c r="JC60" s="26"/>
      <c r="JD60" s="26"/>
      <c r="JE60" s="26"/>
      <c r="JF60" s="26"/>
      <c r="JG60" s="26"/>
      <c r="JH60" s="26"/>
      <c r="JI60" s="26"/>
      <c r="JJ60" s="26"/>
      <c r="JK60" s="26"/>
      <c r="JL60" s="26"/>
      <c r="JM60" s="26"/>
      <c r="JN60" s="26"/>
      <c r="JO60" s="26"/>
      <c r="JP60" s="26"/>
      <c r="JQ60" s="26"/>
      <c r="JR60" s="26"/>
      <c r="JS60" s="26"/>
      <c r="JT60" s="26"/>
      <c r="JU60" s="26"/>
      <c r="JV60" s="26"/>
      <c r="JW60" s="26"/>
      <c r="JX60" s="26"/>
      <c r="JY60" s="26"/>
      <c r="JZ60" s="26"/>
      <c r="KA60" s="26"/>
      <c r="KB60" s="26"/>
      <c r="KC60" s="26"/>
      <c r="KD60" s="26"/>
      <c r="KE60" s="26"/>
      <c r="KF60" s="26"/>
      <c r="KG60" s="26"/>
      <c r="KH60" s="26"/>
      <c r="KI60" s="26"/>
      <c r="KJ60" s="26"/>
      <c r="KK60" s="26"/>
      <c r="KL60" s="26"/>
      <c r="KM60" s="26"/>
      <c r="KN60" s="26"/>
      <c r="KO60" s="26"/>
      <c r="KP60" s="26"/>
      <c r="KQ60" s="26"/>
      <c r="KR60" s="26"/>
      <c r="KS60" s="26"/>
      <c r="KT60" s="26"/>
      <c r="KU60" s="26"/>
      <c r="KV60" s="26"/>
      <c r="KW60" s="26"/>
      <c r="KX60" s="26"/>
      <c r="KY60" s="26"/>
      <c r="KZ60" s="26"/>
      <c r="LA60" s="26"/>
      <c r="LB60" s="26"/>
      <c r="LC60" s="26"/>
      <c r="LD60" s="26"/>
      <c r="LE60" s="26"/>
      <c r="LF60" s="26"/>
      <c r="LG60" s="26"/>
      <c r="LH60" s="26"/>
      <c r="LI60" s="26"/>
      <c r="LJ60" s="26"/>
      <c r="LK60" s="26"/>
      <c r="LL60" s="26"/>
      <c r="LM60" s="26"/>
      <c r="LN60" s="26"/>
      <c r="LO60" s="26"/>
      <c r="LP60" s="26"/>
      <c r="LQ60" s="26"/>
      <c r="LR60" s="26"/>
      <c r="LS60" s="26"/>
      <c r="LT60" s="26"/>
      <c r="LU60" s="26"/>
      <c r="LV60" s="26"/>
      <c r="LW60" s="26"/>
      <c r="LX60" s="26"/>
      <c r="LY60" s="26"/>
      <c r="LZ60" s="26"/>
      <c r="MA60" s="26"/>
      <c r="MB60" s="26"/>
      <c r="MC60" s="26"/>
      <c r="MD60" s="26"/>
      <c r="ME60" s="26"/>
      <c r="MF60" s="26"/>
      <c r="MG60" s="26"/>
      <c r="MH60" s="26"/>
      <c r="MI60" s="26"/>
      <c r="MJ60" s="26"/>
      <c r="MK60" s="26"/>
      <c r="ML60" s="26"/>
      <c r="MM60" s="26"/>
      <c r="MN60" s="26"/>
      <c r="MO60" s="26"/>
      <c r="MP60" s="26"/>
      <c r="MQ60" s="26"/>
      <c r="MR60" s="26"/>
      <c r="MS60" s="26"/>
      <c r="MT60" s="26"/>
      <c r="MU60" s="26"/>
      <c r="MV60" s="26"/>
      <c r="MW60" s="21"/>
      <c r="MX60" s="21"/>
      <c r="MY60" s="21"/>
      <c r="MZ60" s="21"/>
      <c r="NA60" s="21"/>
      <c r="NB60" s="68"/>
      <c r="NC60" s="2"/>
      <c r="ND60" s="87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103"/>
    </row>
    <row r="61" spans="1:382" ht="13.5" customHeight="1">
      <c r="A61" s="4"/>
      <c r="B61" s="12"/>
      <c r="C61" s="21"/>
      <c r="D61" s="21"/>
      <c r="E61" s="21"/>
      <c r="F61" s="21"/>
      <c r="G61" s="21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  <c r="IQ61" s="27"/>
      <c r="IR61" s="27"/>
      <c r="IS61" s="27"/>
      <c r="IT61" s="27"/>
      <c r="IU61" s="27"/>
      <c r="IV61" s="27"/>
      <c r="IW61" s="27"/>
      <c r="IX61" s="27"/>
      <c r="IY61" s="27"/>
      <c r="IZ61" s="27"/>
      <c r="JA61" s="27"/>
      <c r="JB61" s="27"/>
      <c r="JC61" s="27"/>
      <c r="JD61" s="27"/>
      <c r="JE61" s="27"/>
      <c r="JF61" s="27"/>
      <c r="JG61" s="27"/>
      <c r="JH61" s="27"/>
      <c r="JI61" s="27"/>
      <c r="JJ61" s="27"/>
      <c r="JK61" s="27"/>
      <c r="JL61" s="27"/>
      <c r="JM61" s="27"/>
      <c r="JN61" s="27"/>
      <c r="JO61" s="27"/>
      <c r="JP61" s="27"/>
      <c r="JQ61" s="27"/>
      <c r="JR61" s="27"/>
      <c r="JS61" s="27"/>
      <c r="JT61" s="27"/>
      <c r="JU61" s="27"/>
      <c r="JV61" s="27"/>
      <c r="JW61" s="27"/>
      <c r="JX61" s="27"/>
      <c r="JY61" s="27"/>
      <c r="JZ61" s="27"/>
      <c r="KA61" s="27"/>
      <c r="KB61" s="27"/>
      <c r="KC61" s="27"/>
      <c r="KD61" s="27"/>
      <c r="KE61" s="27"/>
      <c r="KF61" s="27"/>
      <c r="KG61" s="27"/>
      <c r="KH61" s="27"/>
      <c r="KI61" s="27"/>
      <c r="KJ61" s="27"/>
      <c r="KK61" s="27"/>
      <c r="KL61" s="27"/>
      <c r="KM61" s="27"/>
      <c r="KN61" s="27"/>
      <c r="KO61" s="27"/>
      <c r="KP61" s="27"/>
      <c r="KQ61" s="27"/>
      <c r="KR61" s="27"/>
      <c r="KS61" s="27"/>
      <c r="KT61" s="27"/>
      <c r="KU61" s="27"/>
      <c r="KV61" s="27"/>
      <c r="KW61" s="27"/>
      <c r="KX61" s="27"/>
      <c r="KY61" s="27"/>
      <c r="KZ61" s="27"/>
      <c r="LA61" s="27"/>
      <c r="LB61" s="27"/>
      <c r="LC61" s="27"/>
      <c r="LD61" s="27"/>
      <c r="LE61" s="27"/>
      <c r="LF61" s="27"/>
      <c r="LG61" s="27"/>
      <c r="LH61" s="27"/>
      <c r="LI61" s="27"/>
      <c r="LJ61" s="27"/>
      <c r="LK61" s="27"/>
      <c r="LL61" s="27"/>
      <c r="LM61" s="27"/>
      <c r="LN61" s="27"/>
      <c r="LO61" s="27"/>
      <c r="LP61" s="27"/>
      <c r="LQ61" s="27"/>
      <c r="LR61" s="27"/>
      <c r="LS61" s="27"/>
      <c r="LT61" s="27"/>
      <c r="LU61" s="27"/>
      <c r="LV61" s="27"/>
      <c r="LW61" s="27"/>
      <c r="LX61" s="27"/>
      <c r="LY61" s="27"/>
      <c r="LZ61" s="27"/>
      <c r="MA61" s="27"/>
      <c r="MB61" s="27"/>
      <c r="MC61" s="27"/>
      <c r="MD61" s="27"/>
      <c r="ME61" s="27"/>
      <c r="MF61" s="27"/>
      <c r="MG61" s="27"/>
      <c r="MH61" s="27"/>
      <c r="MI61" s="27"/>
      <c r="MJ61" s="27"/>
      <c r="MK61" s="27"/>
      <c r="ML61" s="27"/>
      <c r="MM61" s="27"/>
      <c r="MN61" s="27"/>
      <c r="MO61" s="27"/>
      <c r="MP61" s="27"/>
      <c r="MQ61" s="27"/>
      <c r="MR61" s="27"/>
      <c r="MS61" s="27"/>
      <c r="MT61" s="27"/>
      <c r="MU61" s="27"/>
      <c r="MV61" s="27"/>
      <c r="MW61" s="21"/>
      <c r="MX61" s="21"/>
      <c r="MY61" s="21"/>
      <c r="MZ61" s="21"/>
      <c r="NA61" s="21"/>
      <c r="NB61" s="68"/>
      <c r="NC61" s="2"/>
      <c r="ND61" s="87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103"/>
    </row>
    <row r="62" spans="1:382" ht="13.5" customHeight="1">
      <c r="A62" s="2"/>
      <c r="B62" s="1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34"/>
      <c r="HA62" s="34"/>
      <c r="HB62" s="34"/>
      <c r="HC62" s="34"/>
      <c r="HD62" s="34"/>
      <c r="HE62" s="34"/>
      <c r="HF62" s="34"/>
      <c r="HG62" s="34"/>
      <c r="HH62" s="34"/>
      <c r="HI62" s="34"/>
      <c r="HJ62" s="34"/>
      <c r="HK62" s="34"/>
      <c r="HL62" s="34"/>
      <c r="HM62" s="34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34"/>
      <c r="JJ62" s="34"/>
      <c r="JK62" s="34"/>
      <c r="JL62" s="34"/>
      <c r="JM62" s="34"/>
      <c r="JN62" s="34"/>
      <c r="JO62" s="34"/>
      <c r="JP62" s="34"/>
      <c r="JQ62" s="34"/>
      <c r="JR62" s="34"/>
      <c r="JS62" s="34"/>
      <c r="JT62" s="10"/>
      <c r="JU62" s="10"/>
      <c r="JV62" s="10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34"/>
      <c r="LN62" s="34"/>
      <c r="LO62" s="34"/>
      <c r="LP62" s="34"/>
      <c r="LQ62" s="34"/>
      <c r="LR62" s="34"/>
      <c r="LS62" s="34"/>
      <c r="LT62" s="34"/>
      <c r="LU62" s="34"/>
      <c r="LV62" s="34"/>
      <c r="LW62" s="34"/>
      <c r="LX62" s="34"/>
      <c r="LY62" s="10"/>
      <c r="LZ62" s="10"/>
      <c r="MA62" s="10"/>
      <c r="MB62" s="10"/>
      <c r="MC62" s="10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4"/>
      <c r="NC62" s="2"/>
      <c r="ND62" s="87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103"/>
    </row>
    <row r="63" spans="1:382" ht="13.5" customHeight="1">
      <c r="A63" s="2"/>
      <c r="B63" s="1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51" t="s">
        <v>45</v>
      </c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  <c r="EQ63" s="51"/>
      <c r="ER63" s="51"/>
      <c r="ES63" s="51"/>
      <c r="ET63" s="51"/>
      <c r="EU63" s="51"/>
      <c r="EV63" s="51"/>
      <c r="EW63" s="51"/>
      <c r="EX63" s="51"/>
      <c r="EY63" s="51"/>
      <c r="EZ63" s="51"/>
      <c r="FA63" s="51"/>
      <c r="FB63" s="51"/>
      <c r="FC63" s="51"/>
      <c r="FD63" s="51"/>
      <c r="FE63" s="51"/>
      <c r="FF63" s="51"/>
      <c r="FG63" s="51"/>
      <c r="FH63" s="51"/>
      <c r="FI63" s="51"/>
      <c r="FJ63" s="51"/>
      <c r="FK63" s="51"/>
      <c r="FL63" s="51"/>
      <c r="FM63" s="51"/>
      <c r="FN63" s="51"/>
      <c r="FO63" s="51"/>
      <c r="FP63" s="51"/>
      <c r="FQ63" s="51"/>
      <c r="FR63" s="51"/>
      <c r="FS63" s="51"/>
      <c r="FT63" s="51"/>
      <c r="FU63" s="51"/>
      <c r="FV63" s="51"/>
      <c r="FW63" s="51"/>
      <c r="FY63" s="10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10"/>
      <c r="IS63" s="10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22"/>
      <c r="KN63" s="22"/>
      <c r="KO63" s="22"/>
      <c r="KP63" s="22"/>
      <c r="KQ63" s="22"/>
      <c r="KR63" s="22"/>
      <c r="KS63" s="22"/>
      <c r="KT63" s="22"/>
      <c r="KU63" s="22"/>
      <c r="KV63" s="22"/>
      <c r="KW63" s="10"/>
      <c r="KX63" s="10"/>
      <c r="KY63" s="10"/>
      <c r="KZ63" s="10"/>
      <c r="LA63" s="10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22"/>
      <c r="MP63" s="22"/>
      <c r="MQ63" s="22"/>
      <c r="MR63" s="22"/>
      <c r="MS63" s="22"/>
      <c r="MT63" s="22"/>
      <c r="MU63" s="22"/>
      <c r="MV63" s="22"/>
      <c r="MW63" s="22"/>
      <c r="MX63" s="22"/>
      <c r="MY63" s="22"/>
      <c r="MZ63" s="22"/>
      <c r="NA63" s="22"/>
      <c r="NB63" s="4"/>
      <c r="NC63" s="2"/>
      <c r="ND63" s="87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103"/>
    </row>
    <row r="64" spans="1:382" ht="13.5" customHeight="1">
      <c r="A64" s="2"/>
      <c r="B64" s="1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51"/>
      <c r="CW64" s="51"/>
      <c r="CX64" s="51"/>
      <c r="CY64" s="51"/>
      <c r="CZ64" s="51"/>
      <c r="DA64" s="51"/>
      <c r="DB64" s="51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Y64" s="10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10"/>
      <c r="IS64" s="10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22"/>
      <c r="KN64" s="22"/>
      <c r="KO64" s="22"/>
      <c r="KP64" s="22"/>
      <c r="KQ64" s="22"/>
      <c r="KR64" s="22"/>
      <c r="KS64" s="22"/>
      <c r="KT64" s="22"/>
      <c r="KU64" s="22"/>
      <c r="KV64" s="22"/>
      <c r="KW64" s="10"/>
      <c r="KX64" s="10"/>
      <c r="KY64" s="10"/>
      <c r="KZ64" s="10"/>
      <c r="LA64" s="10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22"/>
      <c r="MP64" s="22"/>
      <c r="MQ64" s="22"/>
      <c r="MR64" s="22"/>
      <c r="MS64" s="22"/>
      <c r="MT64" s="22"/>
      <c r="MU64" s="22"/>
      <c r="MV64" s="22"/>
      <c r="MW64" s="22"/>
      <c r="MX64" s="22"/>
      <c r="MY64" s="22"/>
      <c r="MZ64" s="22"/>
      <c r="NA64" s="22"/>
      <c r="NB64" s="4"/>
      <c r="NC64" s="2"/>
      <c r="ND64" s="88"/>
      <c r="NE64" s="94"/>
      <c r="NF64" s="94"/>
      <c r="NG64" s="94"/>
      <c r="NH64" s="94"/>
      <c r="NI64" s="94"/>
      <c r="NJ64" s="94"/>
      <c r="NK64" s="94"/>
      <c r="NL64" s="94"/>
      <c r="NM64" s="94"/>
      <c r="NN64" s="94"/>
      <c r="NO64" s="94"/>
      <c r="NP64" s="94"/>
      <c r="NQ64" s="94"/>
      <c r="NR64" s="104"/>
    </row>
    <row r="65" spans="1:382" ht="13.5" customHeight="1">
      <c r="A65" s="2"/>
      <c r="B65" s="1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  <c r="DQ65" s="51"/>
      <c r="DR65" s="51"/>
      <c r="DS65" s="51"/>
      <c r="DT65" s="51"/>
      <c r="DU65" s="51"/>
      <c r="DV65" s="51"/>
      <c r="DW65" s="51"/>
      <c r="DX65" s="51"/>
      <c r="DY65" s="51"/>
      <c r="DZ65" s="51"/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22"/>
      <c r="NB65" s="4"/>
      <c r="NC65" s="2"/>
      <c r="ND65" s="86" t="s">
        <v>48</v>
      </c>
      <c r="NE65" s="92"/>
      <c r="NF65" s="92"/>
      <c r="NG65" s="92"/>
      <c r="NH65" s="92"/>
      <c r="NI65" s="92"/>
      <c r="NJ65" s="92"/>
      <c r="NK65" s="92"/>
      <c r="NL65" s="92"/>
      <c r="NM65" s="92"/>
      <c r="NN65" s="92"/>
      <c r="NO65" s="92"/>
      <c r="NP65" s="92"/>
      <c r="NQ65" s="92"/>
      <c r="NR65" s="102"/>
    </row>
    <row r="66" spans="1:382" ht="13.5" customHeight="1">
      <c r="A66" s="2"/>
      <c r="B66" s="13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1"/>
      <c r="DT66" s="51"/>
      <c r="DU66" s="51"/>
      <c r="DV66" s="51"/>
      <c r="DW66" s="51"/>
      <c r="DX66" s="51"/>
      <c r="DY66" s="51"/>
      <c r="DZ66" s="51"/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  <c r="ET66" s="51"/>
      <c r="EU66" s="51"/>
      <c r="EV66" s="51"/>
      <c r="EW66" s="51"/>
      <c r="EX66" s="51"/>
      <c r="EY66" s="51"/>
      <c r="EZ66" s="51"/>
      <c r="FA66" s="51"/>
      <c r="FB66" s="51"/>
      <c r="FC66" s="51"/>
      <c r="FD66" s="51"/>
      <c r="FE66" s="51"/>
      <c r="FF66" s="51"/>
      <c r="FG66" s="51"/>
      <c r="FH66" s="51"/>
      <c r="FI66" s="51"/>
      <c r="FJ66" s="51"/>
      <c r="FK66" s="51"/>
      <c r="FL66" s="51"/>
      <c r="FM66" s="51"/>
      <c r="FN66" s="51"/>
      <c r="FO66" s="51"/>
      <c r="FP66" s="51"/>
      <c r="FQ66" s="51"/>
      <c r="FR66" s="51"/>
      <c r="FS66" s="51"/>
      <c r="FT66" s="51"/>
      <c r="FU66" s="51"/>
      <c r="FV66" s="51"/>
      <c r="FW66" s="51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22"/>
      <c r="NB66" s="4"/>
      <c r="NC66" s="2"/>
      <c r="ND66" s="87" t="s">
        <v>121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103"/>
    </row>
    <row r="67" spans="1:382" ht="13.5" customHeight="1">
      <c r="A67" s="2"/>
      <c r="B67" s="1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52">
        <f>データ!CM7</f>
        <v>0</v>
      </c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  <c r="EG67" s="55"/>
      <c r="EH67" s="55"/>
      <c r="EI67" s="55"/>
      <c r="EJ67" s="55"/>
      <c r="EK67" s="55"/>
      <c r="EL67" s="55"/>
      <c r="EM67" s="55"/>
      <c r="EN67" s="55"/>
      <c r="EO67" s="55"/>
      <c r="EP67" s="55"/>
      <c r="EQ67" s="55"/>
      <c r="ER67" s="55"/>
      <c r="ES67" s="55"/>
      <c r="ET67" s="55"/>
      <c r="EU67" s="55"/>
      <c r="EV67" s="55"/>
      <c r="EW67" s="55"/>
      <c r="EX67" s="55"/>
      <c r="EY67" s="55"/>
      <c r="EZ67" s="55"/>
      <c r="FA67" s="55"/>
      <c r="FB67" s="55"/>
      <c r="FC67" s="55"/>
      <c r="FD67" s="55"/>
      <c r="FE67" s="55"/>
      <c r="FF67" s="55"/>
      <c r="FG67" s="55"/>
      <c r="FH67" s="55"/>
      <c r="FI67" s="55"/>
      <c r="FJ67" s="55"/>
      <c r="FK67" s="55"/>
      <c r="FL67" s="55"/>
      <c r="FM67" s="55"/>
      <c r="FN67" s="55"/>
      <c r="FO67" s="55"/>
      <c r="FP67" s="55"/>
      <c r="FQ67" s="55"/>
      <c r="FR67" s="55"/>
      <c r="FS67" s="55"/>
      <c r="FT67" s="55"/>
      <c r="FU67" s="55"/>
      <c r="FV67" s="55"/>
      <c r="FW67" s="63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75"/>
      <c r="NB67" s="4"/>
      <c r="NC67" s="2"/>
      <c r="ND67" s="87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103"/>
    </row>
    <row r="68" spans="1:382" ht="13.5" customHeight="1">
      <c r="A68" s="2"/>
      <c r="B68" s="1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53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64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75"/>
      <c r="NB68" s="4"/>
      <c r="NC68" s="2"/>
      <c r="ND68" s="87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103"/>
    </row>
    <row r="69" spans="1:382" ht="13.5" customHeight="1">
      <c r="A69" s="2"/>
      <c r="B69" s="1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53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64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75"/>
      <c r="NB69" s="4"/>
      <c r="NC69" s="2"/>
      <c r="ND69" s="87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103"/>
    </row>
    <row r="70" spans="1:382" ht="13.5" customHeight="1">
      <c r="A70" s="2"/>
      <c r="B70" s="1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54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  <c r="EW70" s="57"/>
      <c r="EX70" s="57"/>
      <c r="EY70" s="57"/>
      <c r="EZ70" s="57"/>
      <c r="FA70" s="57"/>
      <c r="FB70" s="57"/>
      <c r="FC70" s="57"/>
      <c r="FD70" s="57"/>
      <c r="FE70" s="57"/>
      <c r="FF70" s="57"/>
      <c r="FG70" s="57"/>
      <c r="FH70" s="57"/>
      <c r="FI70" s="57"/>
      <c r="FJ70" s="57"/>
      <c r="FK70" s="57"/>
      <c r="FL70" s="57"/>
      <c r="FM70" s="57"/>
      <c r="FN70" s="57"/>
      <c r="FO70" s="57"/>
      <c r="FP70" s="57"/>
      <c r="FQ70" s="57"/>
      <c r="FR70" s="57"/>
      <c r="FS70" s="57"/>
      <c r="FT70" s="57"/>
      <c r="FU70" s="57"/>
      <c r="FV70" s="57"/>
      <c r="FW70" s="65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75"/>
      <c r="NB70" s="4"/>
      <c r="NC70" s="2"/>
      <c r="ND70" s="87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103"/>
    </row>
    <row r="71" spans="1:382" ht="13.5" customHeight="1">
      <c r="A71" s="2"/>
      <c r="B71" s="1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W71" s="21"/>
      <c r="CX71" s="21"/>
      <c r="CY71" s="21"/>
      <c r="CZ71" s="21"/>
      <c r="DA71" s="21"/>
      <c r="DB71" s="21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21"/>
      <c r="NB71" s="4"/>
      <c r="NC71" s="2"/>
      <c r="ND71" s="87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103"/>
    </row>
    <row r="72" spans="1:382" ht="13.5" customHeight="1">
      <c r="A72" s="2"/>
      <c r="B72" s="1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51" t="s">
        <v>49</v>
      </c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22"/>
      <c r="NB72" s="4"/>
      <c r="NC72" s="2"/>
      <c r="ND72" s="87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103"/>
    </row>
    <row r="73" spans="1:382" ht="13.5" customHeight="1">
      <c r="A73" s="2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22"/>
      <c r="NB73" s="4"/>
      <c r="NC73" s="2"/>
      <c r="ND73" s="87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103"/>
    </row>
    <row r="74" spans="1:382" ht="13.5" customHeight="1">
      <c r="A74" s="2"/>
      <c r="B74" s="1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  <c r="ET74" s="51"/>
      <c r="EU74" s="51"/>
      <c r="EV74" s="51"/>
      <c r="EW74" s="51"/>
      <c r="EX74" s="51"/>
      <c r="EY74" s="51"/>
      <c r="EZ74" s="51"/>
      <c r="FA74" s="51"/>
      <c r="FB74" s="51"/>
      <c r="FC74" s="51"/>
      <c r="FD74" s="51"/>
      <c r="FE74" s="51"/>
      <c r="FF74" s="51"/>
      <c r="FG74" s="51"/>
      <c r="FH74" s="51"/>
      <c r="FI74" s="51"/>
      <c r="FJ74" s="51"/>
      <c r="FK74" s="51"/>
      <c r="FL74" s="51"/>
      <c r="FM74" s="51"/>
      <c r="FN74" s="51"/>
      <c r="FO74" s="51"/>
      <c r="FP74" s="51"/>
      <c r="FQ74" s="51"/>
      <c r="FR74" s="51"/>
      <c r="FS74" s="51"/>
      <c r="FT74" s="51"/>
      <c r="FU74" s="51"/>
      <c r="FV74" s="51"/>
      <c r="FW74" s="51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22"/>
      <c r="NB74" s="10"/>
      <c r="NC74" s="80"/>
      <c r="ND74" s="87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103"/>
    </row>
    <row r="75" spans="1:382" ht="13.5" customHeight="1">
      <c r="A75" s="2"/>
      <c r="B75" s="13"/>
      <c r="C75" s="10"/>
      <c r="D75" s="10"/>
      <c r="E75" s="10"/>
      <c r="F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  <c r="EA75" s="51"/>
      <c r="EB75" s="51"/>
      <c r="EC75" s="51"/>
      <c r="ED75" s="51"/>
      <c r="EE75" s="51"/>
      <c r="EF75" s="51"/>
      <c r="EG75" s="51"/>
      <c r="EH75" s="51"/>
      <c r="EI75" s="51"/>
      <c r="EJ75" s="51"/>
      <c r="EK75" s="51"/>
      <c r="EL75" s="51"/>
      <c r="EM75" s="51"/>
      <c r="EN75" s="51"/>
      <c r="EO75" s="51"/>
      <c r="EP75" s="51"/>
      <c r="EQ75" s="51"/>
      <c r="ER75" s="51"/>
      <c r="ES75" s="51"/>
      <c r="ET75" s="51"/>
      <c r="EU75" s="51"/>
      <c r="EV75" s="51"/>
      <c r="EW75" s="51"/>
      <c r="EX75" s="51"/>
      <c r="EY75" s="51"/>
      <c r="EZ75" s="51"/>
      <c r="FA75" s="51"/>
      <c r="FB75" s="51"/>
      <c r="FC75" s="51"/>
      <c r="FD75" s="51"/>
      <c r="FE75" s="51"/>
      <c r="FF75" s="51"/>
      <c r="FG75" s="51"/>
      <c r="FH75" s="51"/>
      <c r="FI75" s="51"/>
      <c r="FJ75" s="51"/>
      <c r="FK75" s="51"/>
      <c r="FL75" s="51"/>
      <c r="FM75" s="51"/>
      <c r="FN75" s="51"/>
      <c r="FO75" s="51"/>
      <c r="FP75" s="51"/>
      <c r="FQ75" s="51"/>
      <c r="FR75" s="51"/>
      <c r="FS75" s="51"/>
      <c r="FT75" s="51"/>
      <c r="FU75" s="51"/>
      <c r="FV75" s="51"/>
      <c r="FW75" s="51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22"/>
      <c r="NB75" s="10"/>
      <c r="NC75" s="80"/>
      <c r="ND75" s="87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103"/>
    </row>
    <row r="76" spans="1:382" ht="13.5" customHeight="1">
      <c r="A76" s="2"/>
      <c r="B76" s="13"/>
      <c r="C76" s="10"/>
      <c r="D76" s="10"/>
      <c r="E76" s="10"/>
      <c r="F76" s="10"/>
      <c r="I76" s="10"/>
      <c r="J76" s="10"/>
      <c r="K76" s="10"/>
      <c r="L76" s="10"/>
      <c r="M76" s="10"/>
      <c r="N76" s="10"/>
      <c r="O76" s="10"/>
      <c r="P76" s="10"/>
      <c r="Q76" s="10"/>
      <c r="R76" s="35">
        <f>データ!$B$11</f>
        <v>41640</v>
      </c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43"/>
      <c r="AG76" s="35">
        <f>データ!$C$11</f>
        <v>42005</v>
      </c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43"/>
      <c r="AV76" s="35">
        <f>データ!$D$11</f>
        <v>42370</v>
      </c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43"/>
      <c r="BK76" s="35">
        <f>データ!$E$11</f>
        <v>42736</v>
      </c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43"/>
      <c r="BZ76" s="35">
        <f>データ!$F$11</f>
        <v>43101</v>
      </c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43"/>
      <c r="CO76" s="10"/>
      <c r="CP76" s="10"/>
      <c r="CQ76" s="10"/>
      <c r="CR76" s="10"/>
      <c r="CS76" s="10"/>
      <c r="CT76" s="10"/>
      <c r="CU76" s="10"/>
      <c r="CV76" s="52">
        <f>データ!CN7</f>
        <v>0</v>
      </c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55"/>
      <c r="EO76" s="55"/>
      <c r="EP76" s="55"/>
      <c r="EQ76" s="55"/>
      <c r="ER76" s="55"/>
      <c r="ES76" s="55"/>
      <c r="ET76" s="55"/>
      <c r="EU76" s="55"/>
      <c r="EV76" s="55"/>
      <c r="EW76" s="55"/>
      <c r="EX76" s="55"/>
      <c r="EY76" s="55"/>
      <c r="EZ76" s="55"/>
      <c r="FA76" s="55"/>
      <c r="FB76" s="55"/>
      <c r="FC76" s="55"/>
      <c r="FD76" s="55"/>
      <c r="FE76" s="55"/>
      <c r="FF76" s="55"/>
      <c r="FG76" s="55"/>
      <c r="FH76" s="55"/>
      <c r="FI76" s="55"/>
      <c r="FJ76" s="55"/>
      <c r="FK76" s="55"/>
      <c r="FL76" s="55"/>
      <c r="FM76" s="55"/>
      <c r="FN76" s="55"/>
      <c r="FO76" s="55"/>
      <c r="FP76" s="55"/>
      <c r="FQ76" s="55"/>
      <c r="FR76" s="55"/>
      <c r="FS76" s="55"/>
      <c r="FT76" s="55"/>
      <c r="FU76" s="55"/>
      <c r="FV76" s="55"/>
      <c r="FW76" s="63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35">
        <f>データ!$B$11</f>
        <v>41640</v>
      </c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43"/>
      <c r="HA76" s="35">
        <f>データ!$C$11</f>
        <v>42005</v>
      </c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43"/>
      <c r="HP76" s="35">
        <f>データ!$D$11</f>
        <v>42370</v>
      </c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43"/>
      <c r="IE76" s="35">
        <f>データ!$E$11</f>
        <v>42736</v>
      </c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43"/>
      <c r="IT76" s="35">
        <f>データ!$F$11</f>
        <v>43101</v>
      </c>
      <c r="IU76" s="37"/>
      <c r="IV76" s="37"/>
      <c r="IW76" s="37"/>
      <c r="IX76" s="37"/>
      <c r="IY76" s="37"/>
      <c r="IZ76" s="37"/>
      <c r="JA76" s="37"/>
      <c r="JB76" s="37"/>
      <c r="JC76" s="37"/>
      <c r="JD76" s="37"/>
      <c r="JE76" s="37"/>
      <c r="JF76" s="37"/>
      <c r="JG76" s="37"/>
      <c r="JH76" s="43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35">
        <f>データ!$B$11</f>
        <v>41640</v>
      </c>
      <c r="KB76" s="37"/>
      <c r="KC76" s="37"/>
      <c r="KD76" s="37"/>
      <c r="KE76" s="37"/>
      <c r="KF76" s="37"/>
      <c r="KG76" s="37"/>
      <c r="KH76" s="37"/>
      <c r="KI76" s="37"/>
      <c r="KJ76" s="37"/>
      <c r="KK76" s="37"/>
      <c r="KL76" s="37"/>
      <c r="KM76" s="37"/>
      <c r="KN76" s="37"/>
      <c r="KO76" s="43"/>
      <c r="KP76" s="35">
        <f>データ!$C$11</f>
        <v>42005</v>
      </c>
      <c r="KQ76" s="37"/>
      <c r="KR76" s="37"/>
      <c r="KS76" s="37"/>
      <c r="KT76" s="37"/>
      <c r="KU76" s="37"/>
      <c r="KV76" s="37"/>
      <c r="KW76" s="37"/>
      <c r="KX76" s="37"/>
      <c r="KY76" s="37"/>
      <c r="KZ76" s="37"/>
      <c r="LA76" s="37"/>
      <c r="LB76" s="37"/>
      <c r="LC76" s="37"/>
      <c r="LD76" s="43"/>
      <c r="LE76" s="35">
        <f>データ!$D$11</f>
        <v>42370</v>
      </c>
      <c r="LF76" s="37"/>
      <c r="LG76" s="37"/>
      <c r="LH76" s="37"/>
      <c r="LI76" s="37"/>
      <c r="LJ76" s="37"/>
      <c r="LK76" s="37"/>
      <c r="LL76" s="37"/>
      <c r="LM76" s="37"/>
      <c r="LN76" s="37"/>
      <c r="LO76" s="37"/>
      <c r="LP76" s="37"/>
      <c r="LQ76" s="37"/>
      <c r="LR76" s="37"/>
      <c r="LS76" s="43"/>
      <c r="LT76" s="35">
        <f>データ!$E$11</f>
        <v>42736</v>
      </c>
      <c r="LU76" s="37"/>
      <c r="LV76" s="37"/>
      <c r="LW76" s="37"/>
      <c r="LX76" s="37"/>
      <c r="LY76" s="37"/>
      <c r="LZ76" s="37"/>
      <c r="MA76" s="37"/>
      <c r="MB76" s="37"/>
      <c r="MC76" s="37"/>
      <c r="MD76" s="37"/>
      <c r="ME76" s="37"/>
      <c r="MF76" s="37"/>
      <c r="MG76" s="37"/>
      <c r="MH76" s="43"/>
      <c r="MI76" s="35">
        <f>データ!$F$11</f>
        <v>43101</v>
      </c>
      <c r="MJ76" s="37"/>
      <c r="MK76" s="37"/>
      <c r="ML76" s="37"/>
      <c r="MM76" s="37"/>
      <c r="MN76" s="37"/>
      <c r="MO76" s="37"/>
      <c r="MP76" s="37"/>
      <c r="MQ76" s="37"/>
      <c r="MR76" s="37"/>
      <c r="MS76" s="37"/>
      <c r="MT76" s="37"/>
      <c r="MU76" s="37"/>
      <c r="MV76" s="37"/>
      <c r="MW76" s="43"/>
      <c r="MX76" s="10"/>
      <c r="MY76" s="10"/>
      <c r="MZ76" s="10"/>
      <c r="NA76" s="10"/>
      <c r="NB76" s="10"/>
      <c r="NC76" s="80"/>
      <c r="ND76" s="87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103"/>
    </row>
    <row r="77" spans="1:382" ht="13.5" customHeight="1">
      <c r="A77" s="2"/>
      <c r="B77" s="13"/>
      <c r="C77" s="10"/>
      <c r="D77" s="10"/>
      <c r="E77" s="10"/>
      <c r="F77" s="10"/>
      <c r="I77" s="29" t="s">
        <v>37</v>
      </c>
      <c r="J77" s="29"/>
      <c r="K77" s="29"/>
      <c r="L77" s="29"/>
      <c r="M77" s="29"/>
      <c r="N77" s="29"/>
      <c r="O77" s="29"/>
      <c r="P77" s="29"/>
      <c r="Q77" s="29"/>
      <c r="R77" s="36" t="str">
        <f>データ!CB7</f>
        <v xml:space="preserve"> </v>
      </c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44"/>
      <c r="AG77" s="36" t="str">
        <f>データ!CC7</f>
        <v xml:space="preserve"> </v>
      </c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44"/>
      <c r="AV77" s="36" t="str">
        <f>データ!CD7</f>
        <v xml:space="preserve"> </v>
      </c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44"/>
      <c r="BK77" s="36" t="str">
        <f>データ!CE7</f>
        <v xml:space="preserve"> </v>
      </c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44"/>
      <c r="BZ77" s="36" t="str">
        <f>データ!CF7</f>
        <v xml:space="preserve"> </v>
      </c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44"/>
      <c r="CO77" s="10"/>
      <c r="CP77" s="10"/>
      <c r="CQ77" s="10"/>
      <c r="CR77" s="10"/>
      <c r="CS77" s="10"/>
      <c r="CT77" s="10"/>
      <c r="CU77" s="10"/>
      <c r="CV77" s="53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64"/>
      <c r="FY77" s="10"/>
      <c r="FZ77" s="10"/>
      <c r="GA77" s="10"/>
      <c r="GB77" s="10"/>
      <c r="GC77" s="29" t="s">
        <v>37</v>
      </c>
      <c r="GD77" s="29"/>
      <c r="GE77" s="29"/>
      <c r="GF77" s="29"/>
      <c r="GG77" s="29"/>
      <c r="GH77" s="29"/>
      <c r="GI77" s="29"/>
      <c r="GJ77" s="29"/>
      <c r="GK77" s="29"/>
      <c r="GL77" s="36" t="str">
        <f>データ!CO7</f>
        <v xml:space="preserve"> </v>
      </c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44"/>
      <c r="HA77" s="36" t="str">
        <f>データ!CP7</f>
        <v xml:space="preserve"> </v>
      </c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44"/>
      <c r="HP77" s="36" t="str">
        <f>データ!CQ7</f>
        <v xml:space="preserve"> </v>
      </c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44"/>
      <c r="IE77" s="36" t="str">
        <f>データ!CR7</f>
        <v xml:space="preserve"> </v>
      </c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44"/>
      <c r="IT77" s="36" t="str">
        <f>データ!CS7</f>
        <v xml:space="preserve"> </v>
      </c>
      <c r="IU77" s="38"/>
      <c r="IV77" s="38"/>
      <c r="IW77" s="38"/>
      <c r="IX77" s="38"/>
      <c r="IY77" s="38"/>
      <c r="IZ77" s="38"/>
      <c r="JA77" s="38"/>
      <c r="JB77" s="38"/>
      <c r="JC77" s="38"/>
      <c r="JD77" s="38"/>
      <c r="JE77" s="38"/>
      <c r="JF77" s="38"/>
      <c r="JG77" s="38"/>
      <c r="JH77" s="44"/>
      <c r="JL77" s="10"/>
      <c r="JM77" s="10"/>
      <c r="JN77" s="10"/>
      <c r="JO77" s="10"/>
      <c r="JP77" s="10"/>
      <c r="JQ77" s="10"/>
      <c r="JR77" s="29" t="s">
        <v>37</v>
      </c>
      <c r="JS77" s="29"/>
      <c r="JT77" s="29"/>
      <c r="JU77" s="29"/>
      <c r="JV77" s="29"/>
      <c r="JW77" s="29"/>
      <c r="JX77" s="29"/>
      <c r="JY77" s="29"/>
      <c r="JZ77" s="29"/>
      <c r="KA77" s="36">
        <f>データ!CZ7</f>
        <v>0</v>
      </c>
      <c r="KB77" s="38"/>
      <c r="KC77" s="38"/>
      <c r="KD77" s="38"/>
      <c r="KE77" s="38"/>
      <c r="KF77" s="38"/>
      <c r="KG77" s="38"/>
      <c r="KH77" s="38"/>
      <c r="KI77" s="38"/>
      <c r="KJ77" s="38"/>
      <c r="KK77" s="38"/>
      <c r="KL77" s="38"/>
      <c r="KM77" s="38"/>
      <c r="KN77" s="38"/>
      <c r="KO77" s="44"/>
      <c r="KP77" s="36">
        <f>データ!DA7</f>
        <v>0</v>
      </c>
      <c r="KQ77" s="38"/>
      <c r="KR77" s="38"/>
      <c r="KS77" s="38"/>
      <c r="KT77" s="38"/>
      <c r="KU77" s="38"/>
      <c r="KV77" s="38"/>
      <c r="KW77" s="38"/>
      <c r="KX77" s="38"/>
      <c r="KY77" s="38"/>
      <c r="KZ77" s="38"/>
      <c r="LA77" s="38"/>
      <c r="LB77" s="38"/>
      <c r="LC77" s="38"/>
      <c r="LD77" s="44"/>
      <c r="LE77" s="36">
        <f>データ!DB7</f>
        <v>0</v>
      </c>
      <c r="LF77" s="38"/>
      <c r="LG77" s="38"/>
      <c r="LH77" s="38"/>
      <c r="LI77" s="38"/>
      <c r="LJ77" s="38"/>
      <c r="LK77" s="38"/>
      <c r="LL77" s="38"/>
      <c r="LM77" s="38"/>
      <c r="LN77" s="38"/>
      <c r="LO77" s="38"/>
      <c r="LP77" s="38"/>
      <c r="LQ77" s="38"/>
      <c r="LR77" s="38"/>
      <c r="LS77" s="44"/>
      <c r="LT77" s="36">
        <f>データ!DC7</f>
        <v>0</v>
      </c>
      <c r="LU77" s="38"/>
      <c r="LV77" s="38"/>
      <c r="LW77" s="38"/>
      <c r="LX77" s="38"/>
      <c r="LY77" s="38"/>
      <c r="LZ77" s="38"/>
      <c r="MA77" s="38"/>
      <c r="MB77" s="38"/>
      <c r="MC77" s="38"/>
      <c r="MD77" s="38"/>
      <c r="ME77" s="38"/>
      <c r="MF77" s="38"/>
      <c r="MG77" s="38"/>
      <c r="MH77" s="44"/>
      <c r="MI77" s="36">
        <f>データ!DD7</f>
        <v>0</v>
      </c>
      <c r="MJ77" s="38"/>
      <c r="MK77" s="38"/>
      <c r="ML77" s="38"/>
      <c r="MM77" s="38"/>
      <c r="MN77" s="38"/>
      <c r="MO77" s="38"/>
      <c r="MP77" s="38"/>
      <c r="MQ77" s="38"/>
      <c r="MR77" s="38"/>
      <c r="MS77" s="38"/>
      <c r="MT77" s="38"/>
      <c r="MU77" s="38"/>
      <c r="MV77" s="38"/>
      <c r="MW77" s="44"/>
      <c r="MX77" s="10"/>
      <c r="MY77" s="10"/>
      <c r="MZ77" s="10"/>
      <c r="NA77" s="10"/>
      <c r="NB77" s="10"/>
      <c r="NC77" s="80"/>
      <c r="ND77" s="87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103"/>
    </row>
    <row r="78" spans="1:382" ht="13.5" customHeight="1">
      <c r="A78" s="2"/>
      <c r="B78" s="13"/>
      <c r="C78" s="10"/>
      <c r="D78" s="10"/>
      <c r="E78" s="10"/>
      <c r="F78" s="10"/>
      <c r="I78" s="29" t="s">
        <v>40</v>
      </c>
      <c r="J78" s="29"/>
      <c r="K78" s="29"/>
      <c r="L78" s="29"/>
      <c r="M78" s="29"/>
      <c r="N78" s="29"/>
      <c r="O78" s="29"/>
      <c r="P78" s="29"/>
      <c r="Q78" s="29"/>
      <c r="R78" s="36" t="str">
        <f>データ!CG7</f>
        <v xml:space="preserve"> </v>
      </c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44"/>
      <c r="AG78" s="36" t="str">
        <f>データ!CH7</f>
        <v xml:space="preserve"> </v>
      </c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44"/>
      <c r="AV78" s="36" t="str">
        <f>データ!CI7</f>
        <v xml:space="preserve"> </v>
      </c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44"/>
      <c r="BK78" s="36" t="str">
        <f>データ!CJ7</f>
        <v xml:space="preserve"> </v>
      </c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44"/>
      <c r="BZ78" s="36" t="str">
        <f>データ!CK7</f>
        <v xml:space="preserve"> </v>
      </c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44"/>
      <c r="CO78" s="10"/>
      <c r="CP78" s="10"/>
      <c r="CQ78" s="10"/>
      <c r="CR78" s="10"/>
      <c r="CS78" s="10"/>
      <c r="CT78" s="10"/>
      <c r="CU78" s="10"/>
      <c r="CV78" s="53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64"/>
      <c r="FY78" s="10"/>
      <c r="FZ78" s="10"/>
      <c r="GA78" s="10"/>
      <c r="GB78" s="10"/>
      <c r="GC78" s="29" t="s">
        <v>40</v>
      </c>
      <c r="GD78" s="29"/>
      <c r="GE78" s="29"/>
      <c r="GF78" s="29"/>
      <c r="GG78" s="29"/>
      <c r="GH78" s="29"/>
      <c r="GI78" s="29"/>
      <c r="GJ78" s="29"/>
      <c r="GK78" s="29"/>
      <c r="GL78" s="36" t="str">
        <f>データ!CT7</f>
        <v xml:space="preserve"> </v>
      </c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44"/>
      <c r="HA78" s="36" t="str">
        <f>データ!CU7</f>
        <v xml:space="preserve"> </v>
      </c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44"/>
      <c r="HP78" s="36" t="str">
        <f>データ!CV7</f>
        <v xml:space="preserve"> </v>
      </c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44"/>
      <c r="IE78" s="36" t="str">
        <f>データ!CW7</f>
        <v xml:space="preserve"> </v>
      </c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44"/>
      <c r="IT78" s="36" t="str">
        <f>データ!CX7</f>
        <v xml:space="preserve"> </v>
      </c>
      <c r="IU78" s="38"/>
      <c r="IV78" s="38"/>
      <c r="IW78" s="38"/>
      <c r="IX78" s="38"/>
      <c r="IY78" s="38"/>
      <c r="IZ78" s="38"/>
      <c r="JA78" s="38"/>
      <c r="JB78" s="38"/>
      <c r="JC78" s="38"/>
      <c r="JD78" s="38"/>
      <c r="JE78" s="38"/>
      <c r="JF78" s="38"/>
      <c r="JG78" s="38"/>
      <c r="JH78" s="44"/>
      <c r="JL78" s="10"/>
      <c r="JM78" s="10"/>
      <c r="JN78" s="10"/>
      <c r="JO78" s="10"/>
      <c r="JP78" s="10"/>
      <c r="JQ78" s="10"/>
      <c r="JR78" s="29" t="s">
        <v>40</v>
      </c>
      <c r="JS78" s="29"/>
      <c r="JT78" s="29"/>
      <c r="JU78" s="29"/>
      <c r="JV78" s="29"/>
      <c r="JW78" s="29"/>
      <c r="JX78" s="29"/>
      <c r="JY78" s="29"/>
      <c r="JZ78" s="29"/>
      <c r="KA78" s="36">
        <f>データ!DE7</f>
        <v>78.400000000000006</v>
      </c>
      <c r="KB78" s="38"/>
      <c r="KC78" s="38"/>
      <c r="KD78" s="38"/>
      <c r="KE78" s="38"/>
      <c r="KF78" s="38"/>
      <c r="KG78" s="38"/>
      <c r="KH78" s="38"/>
      <c r="KI78" s="38"/>
      <c r="KJ78" s="38"/>
      <c r="KK78" s="38"/>
      <c r="KL78" s="38"/>
      <c r="KM78" s="38"/>
      <c r="KN78" s="38"/>
      <c r="KO78" s="44"/>
      <c r="KP78" s="36">
        <f>データ!DF7</f>
        <v>70.5</v>
      </c>
      <c r="KQ78" s="38"/>
      <c r="KR78" s="38"/>
      <c r="KS78" s="38"/>
      <c r="KT78" s="38"/>
      <c r="KU78" s="38"/>
      <c r="KV78" s="38"/>
      <c r="KW78" s="38"/>
      <c r="KX78" s="38"/>
      <c r="KY78" s="38"/>
      <c r="KZ78" s="38"/>
      <c r="LA78" s="38"/>
      <c r="LB78" s="38"/>
      <c r="LC78" s="38"/>
      <c r="LD78" s="44"/>
      <c r="LE78" s="36">
        <f>データ!DG7</f>
        <v>59.2</v>
      </c>
      <c r="LF78" s="38"/>
      <c r="LG78" s="38"/>
      <c r="LH78" s="38"/>
      <c r="LI78" s="38"/>
      <c r="LJ78" s="38"/>
      <c r="LK78" s="38"/>
      <c r="LL78" s="38"/>
      <c r="LM78" s="38"/>
      <c r="LN78" s="38"/>
      <c r="LO78" s="38"/>
      <c r="LP78" s="38"/>
      <c r="LQ78" s="38"/>
      <c r="LR78" s="38"/>
      <c r="LS78" s="44"/>
      <c r="LT78" s="36">
        <f>データ!DH7</f>
        <v>62.4</v>
      </c>
      <c r="LU78" s="38"/>
      <c r="LV78" s="38"/>
      <c r="LW78" s="38"/>
      <c r="LX78" s="38"/>
      <c r="LY78" s="38"/>
      <c r="LZ78" s="38"/>
      <c r="MA78" s="38"/>
      <c r="MB78" s="38"/>
      <c r="MC78" s="38"/>
      <c r="MD78" s="38"/>
      <c r="ME78" s="38"/>
      <c r="MF78" s="38"/>
      <c r="MG78" s="38"/>
      <c r="MH78" s="44"/>
      <c r="MI78" s="36">
        <f>データ!DI7</f>
        <v>82.7</v>
      </c>
      <c r="MJ78" s="38"/>
      <c r="MK78" s="38"/>
      <c r="ML78" s="38"/>
      <c r="MM78" s="38"/>
      <c r="MN78" s="38"/>
      <c r="MO78" s="38"/>
      <c r="MP78" s="38"/>
      <c r="MQ78" s="38"/>
      <c r="MR78" s="38"/>
      <c r="MS78" s="38"/>
      <c r="MT78" s="38"/>
      <c r="MU78" s="38"/>
      <c r="MV78" s="38"/>
      <c r="MW78" s="44"/>
      <c r="MX78" s="10"/>
      <c r="MY78" s="10"/>
      <c r="MZ78" s="10"/>
      <c r="NA78" s="10"/>
      <c r="NB78" s="10"/>
      <c r="NC78" s="80"/>
      <c r="ND78" s="87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103"/>
    </row>
    <row r="79" spans="1:382" ht="13.5" customHeight="1">
      <c r="A79" s="2"/>
      <c r="B79" s="1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54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65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80"/>
      <c r="ND79" s="87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103"/>
    </row>
    <row r="80" spans="1:382" ht="13.5" customHeight="1">
      <c r="A80" s="2"/>
      <c r="B80" s="13"/>
      <c r="C80" s="22"/>
      <c r="D80" s="10"/>
      <c r="E80" s="10"/>
      <c r="F80" s="10"/>
      <c r="G80" s="10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  <c r="CC80" s="22"/>
      <c r="CD80" s="22"/>
      <c r="CE80" s="22"/>
      <c r="CF80" s="22"/>
      <c r="CG80" s="22"/>
      <c r="CH80" s="22"/>
      <c r="CI80" s="22"/>
      <c r="CJ80" s="22"/>
      <c r="CK80" s="22"/>
      <c r="CL80" s="22"/>
      <c r="CM80" s="22"/>
      <c r="CN80" s="22"/>
      <c r="CO80" s="22"/>
      <c r="CP80" s="22"/>
      <c r="CQ80" s="22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22"/>
      <c r="GA80" s="22"/>
      <c r="GB80" s="22"/>
      <c r="GC80" s="22"/>
      <c r="GD80" s="22"/>
      <c r="GE80" s="22"/>
      <c r="GF80" s="22"/>
      <c r="GG80" s="22"/>
      <c r="GH80" s="22"/>
      <c r="GI80" s="22"/>
      <c r="GJ80" s="22"/>
      <c r="GK80" s="22"/>
      <c r="GL80" s="22"/>
      <c r="GM80" s="22"/>
      <c r="GN80" s="22"/>
      <c r="GO80" s="22"/>
      <c r="GP80" s="22"/>
      <c r="GQ80" s="22"/>
      <c r="GR80" s="22"/>
      <c r="GS80" s="22"/>
      <c r="GT80" s="22"/>
      <c r="GU80" s="22"/>
      <c r="GV80" s="22"/>
      <c r="GW80" s="22"/>
      <c r="GX80" s="22"/>
      <c r="GY80" s="22"/>
      <c r="GZ80" s="22"/>
      <c r="HA80" s="22"/>
      <c r="HB80" s="22"/>
      <c r="HC80" s="22"/>
      <c r="HD80" s="22"/>
      <c r="HE80" s="22"/>
      <c r="HF80" s="22"/>
      <c r="HG80" s="22"/>
      <c r="HH80" s="22"/>
      <c r="HI80" s="22"/>
      <c r="HJ80" s="22"/>
      <c r="HK80" s="22"/>
      <c r="HL80" s="22"/>
      <c r="HM80" s="22"/>
      <c r="HN80" s="22"/>
      <c r="HO80" s="22"/>
      <c r="HP80" s="22"/>
      <c r="HQ80" s="22"/>
      <c r="HR80" s="22"/>
      <c r="HS80" s="22"/>
      <c r="HT80" s="22"/>
      <c r="HU80" s="22"/>
      <c r="HV80" s="22"/>
      <c r="HW80" s="22"/>
      <c r="HX80" s="22"/>
      <c r="HY80" s="22"/>
      <c r="HZ80" s="22"/>
      <c r="IA80" s="22"/>
      <c r="IB80" s="22"/>
      <c r="IC80" s="22"/>
      <c r="ID80" s="22"/>
      <c r="IE80" s="22"/>
      <c r="IF80" s="22"/>
      <c r="IG80" s="22"/>
      <c r="IH80" s="22"/>
      <c r="II80" s="22"/>
      <c r="IJ80" s="22"/>
      <c r="IK80" s="22"/>
      <c r="IL80" s="22"/>
      <c r="IM80" s="22"/>
      <c r="IN80" s="22"/>
      <c r="IO80" s="22"/>
      <c r="IP80" s="22"/>
      <c r="IQ80" s="22"/>
      <c r="IR80" s="22"/>
      <c r="IS80" s="22"/>
      <c r="IT80" s="22"/>
      <c r="IU80" s="22"/>
      <c r="IV80" s="22"/>
      <c r="IW80" s="22"/>
      <c r="IX80" s="22"/>
      <c r="IY80" s="22"/>
      <c r="IZ80" s="22"/>
      <c r="JA80" s="22"/>
      <c r="JB80" s="22"/>
      <c r="JC80" s="22"/>
      <c r="JD80" s="22"/>
      <c r="JE80" s="22"/>
      <c r="JF80" s="22"/>
      <c r="JG80" s="22"/>
      <c r="JH80" s="22"/>
      <c r="JI80" s="22"/>
      <c r="JJ80" s="22"/>
      <c r="JK80" s="22"/>
      <c r="JL80" s="22"/>
      <c r="JM80" s="10"/>
      <c r="JN80" s="10"/>
      <c r="JO80" s="10"/>
      <c r="JP80" s="22"/>
      <c r="JQ80" s="22"/>
      <c r="JR80" s="22"/>
      <c r="JS80" s="22"/>
      <c r="JT80" s="22"/>
      <c r="JU80" s="22"/>
      <c r="JV80" s="22"/>
      <c r="JW80" s="22"/>
      <c r="JX80" s="22"/>
      <c r="JY80" s="22"/>
      <c r="JZ80" s="22"/>
      <c r="KA80" s="22"/>
      <c r="KB80" s="22"/>
      <c r="KC80" s="22"/>
      <c r="KD80" s="22"/>
      <c r="KE80" s="22"/>
      <c r="KF80" s="22"/>
      <c r="KG80" s="22"/>
      <c r="KH80" s="22"/>
      <c r="KI80" s="22"/>
      <c r="KJ80" s="22"/>
      <c r="KK80" s="22"/>
      <c r="KL80" s="22"/>
      <c r="KM80" s="22"/>
      <c r="KN80" s="22"/>
      <c r="KO80" s="22"/>
      <c r="KP80" s="22"/>
      <c r="KQ80" s="22"/>
      <c r="KR80" s="22"/>
      <c r="KS80" s="22"/>
      <c r="KT80" s="22"/>
      <c r="KU80" s="22"/>
      <c r="KV80" s="22"/>
      <c r="KW80" s="22"/>
      <c r="KX80" s="22"/>
      <c r="KY80" s="22"/>
      <c r="KZ80" s="22"/>
      <c r="LA80" s="22"/>
      <c r="LB80" s="22"/>
      <c r="LC80" s="22"/>
      <c r="LD80" s="22"/>
      <c r="LE80" s="22"/>
      <c r="LF80" s="22"/>
      <c r="LG80" s="22"/>
      <c r="LH80" s="22"/>
      <c r="LI80" s="22"/>
      <c r="LJ80" s="22"/>
      <c r="LK80" s="22"/>
      <c r="LL80" s="22"/>
      <c r="LM80" s="22"/>
      <c r="LN80" s="22"/>
      <c r="LO80" s="22"/>
      <c r="LP80" s="22"/>
      <c r="LQ80" s="22"/>
      <c r="LR80" s="22"/>
      <c r="LS80" s="22"/>
      <c r="LT80" s="22"/>
      <c r="LU80" s="22"/>
      <c r="LV80" s="22"/>
      <c r="LW80" s="22"/>
      <c r="LX80" s="22"/>
      <c r="LY80" s="22"/>
      <c r="LZ80" s="22"/>
      <c r="MA80" s="22"/>
      <c r="MB80" s="22"/>
      <c r="MC80" s="22"/>
      <c r="MD80" s="22"/>
      <c r="ME80" s="22"/>
      <c r="MF80" s="22"/>
      <c r="MG80" s="22"/>
      <c r="MH80" s="22"/>
      <c r="MI80" s="22"/>
      <c r="MJ80" s="22"/>
      <c r="MK80" s="22"/>
      <c r="ML80" s="22"/>
      <c r="MM80" s="22"/>
      <c r="MN80" s="22"/>
      <c r="MO80" s="22"/>
      <c r="MP80" s="22"/>
      <c r="MQ80" s="22"/>
      <c r="MR80" s="22"/>
      <c r="MS80" s="22"/>
      <c r="MT80" s="22"/>
      <c r="MU80" s="22"/>
      <c r="MV80" s="22"/>
      <c r="MW80" s="22"/>
      <c r="MX80" s="22"/>
      <c r="MY80" s="22"/>
      <c r="MZ80" s="22"/>
      <c r="NA80" s="22"/>
      <c r="NB80" s="4"/>
      <c r="NC80" s="2"/>
      <c r="ND80" s="87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103"/>
    </row>
    <row r="81" spans="1:382" ht="13.5" customHeight="1">
      <c r="A81" s="2"/>
      <c r="B81" s="13"/>
      <c r="C81" s="22"/>
      <c r="D81" s="10"/>
      <c r="E81" s="10"/>
      <c r="F81" s="10"/>
      <c r="G81" s="10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  <c r="IU81" s="22"/>
      <c r="IV81" s="22"/>
      <c r="IW81" s="22"/>
      <c r="IX81" s="22"/>
      <c r="IY81" s="22"/>
      <c r="IZ81" s="22"/>
      <c r="JA81" s="22"/>
      <c r="JB81" s="22"/>
      <c r="JC81" s="22"/>
      <c r="JD81" s="22"/>
      <c r="JE81" s="22"/>
      <c r="JF81" s="22"/>
      <c r="JG81" s="22"/>
      <c r="JH81" s="22"/>
      <c r="JI81" s="22"/>
      <c r="JJ81" s="22"/>
      <c r="JK81" s="22"/>
      <c r="JL81" s="22"/>
      <c r="JM81" s="10"/>
      <c r="JN81" s="10"/>
      <c r="JO81" s="10"/>
      <c r="JP81" s="22"/>
      <c r="JQ81" s="22"/>
      <c r="JR81" s="22"/>
      <c r="JS81" s="22"/>
      <c r="JT81" s="22"/>
      <c r="JU81" s="22"/>
      <c r="JV81" s="22"/>
      <c r="JW81" s="22"/>
      <c r="JX81" s="22"/>
      <c r="JY81" s="22"/>
      <c r="JZ81" s="22"/>
      <c r="KA81" s="22"/>
      <c r="KB81" s="22"/>
      <c r="KC81" s="22"/>
      <c r="KD81" s="22"/>
      <c r="KE81" s="22"/>
      <c r="KF81" s="22"/>
      <c r="KG81" s="22"/>
      <c r="KH81" s="22"/>
      <c r="KI81" s="22"/>
      <c r="KJ81" s="22"/>
      <c r="KK81" s="22"/>
      <c r="KL81" s="22"/>
      <c r="KM81" s="22"/>
      <c r="KN81" s="22"/>
      <c r="KO81" s="22"/>
      <c r="KP81" s="22"/>
      <c r="KQ81" s="22"/>
      <c r="KR81" s="22"/>
      <c r="KS81" s="22"/>
      <c r="KT81" s="22"/>
      <c r="KU81" s="22"/>
      <c r="KV81" s="22"/>
      <c r="KW81" s="22"/>
      <c r="KX81" s="22"/>
      <c r="KY81" s="22"/>
      <c r="KZ81" s="22"/>
      <c r="LA81" s="22"/>
      <c r="LB81" s="22"/>
      <c r="LC81" s="22"/>
      <c r="LD81" s="22"/>
      <c r="LE81" s="22"/>
      <c r="LF81" s="22"/>
      <c r="LG81" s="22"/>
      <c r="LH81" s="22"/>
      <c r="LI81" s="22"/>
      <c r="LJ81" s="22"/>
      <c r="LK81" s="22"/>
      <c r="LL81" s="22"/>
      <c r="LM81" s="22"/>
      <c r="LN81" s="22"/>
      <c r="LO81" s="22"/>
      <c r="LP81" s="22"/>
      <c r="LQ81" s="22"/>
      <c r="LR81" s="22"/>
      <c r="LS81" s="22"/>
      <c r="LT81" s="22"/>
      <c r="LU81" s="22"/>
      <c r="LV81" s="22"/>
      <c r="LW81" s="22"/>
      <c r="LX81" s="22"/>
      <c r="LY81" s="22"/>
      <c r="LZ81" s="22"/>
      <c r="MA81" s="22"/>
      <c r="MB81" s="22"/>
      <c r="MC81" s="22"/>
      <c r="MD81" s="22"/>
      <c r="ME81" s="22"/>
      <c r="MF81" s="22"/>
      <c r="MG81" s="22"/>
      <c r="MH81" s="22"/>
      <c r="MI81" s="22"/>
      <c r="MJ81" s="22"/>
      <c r="MK81" s="22"/>
      <c r="ML81" s="22"/>
      <c r="MM81" s="22"/>
      <c r="MN81" s="22"/>
      <c r="MO81" s="22"/>
      <c r="MP81" s="22"/>
      <c r="MQ81" s="22"/>
      <c r="MR81" s="22"/>
      <c r="MS81" s="22"/>
      <c r="MT81" s="22"/>
      <c r="MU81" s="22"/>
      <c r="MV81" s="22"/>
      <c r="MW81" s="22"/>
      <c r="MX81" s="22"/>
      <c r="MY81" s="22"/>
      <c r="MZ81" s="22"/>
      <c r="NA81" s="22"/>
      <c r="NB81" s="4"/>
      <c r="NC81" s="2"/>
      <c r="ND81" s="87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103"/>
    </row>
    <row r="82" spans="1:382" ht="13.5" customHeight="1">
      <c r="A82" s="2"/>
      <c r="B82" s="1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  <c r="KS82" s="25"/>
      <c r="KT82" s="25"/>
      <c r="KU82" s="25"/>
      <c r="KV82" s="25"/>
      <c r="KW82" s="25"/>
      <c r="KX82" s="25"/>
      <c r="KY82" s="25"/>
      <c r="KZ82" s="25"/>
      <c r="LA82" s="25"/>
      <c r="LB82" s="25"/>
      <c r="LC82" s="25"/>
      <c r="LD82" s="25"/>
      <c r="LE82" s="25"/>
      <c r="LF82" s="25"/>
      <c r="LG82" s="25"/>
      <c r="LH82" s="25"/>
      <c r="LI82" s="25"/>
      <c r="LJ82" s="25"/>
      <c r="LK82" s="25"/>
      <c r="LL82" s="25"/>
      <c r="LM82" s="25"/>
      <c r="LN82" s="25"/>
      <c r="LO82" s="25"/>
      <c r="LP82" s="25"/>
      <c r="LQ82" s="25"/>
      <c r="LR82" s="25"/>
      <c r="LS82" s="25"/>
      <c r="LT82" s="25"/>
      <c r="LU82" s="25"/>
      <c r="LV82" s="25"/>
      <c r="LW82" s="25"/>
      <c r="LX82" s="25"/>
      <c r="LY82" s="25"/>
      <c r="LZ82" s="25"/>
      <c r="MA82" s="25"/>
      <c r="MB82" s="25"/>
      <c r="MC82" s="25"/>
      <c r="MD82" s="25"/>
      <c r="ME82" s="25"/>
      <c r="MF82" s="25"/>
      <c r="MG82" s="25"/>
      <c r="MH82" s="25"/>
      <c r="MI82" s="25"/>
      <c r="MJ82" s="25"/>
      <c r="MK82" s="25"/>
      <c r="ML82" s="25"/>
      <c r="MM82" s="25"/>
      <c r="MN82" s="25"/>
      <c r="MO82" s="25"/>
      <c r="MP82" s="25"/>
      <c r="MQ82" s="25"/>
      <c r="MR82" s="25"/>
      <c r="MS82" s="25"/>
      <c r="MT82" s="25"/>
      <c r="MU82" s="25"/>
      <c r="MV82" s="25"/>
      <c r="MW82" s="25"/>
      <c r="MX82" s="25"/>
      <c r="MY82" s="25"/>
      <c r="MZ82" s="25"/>
      <c r="NA82" s="25"/>
      <c r="NB82" s="79"/>
      <c r="NC82" s="2"/>
      <c r="ND82" s="88"/>
      <c r="NE82" s="94"/>
      <c r="NF82" s="94"/>
      <c r="NG82" s="94"/>
      <c r="NH82" s="94"/>
      <c r="NI82" s="94"/>
      <c r="NJ82" s="94"/>
      <c r="NK82" s="94"/>
      <c r="NL82" s="94"/>
      <c r="NM82" s="94"/>
      <c r="NN82" s="94"/>
      <c r="NO82" s="94"/>
      <c r="NP82" s="94"/>
      <c r="NQ82" s="94"/>
      <c r="NR82" s="104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16" t="s">
        <v>50</v>
      </c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382" hidden="1">
      <c r="B87" s="16" t="s">
        <v>1</v>
      </c>
      <c r="C87" s="16" t="s">
        <v>51</v>
      </c>
      <c r="D87" s="16" t="s">
        <v>52</v>
      </c>
      <c r="E87" s="16" t="s">
        <v>53</v>
      </c>
      <c r="F87" s="16" t="s">
        <v>55</v>
      </c>
      <c r="G87" s="16" t="s">
        <v>15</v>
      </c>
      <c r="H87" s="16" t="s">
        <v>44</v>
      </c>
      <c r="I87" s="16" t="s">
        <v>56</v>
      </c>
      <c r="J87" s="16" t="s">
        <v>46</v>
      </c>
      <c r="K87" s="16" t="s">
        <v>57</v>
      </c>
      <c r="L87" s="16" t="s">
        <v>20</v>
      </c>
      <c r="M87" s="32" t="s">
        <v>53</v>
      </c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382" hidden="1">
      <c r="B88" s="16" t="str">
        <f>データ!AI6</f>
        <v>【297.1】</v>
      </c>
      <c r="C88" s="16" t="str">
        <f>データ!AT6</f>
        <v>【5.3】</v>
      </c>
      <c r="D88" s="16" t="str">
        <f>データ!BE6</f>
        <v>【30】</v>
      </c>
      <c r="E88" s="16" t="str">
        <f>データ!DU6</f>
        <v>【199.3】</v>
      </c>
      <c r="F88" s="16" t="str">
        <f>データ!BP6</f>
        <v>【26.3】</v>
      </c>
      <c r="G88" s="16" t="str">
        <f>データ!CA6</f>
        <v>【16,102】</v>
      </c>
      <c r="H88" s="16" t="str">
        <f>データ!CL6</f>
        <v xml:space="preserve"> </v>
      </c>
      <c r="I88" s="16" t="s">
        <v>59</v>
      </c>
      <c r="J88" s="16" t="s">
        <v>59</v>
      </c>
      <c r="K88" s="16" t="str">
        <f>データ!CY6</f>
        <v xml:space="preserve"> </v>
      </c>
      <c r="L88" s="16" t="str">
        <f>データ!DJ6</f>
        <v>【103.6】</v>
      </c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</sheetData>
  <sheetProtection algorithmName="SHA-512" hashValue="QbiBY6AeFIRQ/g+uAosHMKVppeGFrturoNIjYRAs6o0F8VKgQEklzxrfmVAUN5X/B2qkTjMD5e2Q/z0OgSO3Xg==" saltValue="nNvPw0R3ce8Ydy4gjpqmSQ==" spinCount="100000" sheet="1" objects="1" scenarios="1" formatCells="0" formatColumns="0" formatRows="0"/>
  <mergeCells count="204"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FX31:GP31"/>
    <mergeCell ref="GQ31:HI31"/>
    <mergeCell ref="HJ31:IB31"/>
    <mergeCell ref="IR31:JB31"/>
    <mergeCell ref="JC31:JU31"/>
    <mergeCell ref="JV31:KN31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EL53:FD53"/>
    <mergeCell ref="FE53:FW53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HP77:ID77"/>
    <mergeCell ref="IE77:IS77"/>
    <mergeCell ref="IT77:JH77"/>
    <mergeCell ref="JR77:JZ77"/>
    <mergeCell ref="KA77:KO77"/>
    <mergeCell ref="KP77:LD77"/>
    <mergeCell ref="LE77:LS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HA78:HO78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B2:NR4"/>
    <mergeCell ref="ND11:NR13"/>
    <mergeCell ref="H14:IE15"/>
    <mergeCell ref="IP14:MV15"/>
    <mergeCell ref="H60:MV61"/>
    <mergeCell ref="CV63:FW66"/>
    <mergeCell ref="CV67:FW70"/>
    <mergeCell ref="CV72:FW75"/>
    <mergeCell ref="CV76:FW79"/>
    <mergeCell ref="ND15:NR30"/>
    <mergeCell ref="ND32:NR47"/>
    <mergeCell ref="ND49:NR64"/>
    <mergeCell ref="ND66:NR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fitToWidth="1" fitToHeight="1" orientation="landscape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DU20"/>
  <sheetViews>
    <sheetView showGridLines="0" workbookViewId="0"/>
  </sheetViews>
  <sheetFormatPr defaultRowHeight="13.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>
      <c r="A1" t="s">
        <v>42</v>
      </c>
      <c r="Y1" s="32">
        <v>1</v>
      </c>
      <c r="Z1" s="32">
        <v>1</v>
      </c>
      <c r="AA1" s="32">
        <v>1</v>
      </c>
      <c r="AB1" s="32">
        <v>1</v>
      </c>
      <c r="AC1" s="32">
        <v>1</v>
      </c>
      <c r="AD1" s="32">
        <v>1</v>
      </c>
      <c r="AE1" s="32">
        <v>1</v>
      </c>
      <c r="AF1" s="32">
        <v>1</v>
      </c>
      <c r="AG1" s="32">
        <v>1</v>
      </c>
      <c r="AH1" s="32">
        <v>1</v>
      </c>
      <c r="AI1" s="32"/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>
        <v>1</v>
      </c>
      <c r="AT1" s="32"/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>
        <v>1</v>
      </c>
      <c r="BE1" s="32"/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>
        <v>1</v>
      </c>
      <c r="BP1" s="32"/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>
        <v>1</v>
      </c>
      <c r="CA1" s="32"/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>
        <v>1</v>
      </c>
      <c r="CL1" s="32"/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>
        <v>1</v>
      </c>
      <c r="CW1" s="32">
        <v>1</v>
      </c>
      <c r="CX1" s="32">
        <v>1</v>
      </c>
      <c r="CY1" s="32"/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>
        <v>1</v>
      </c>
      <c r="DH1" s="32">
        <v>1</v>
      </c>
      <c r="DI1" s="32">
        <v>1</v>
      </c>
      <c r="DJ1" s="32"/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>
        <v>1</v>
      </c>
      <c r="DS1" s="32">
        <v>1</v>
      </c>
      <c r="DT1" s="32">
        <v>1</v>
      </c>
      <c r="DU1" s="32"/>
    </row>
    <row r="2" spans="1:125">
      <c r="A2" s="106" t="s">
        <v>18</v>
      </c>
      <c r="B2" s="106">
        <f t="shared" ref="B2:DU2" si="0">COLUMN()-1</f>
        <v>1</v>
      </c>
      <c r="C2" s="106">
        <f t="shared" si="0"/>
        <v>2</v>
      </c>
      <c r="D2" s="106">
        <f t="shared" si="0"/>
        <v>3</v>
      </c>
      <c r="E2" s="106">
        <f t="shared" si="0"/>
        <v>4</v>
      </c>
      <c r="F2" s="106">
        <f t="shared" si="0"/>
        <v>5</v>
      </c>
      <c r="G2" s="106">
        <f t="shared" si="0"/>
        <v>6</v>
      </c>
      <c r="H2" s="106">
        <f t="shared" si="0"/>
        <v>7</v>
      </c>
      <c r="I2" s="106">
        <f t="shared" si="0"/>
        <v>8</v>
      </c>
      <c r="J2" s="106">
        <f t="shared" si="0"/>
        <v>9</v>
      </c>
      <c r="K2" s="106">
        <f t="shared" si="0"/>
        <v>10</v>
      </c>
      <c r="L2" s="106">
        <f t="shared" si="0"/>
        <v>11</v>
      </c>
      <c r="M2" s="106">
        <f t="shared" si="0"/>
        <v>12</v>
      </c>
      <c r="N2" s="106">
        <f t="shared" si="0"/>
        <v>13</v>
      </c>
      <c r="O2" s="106">
        <f t="shared" si="0"/>
        <v>14</v>
      </c>
      <c r="P2" s="106">
        <f t="shared" si="0"/>
        <v>15</v>
      </c>
      <c r="Q2" s="106">
        <f t="shared" si="0"/>
        <v>16</v>
      </c>
      <c r="R2" s="106">
        <f t="shared" si="0"/>
        <v>17</v>
      </c>
      <c r="S2" s="106">
        <f t="shared" si="0"/>
        <v>18</v>
      </c>
      <c r="T2" s="106">
        <f t="shared" si="0"/>
        <v>19</v>
      </c>
      <c r="U2" s="106">
        <f t="shared" si="0"/>
        <v>20</v>
      </c>
      <c r="V2" s="106">
        <f t="shared" si="0"/>
        <v>21</v>
      </c>
      <c r="W2" s="106">
        <f t="shared" si="0"/>
        <v>22</v>
      </c>
      <c r="X2" s="106">
        <f t="shared" si="0"/>
        <v>23</v>
      </c>
      <c r="Y2" s="106">
        <f t="shared" si="0"/>
        <v>24</v>
      </c>
      <c r="Z2" s="106">
        <f t="shared" si="0"/>
        <v>25</v>
      </c>
      <c r="AA2" s="106">
        <f t="shared" si="0"/>
        <v>26</v>
      </c>
      <c r="AB2" s="106">
        <f t="shared" si="0"/>
        <v>27</v>
      </c>
      <c r="AC2" s="106">
        <f t="shared" si="0"/>
        <v>28</v>
      </c>
      <c r="AD2" s="106">
        <f t="shared" si="0"/>
        <v>29</v>
      </c>
      <c r="AE2" s="106">
        <f t="shared" si="0"/>
        <v>30</v>
      </c>
      <c r="AF2" s="106">
        <f t="shared" si="0"/>
        <v>31</v>
      </c>
      <c r="AG2" s="106">
        <f t="shared" si="0"/>
        <v>32</v>
      </c>
      <c r="AH2" s="106">
        <f t="shared" si="0"/>
        <v>33</v>
      </c>
      <c r="AI2" s="106">
        <f t="shared" si="0"/>
        <v>34</v>
      </c>
      <c r="AJ2" s="106">
        <f t="shared" si="0"/>
        <v>35</v>
      </c>
      <c r="AK2" s="106">
        <f t="shared" si="0"/>
        <v>36</v>
      </c>
      <c r="AL2" s="106">
        <f t="shared" si="0"/>
        <v>37</v>
      </c>
      <c r="AM2" s="106">
        <f t="shared" si="0"/>
        <v>38</v>
      </c>
      <c r="AN2" s="106">
        <f t="shared" si="0"/>
        <v>39</v>
      </c>
      <c r="AO2" s="106">
        <f t="shared" si="0"/>
        <v>40</v>
      </c>
      <c r="AP2" s="106">
        <f t="shared" si="0"/>
        <v>41</v>
      </c>
      <c r="AQ2" s="106">
        <f t="shared" si="0"/>
        <v>42</v>
      </c>
      <c r="AR2" s="106">
        <f t="shared" si="0"/>
        <v>43</v>
      </c>
      <c r="AS2" s="106">
        <f t="shared" si="0"/>
        <v>44</v>
      </c>
      <c r="AT2" s="106">
        <f t="shared" si="0"/>
        <v>45</v>
      </c>
      <c r="AU2" s="106">
        <f t="shared" si="0"/>
        <v>46</v>
      </c>
      <c r="AV2" s="106">
        <f t="shared" si="0"/>
        <v>47</v>
      </c>
      <c r="AW2" s="106">
        <f t="shared" si="0"/>
        <v>48</v>
      </c>
      <c r="AX2" s="106">
        <f t="shared" si="0"/>
        <v>49</v>
      </c>
      <c r="AY2" s="106">
        <f t="shared" si="0"/>
        <v>50</v>
      </c>
      <c r="AZ2" s="106">
        <f t="shared" si="0"/>
        <v>51</v>
      </c>
      <c r="BA2" s="106">
        <f t="shared" si="0"/>
        <v>52</v>
      </c>
      <c r="BB2" s="106">
        <f t="shared" si="0"/>
        <v>53</v>
      </c>
      <c r="BC2" s="106">
        <f t="shared" si="0"/>
        <v>54</v>
      </c>
      <c r="BD2" s="106">
        <f t="shared" si="0"/>
        <v>55</v>
      </c>
      <c r="BE2" s="106">
        <f t="shared" si="0"/>
        <v>56</v>
      </c>
      <c r="BF2" s="106">
        <f t="shared" si="0"/>
        <v>57</v>
      </c>
      <c r="BG2" s="106">
        <f t="shared" si="0"/>
        <v>58</v>
      </c>
      <c r="BH2" s="106">
        <f t="shared" si="0"/>
        <v>59</v>
      </c>
      <c r="BI2" s="106">
        <f t="shared" si="0"/>
        <v>60</v>
      </c>
      <c r="BJ2" s="106">
        <f t="shared" si="0"/>
        <v>61</v>
      </c>
      <c r="BK2" s="106">
        <f t="shared" si="0"/>
        <v>62</v>
      </c>
      <c r="BL2" s="106">
        <f t="shared" si="0"/>
        <v>63</v>
      </c>
      <c r="BM2" s="106">
        <f t="shared" si="0"/>
        <v>64</v>
      </c>
      <c r="BN2" s="106">
        <f t="shared" si="0"/>
        <v>65</v>
      </c>
      <c r="BO2" s="106">
        <f t="shared" si="0"/>
        <v>66</v>
      </c>
      <c r="BP2" s="106">
        <f t="shared" si="0"/>
        <v>67</v>
      </c>
      <c r="BQ2" s="106">
        <f t="shared" si="0"/>
        <v>68</v>
      </c>
      <c r="BR2" s="106">
        <f t="shared" si="0"/>
        <v>69</v>
      </c>
      <c r="BS2" s="106">
        <f t="shared" si="0"/>
        <v>70</v>
      </c>
      <c r="BT2" s="106">
        <f t="shared" si="0"/>
        <v>71</v>
      </c>
      <c r="BU2" s="106">
        <f t="shared" si="0"/>
        <v>72</v>
      </c>
      <c r="BV2" s="106">
        <f t="shared" si="0"/>
        <v>73</v>
      </c>
      <c r="BW2" s="106">
        <f t="shared" si="0"/>
        <v>74</v>
      </c>
      <c r="BX2" s="106">
        <f t="shared" si="0"/>
        <v>75</v>
      </c>
      <c r="BY2" s="106">
        <f t="shared" si="0"/>
        <v>76</v>
      </c>
      <c r="BZ2" s="106">
        <f t="shared" si="0"/>
        <v>77</v>
      </c>
      <c r="CA2" s="106">
        <f t="shared" si="0"/>
        <v>78</v>
      </c>
      <c r="CB2" s="106">
        <f t="shared" si="0"/>
        <v>79</v>
      </c>
      <c r="CC2" s="106">
        <f t="shared" si="0"/>
        <v>80</v>
      </c>
      <c r="CD2" s="106">
        <f t="shared" si="0"/>
        <v>81</v>
      </c>
      <c r="CE2" s="106">
        <f t="shared" si="0"/>
        <v>82</v>
      </c>
      <c r="CF2" s="106">
        <f t="shared" si="0"/>
        <v>83</v>
      </c>
      <c r="CG2" s="106">
        <f t="shared" si="0"/>
        <v>84</v>
      </c>
      <c r="CH2" s="106">
        <f t="shared" si="0"/>
        <v>85</v>
      </c>
      <c r="CI2" s="106">
        <f t="shared" si="0"/>
        <v>86</v>
      </c>
      <c r="CJ2" s="106">
        <f t="shared" si="0"/>
        <v>87</v>
      </c>
      <c r="CK2" s="106">
        <f t="shared" si="0"/>
        <v>88</v>
      </c>
      <c r="CL2" s="106">
        <f t="shared" si="0"/>
        <v>89</v>
      </c>
      <c r="CM2" s="106">
        <f t="shared" si="0"/>
        <v>90</v>
      </c>
      <c r="CN2" s="106">
        <f t="shared" si="0"/>
        <v>91</v>
      </c>
      <c r="CO2" s="106">
        <f t="shared" si="0"/>
        <v>92</v>
      </c>
      <c r="CP2" s="106">
        <f t="shared" si="0"/>
        <v>93</v>
      </c>
      <c r="CQ2" s="106">
        <f t="shared" si="0"/>
        <v>94</v>
      </c>
      <c r="CR2" s="106">
        <f t="shared" si="0"/>
        <v>95</v>
      </c>
      <c r="CS2" s="106">
        <f t="shared" si="0"/>
        <v>96</v>
      </c>
      <c r="CT2" s="106">
        <f t="shared" si="0"/>
        <v>97</v>
      </c>
      <c r="CU2" s="106">
        <f t="shared" si="0"/>
        <v>98</v>
      </c>
      <c r="CV2" s="106">
        <f t="shared" si="0"/>
        <v>99</v>
      </c>
      <c r="CW2" s="106">
        <f t="shared" si="0"/>
        <v>100</v>
      </c>
      <c r="CX2" s="106">
        <f t="shared" si="0"/>
        <v>101</v>
      </c>
      <c r="CY2" s="106">
        <f t="shared" si="0"/>
        <v>102</v>
      </c>
      <c r="CZ2" s="106">
        <f t="shared" si="0"/>
        <v>103</v>
      </c>
      <c r="DA2" s="106">
        <f t="shared" si="0"/>
        <v>104</v>
      </c>
      <c r="DB2" s="106">
        <f t="shared" si="0"/>
        <v>105</v>
      </c>
      <c r="DC2" s="106">
        <f t="shared" si="0"/>
        <v>106</v>
      </c>
      <c r="DD2" s="106">
        <f t="shared" si="0"/>
        <v>107</v>
      </c>
      <c r="DE2" s="106">
        <f t="shared" si="0"/>
        <v>108</v>
      </c>
      <c r="DF2" s="106">
        <f t="shared" si="0"/>
        <v>109</v>
      </c>
      <c r="DG2" s="106">
        <f t="shared" si="0"/>
        <v>110</v>
      </c>
      <c r="DH2" s="106">
        <f t="shared" si="0"/>
        <v>111</v>
      </c>
      <c r="DI2" s="106">
        <f t="shared" si="0"/>
        <v>112</v>
      </c>
      <c r="DJ2" s="106">
        <f t="shared" si="0"/>
        <v>113</v>
      </c>
      <c r="DK2" s="106">
        <f t="shared" si="0"/>
        <v>114</v>
      </c>
      <c r="DL2" s="106">
        <f t="shared" si="0"/>
        <v>115</v>
      </c>
      <c r="DM2" s="106">
        <f t="shared" si="0"/>
        <v>116</v>
      </c>
      <c r="DN2" s="106">
        <f t="shared" si="0"/>
        <v>117</v>
      </c>
      <c r="DO2" s="106">
        <f t="shared" si="0"/>
        <v>118</v>
      </c>
      <c r="DP2" s="106">
        <f t="shared" si="0"/>
        <v>119</v>
      </c>
      <c r="DQ2" s="106">
        <f t="shared" si="0"/>
        <v>120</v>
      </c>
      <c r="DR2" s="106">
        <f t="shared" si="0"/>
        <v>121</v>
      </c>
      <c r="DS2" s="106">
        <f t="shared" si="0"/>
        <v>122</v>
      </c>
      <c r="DT2" s="106">
        <f t="shared" si="0"/>
        <v>123</v>
      </c>
      <c r="DU2" s="106">
        <f t="shared" si="0"/>
        <v>124</v>
      </c>
    </row>
    <row r="3" spans="1:125" ht="13.15" customHeight="1">
      <c r="A3" s="106" t="s">
        <v>61</v>
      </c>
      <c r="B3" s="108" t="s">
        <v>58</v>
      </c>
      <c r="C3" s="108" t="s">
        <v>62</v>
      </c>
      <c r="D3" s="108" t="s">
        <v>63</v>
      </c>
      <c r="E3" s="108" t="s">
        <v>30</v>
      </c>
      <c r="F3" s="108" t="s">
        <v>65</v>
      </c>
      <c r="G3" s="108" t="s">
        <v>66</v>
      </c>
      <c r="H3" s="114" t="s">
        <v>71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25" t="s">
        <v>38</v>
      </c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40"/>
      <c r="CM3" s="141"/>
      <c r="CN3" s="141"/>
      <c r="CO3" s="125" t="s">
        <v>73</v>
      </c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44"/>
      <c r="DA3" s="129"/>
      <c r="DB3" s="129"/>
      <c r="DC3" s="129"/>
      <c r="DD3" s="129"/>
      <c r="DE3" s="129"/>
      <c r="DF3" s="129"/>
      <c r="DG3" s="129"/>
      <c r="DH3" s="129"/>
      <c r="DI3" s="129"/>
      <c r="DJ3" s="140"/>
      <c r="DK3" s="129" t="s">
        <v>35</v>
      </c>
      <c r="DL3" s="129"/>
      <c r="DM3" s="129"/>
      <c r="DN3" s="129"/>
      <c r="DO3" s="129"/>
      <c r="DP3" s="129"/>
      <c r="DQ3" s="129"/>
      <c r="DR3" s="129"/>
      <c r="DS3" s="129"/>
      <c r="DT3" s="129"/>
      <c r="DU3" s="140"/>
    </row>
    <row r="4" spans="1:125">
      <c r="A4" s="106" t="s">
        <v>60</v>
      </c>
      <c r="B4" s="109"/>
      <c r="C4" s="109"/>
      <c r="D4" s="109"/>
      <c r="E4" s="109"/>
      <c r="F4" s="109"/>
      <c r="G4" s="109"/>
      <c r="H4" s="115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26" t="s">
        <v>25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33" t="s">
        <v>70</v>
      </c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4" t="s">
        <v>47</v>
      </c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 t="s">
        <v>67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4" t="s">
        <v>74</v>
      </c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 t="s">
        <v>75</v>
      </c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42" t="s">
        <v>76</v>
      </c>
      <c r="CN4" s="142" t="s">
        <v>77</v>
      </c>
      <c r="CO4" s="126" t="s">
        <v>78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1"/>
      <c r="CZ4" s="133" t="s">
        <v>79</v>
      </c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26" t="s">
        <v>80</v>
      </c>
      <c r="DL4" s="130"/>
      <c r="DM4" s="130"/>
      <c r="DN4" s="130"/>
      <c r="DO4" s="130"/>
      <c r="DP4" s="130"/>
      <c r="DQ4" s="130"/>
      <c r="DR4" s="130"/>
      <c r="DS4" s="130"/>
      <c r="DT4" s="130"/>
      <c r="DU4" s="131"/>
    </row>
    <row r="5" spans="1:125">
      <c r="A5" s="106" t="s">
        <v>81</v>
      </c>
      <c r="B5" s="110"/>
      <c r="C5" s="110"/>
      <c r="D5" s="110"/>
      <c r="E5" s="110"/>
      <c r="F5" s="110"/>
      <c r="G5" s="110"/>
      <c r="H5" s="116" t="s">
        <v>82</v>
      </c>
      <c r="I5" s="116" t="s">
        <v>84</v>
      </c>
      <c r="J5" s="116" t="s">
        <v>72</v>
      </c>
      <c r="K5" s="116" t="s">
        <v>85</v>
      </c>
      <c r="L5" s="116" t="s">
        <v>86</v>
      </c>
      <c r="M5" s="116" t="s">
        <v>7</v>
      </c>
      <c r="N5" s="116" t="s">
        <v>8</v>
      </c>
      <c r="O5" s="116" t="s">
        <v>87</v>
      </c>
      <c r="P5" s="116" t="s">
        <v>19</v>
      </c>
      <c r="Q5" s="116" t="s">
        <v>88</v>
      </c>
      <c r="R5" s="116" t="s">
        <v>89</v>
      </c>
      <c r="S5" s="116" t="s">
        <v>69</v>
      </c>
      <c r="T5" s="116" t="s">
        <v>90</v>
      </c>
      <c r="U5" s="116" t="s">
        <v>91</v>
      </c>
      <c r="V5" s="116" t="s">
        <v>92</v>
      </c>
      <c r="W5" s="116" t="s">
        <v>93</v>
      </c>
      <c r="X5" s="116" t="s">
        <v>94</v>
      </c>
      <c r="Y5" s="116" t="s">
        <v>10</v>
      </c>
      <c r="Z5" s="116" t="s">
        <v>95</v>
      </c>
      <c r="AA5" s="116" t="s">
        <v>96</v>
      </c>
      <c r="AB5" s="116" t="s">
        <v>98</v>
      </c>
      <c r="AC5" s="116" t="s">
        <v>64</v>
      </c>
      <c r="AD5" s="116" t="s">
        <v>99</v>
      </c>
      <c r="AE5" s="116" t="s">
        <v>100</v>
      </c>
      <c r="AF5" s="116" t="s">
        <v>101</v>
      </c>
      <c r="AG5" s="116" t="s">
        <v>103</v>
      </c>
      <c r="AH5" s="116" t="s">
        <v>28</v>
      </c>
      <c r="AI5" s="116" t="s">
        <v>104</v>
      </c>
      <c r="AJ5" s="116" t="s">
        <v>10</v>
      </c>
      <c r="AK5" s="116" t="s">
        <v>95</v>
      </c>
      <c r="AL5" s="116" t="s">
        <v>96</v>
      </c>
      <c r="AM5" s="116" t="s">
        <v>98</v>
      </c>
      <c r="AN5" s="116" t="s">
        <v>64</v>
      </c>
      <c r="AO5" s="116" t="s">
        <v>99</v>
      </c>
      <c r="AP5" s="116" t="s">
        <v>100</v>
      </c>
      <c r="AQ5" s="116" t="s">
        <v>101</v>
      </c>
      <c r="AR5" s="116" t="s">
        <v>103</v>
      </c>
      <c r="AS5" s="116" t="s">
        <v>28</v>
      </c>
      <c r="AT5" s="116" t="s">
        <v>104</v>
      </c>
      <c r="AU5" s="116" t="s">
        <v>10</v>
      </c>
      <c r="AV5" s="116" t="s">
        <v>95</v>
      </c>
      <c r="AW5" s="116" t="s">
        <v>96</v>
      </c>
      <c r="AX5" s="116" t="s">
        <v>98</v>
      </c>
      <c r="AY5" s="116" t="s">
        <v>64</v>
      </c>
      <c r="AZ5" s="116" t="s">
        <v>99</v>
      </c>
      <c r="BA5" s="116" t="s">
        <v>100</v>
      </c>
      <c r="BB5" s="116" t="s">
        <v>101</v>
      </c>
      <c r="BC5" s="116" t="s">
        <v>103</v>
      </c>
      <c r="BD5" s="116" t="s">
        <v>28</v>
      </c>
      <c r="BE5" s="116" t="s">
        <v>104</v>
      </c>
      <c r="BF5" s="116" t="s">
        <v>10</v>
      </c>
      <c r="BG5" s="116" t="s">
        <v>95</v>
      </c>
      <c r="BH5" s="116" t="s">
        <v>96</v>
      </c>
      <c r="BI5" s="116" t="s">
        <v>98</v>
      </c>
      <c r="BJ5" s="116" t="s">
        <v>64</v>
      </c>
      <c r="BK5" s="116" t="s">
        <v>99</v>
      </c>
      <c r="BL5" s="116" t="s">
        <v>100</v>
      </c>
      <c r="BM5" s="116" t="s">
        <v>101</v>
      </c>
      <c r="BN5" s="116" t="s">
        <v>103</v>
      </c>
      <c r="BO5" s="116" t="s">
        <v>28</v>
      </c>
      <c r="BP5" s="116" t="s">
        <v>104</v>
      </c>
      <c r="BQ5" s="116" t="s">
        <v>10</v>
      </c>
      <c r="BR5" s="116" t="s">
        <v>95</v>
      </c>
      <c r="BS5" s="116" t="s">
        <v>96</v>
      </c>
      <c r="BT5" s="116" t="s">
        <v>98</v>
      </c>
      <c r="BU5" s="116" t="s">
        <v>64</v>
      </c>
      <c r="BV5" s="116" t="s">
        <v>99</v>
      </c>
      <c r="BW5" s="116" t="s">
        <v>100</v>
      </c>
      <c r="BX5" s="116" t="s">
        <v>101</v>
      </c>
      <c r="BY5" s="116" t="s">
        <v>103</v>
      </c>
      <c r="BZ5" s="116" t="s">
        <v>28</v>
      </c>
      <c r="CA5" s="116" t="s">
        <v>104</v>
      </c>
      <c r="CB5" s="116" t="s">
        <v>10</v>
      </c>
      <c r="CC5" s="116" t="s">
        <v>95</v>
      </c>
      <c r="CD5" s="116" t="s">
        <v>96</v>
      </c>
      <c r="CE5" s="116" t="s">
        <v>98</v>
      </c>
      <c r="CF5" s="116" t="s">
        <v>64</v>
      </c>
      <c r="CG5" s="116" t="s">
        <v>99</v>
      </c>
      <c r="CH5" s="116" t="s">
        <v>100</v>
      </c>
      <c r="CI5" s="116" t="s">
        <v>101</v>
      </c>
      <c r="CJ5" s="116" t="s">
        <v>103</v>
      </c>
      <c r="CK5" s="116" t="s">
        <v>28</v>
      </c>
      <c r="CL5" s="116" t="s">
        <v>104</v>
      </c>
      <c r="CM5" s="143"/>
      <c r="CN5" s="143"/>
      <c r="CO5" s="116" t="s">
        <v>10</v>
      </c>
      <c r="CP5" s="116" t="s">
        <v>95</v>
      </c>
      <c r="CQ5" s="116" t="s">
        <v>96</v>
      </c>
      <c r="CR5" s="116" t="s">
        <v>98</v>
      </c>
      <c r="CS5" s="116" t="s">
        <v>64</v>
      </c>
      <c r="CT5" s="116" t="s">
        <v>99</v>
      </c>
      <c r="CU5" s="116" t="s">
        <v>100</v>
      </c>
      <c r="CV5" s="116" t="s">
        <v>101</v>
      </c>
      <c r="CW5" s="116" t="s">
        <v>103</v>
      </c>
      <c r="CX5" s="116" t="s">
        <v>28</v>
      </c>
      <c r="CY5" s="116" t="s">
        <v>104</v>
      </c>
      <c r="CZ5" s="116" t="s">
        <v>10</v>
      </c>
      <c r="DA5" s="116" t="s">
        <v>95</v>
      </c>
      <c r="DB5" s="116" t="s">
        <v>96</v>
      </c>
      <c r="DC5" s="116" t="s">
        <v>98</v>
      </c>
      <c r="DD5" s="116" t="s">
        <v>64</v>
      </c>
      <c r="DE5" s="116" t="s">
        <v>99</v>
      </c>
      <c r="DF5" s="116" t="s">
        <v>100</v>
      </c>
      <c r="DG5" s="116" t="s">
        <v>101</v>
      </c>
      <c r="DH5" s="116" t="s">
        <v>103</v>
      </c>
      <c r="DI5" s="116" t="s">
        <v>28</v>
      </c>
      <c r="DJ5" s="116" t="s">
        <v>50</v>
      </c>
      <c r="DK5" s="116" t="s">
        <v>10</v>
      </c>
      <c r="DL5" s="116" t="s">
        <v>95</v>
      </c>
      <c r="DM5" s="116" t="s">
        <v>96</v>
      </c>
      <c r="DN5" s="116" t="s">
        <v>98</v>
      </c>
      <c r="DO5" s="116" t="s">
        <v>64</v>
      </c>
      <c r="DP5" s="116" t="s">
        <v>99</v>
      </c>
      <c r="DQ5" s="116" t="s">
        <v>100</v>
      </c>
      <c r="DR5" s="116" t="s">
        <v>101</v>
      </c>
      <c r="DS5" s="116" t="s">
        <v>103</v>
      </c>
      <c r="DT5" s="116" t="s">
        <v>28</v>
      </c>
      <c r="DU5" s="116" t="s">
        <v>104</v>
      </c>
    </row>
    <row r="6" spans="1:125" s="105" customFormat="1">
      <c r="A6" s="106" t="s">
        <v>105</v>
      </c>
      <c r="B6" s="111">
        <f t="shared" ref="B6:G6" si="1">B8</f>
        <v>2018</v>
      </c>
      <c r="C6" s="111">
        <f t="shared" si="1"/>
        <v>222160</v>
      </c>
      <c r="D6" s="111">
        <f t="shared" si="1"/>
        <v>47</v>
      </c>
      <c r="E6" s="111">
        <f t="shared" si="1"/>
        <v>14</v>
      </c>
      <c r="F6" s="111">
        <f t="shared" si="1"/>
        <v>0</v>
      </c>
      <c r="G6" s="111">
        <f t="shared" si="1"/>
        <v>2</v>
      </c>
      <c r="H6" s="111" t="str">
        <f>SUBSTITUTE(H8,"　","")</f>
        <v>静岡県袋井市</v>
      </c>
      <c r="I6" s="111" t="str">
        <f t="shared" ref="I6:X6" si="2">I8</f>
        <v>愛野駅前駐車場</v>
      </c>
      <c r="J6" s="111" t="str">
        <f t="shared" si="2"/>
        <v>法非適用</v>
      </c>
      <c r="K6" s="111" t="str">
        <f t="shared" si="2"/>
        <v>駐車場整備事業</v>
      </c>
      <c r="L6" s="111" t="str">
        <f t="shared" si="2"/>
        <v>-</v>
      </c>
      <c r="M6" s="111" t="str">
        <f t="shared" si="2"/>
        <v>Ａ３Ｂ１</v>
      </c>
      <c r="N6" s="111" t="str">
        <f t="shared" si="2"/>
        <v>非設置</v>
      </c>
      <c r="O6" s="119" t="str">
        <f t="shared" si="2"/>
        <v>該当数値なし</v>
      </c>
      <c r="P6" s="111" t="str">
        <f t="shared" si="2"/>
        <v>附置義務駐車施設</v>
      </c>
      <c r="Q6" s="111" t="str">
        <f t="shared" si="2"/>
        <v>広場式</v>
      </c>
      <c r="R6" s="122">
        <f t="shared" si="2"/>
        <v>17</v>
      </c>
      <c r="S6" s="111" t="str">
        <f t="shared" si="2"/>
        <v>駅</v>
      </c>
      <c r="T6" s="111" t="str">
        <f t="shared" si="2"/>
        <v>無</v>
      </c>
      <c r="U6" s="122">
        <f t="shared" si="2"/>
        <v>9746</v>
      </c>
      <c r="V6" s="122">
        <f t="shared" si="2"/>
        <v>407</v>
      </c>
      <c r="W6" s="122">
        <f t="shared" si="2"/>
        <v>100</v>
      </c>
      <c r="X6" s="111" t="str">
        <f t="shared" si="2"/>
        <v>代行制</v>
      </c>
      <c r="Y6" s="127">
        <f t="shared" ref="Y6:AH6" si="3">IF(Y8="-",NA(),Y8)</f>
        <v>71.3</v>
      </c>
      <c r="Z6" s="127">
        <f t="shared" si="3"/>
        <v>83.7</v>
      </c>
      <c r="AA6" s="127">
        <f t="shared" si="3"/>
        <v>65.099999999999994</v>
      </c>
      <c r="AB6" s="127">
        <f t="shared" si="3"/>
        <v>70.3</v>
      </c>
      <c r="AC6" s="127">
        <f t="shared" si="3"/>
        <v>74.3</v>
      </c>
      <c r="AD6" s="127">
        <f t="shared" si="3"/>
        <v>385.5</v>
      </c>
      <c r="AE6" s="127">
        <f t="shared" si="3"/>
        <v>419.4</v>
      </c>
      <c r="AF6" s="127">
        <f t="shared" si="3"/>
        <v>371</v>
      </c>
      <c r="AG6" s="127">
        <f t="shared" si="3"/>
        <v>509.2</v>
      </c>
      <c r="AH6" s="127">
        <f t="shared" si="3"/>
        <v>449.1</v>
      </c>
      <c r="AI6" s="119" t="str">
        <f>IF(AI8="-","",IF(AI8="-","【-】","【"&amp;SUBSTITUTE(TEXT(AI8,"#,##0.0"),"-","△")&amp;"】"))</f>
        <v>【297.1】</v>
      </c>
      <c r="AJ6" s="127">
        <f t="shared" ref="AJ6:AS6" si="4">IF(AJ8="-",NA(),AJ8)</f>
        <v>0</v>
      </c>
      <c r="AK6" s="127">
        <f t="shared" si="4"/>
        <v>0</v>
      </c>
      <c r="AL6" s="127">
        <f t="shared" si="4"/>
        <v>0</v>
      </c>
      <c r="AM6" s="127">
        <f t="shared" si="4"/>
        <v>0</v>
      </c>
      <c r="AN6" s="127">
        <f t="shared" si="4"/>
        <v>0</v>
      </c>
      <c r="AO6" s="127">
        <f t="shared" si="4"/>
        <v>3.5</v>
      </c>
      <c r="AP6" s="127">
        <f t="shared" si="4"/>
        <v>3.2</v>
      </c>
      <c r="AQ6" s="127">
        <f t="shared" si="4"/>
        <v>2.9</v>
      </c>
      <c r="AR6" s="127">
        <f t="shared" si="4"/>
        <v>6</v>
      </c>
      <c r="AS6" s="127">
        <f t="shared" si="4"/>
        <v>3.8</v>
      </c>
      <c r="AT6" s="119" t="str">
        <f>IF(AT8="-","",IF(AT8="-","【-】","【"&amp;SUBSTITUTE(TEXT(AT8,"#,##0.0"),"-","△")&amp;"】"))</f>
        <v>【5.3】</v>
      </c>
      <c r="AU6" s="135">
        <f t="shared" ref="AU6:BD6" si="5">IF(AU8="-",NA(),AU8)</f>
        <v>0</v>
      </c>
      <c r="AV6" s="135">
        <f t="shared" si="5"/>
        <v>0</v>
      </c>
      <c r="AW6" s="135">
        <f t="shared" si="5"/>
        <v>0</v>
      </c>
      <c r="AX6" s="135">
        <f t="shared" si="5"/>
        <v>0</v>
      </c>
      <c r="AY6" s="135">
        <f t="shared" si="5"/>
        <v>0</v>
      </c>
      <c r="AZ6" s="135">
        <f t="shared" si="5"/>
        <v>23</v>
      </c>
      <c r="BA6" s="135">
        <f t="shared" si="5"/>
        <v>22</v>
      </c>
      <c r="BB6" s="135">
        <f t="shared" si="5"/>
        <v>16</v>
      </c>
      <c r="BC6" s="135">
        <f t="shared" si="5"/>
        <v>21</v>
      </c>
      <c r="BD6" s="135">
        <f t="shared" si="5"/>
        <v>17</v>
      </c>
      <c r="BE6" s="122" t="str">
        <f>IF(BE8="-","",IF(BE8="-","【-】","【"&amp;SUBSTITUTE(TEXT(BE8,"#,##0"),"-","△")&amp;"】"))</f>
        <v>【30】</v>
      </c>
      <c r="BF6" s="127">
        <f t="shared" ref="BF6:BO6" si="6">IF(BF8="-",NA(),BF8)</f>
        <v>-40.200000000000003</v>
      </c>
      <c r="BG6" s="127">
        <f t="shared" si="6"/>
        <v>-39.299999999999997</v>
      </c>
      <c r="BH6" s="127">
        <f t="shared" si="6"/>
        <v>-53.6</v>
      </c>
      <c r="BI6" s="127">
        <f t="shared" si="6"/>
        <v>-42.3</v>
      </c>
      <c r="BJ6" s="127">
        <f t="shared" si="6"/>
        <v>-34.6</v>
      </c>
      <c r="BK6" s="127">
        <f t="shared" si="6"/>
        <v>40.700000000000003</v>
      </c>
      <c r="BL6" s="127">
        <f t="shared" si="6"/>
        <v>38.200000000000003</v>
      </c>
      <c r="BM6" s="127">
        <f t="shared" si="6"/>
        <v>34.6</v>
      </c>
      <c r="BN6" s="127">
        <f t="shared" si="6"/>
        <v>37.6</v>
      </c>
      <c r="BO6" s="127">
        <f t="shared" si="6"/>
        <v>33.200000000000003</v>
      </c>
      <c r="BP6" s="119" t="str">
        <f>IF(BP8="-","",IF(BP8="-","【-】","【"&amp;SUBSTITUTE(TEXT(BP8,"#,##0.0"),"-","△")&amp;"】"))</f>
        <v>【26.3】</v>
      </c>
      <c r="BQ6" s="135">
        <f t="shared" ref="BQ6:BZ6" si="7">IF(BQ8="-",NA(),BQ8)</f>
        <v>-4810</v>
      </c>
      <c r="BR6" s="135">
        <f t="shared" si="7"/>
        <v>-4395</v>
      </c>
      <c r="BS6" s="135">
        <f t="shared" si="7"/>
        <v>-6299</v>
      </c>
      <c r="BT6" s="135">
        <f t="shared" si="7"/>
        <v>-5280</v>
      </c>
      <c r="BU6" s="135">
        <f t="shared" si="7"/>
        <v>-4428</v>
      </c>
      <c r="BV6" s="135">
        <f t="shared" si="7"/>
        <v>7496</v>
      </c>
      <c r="BW6" s="135">
        <f t="shared" si="7"/>
        <v>6967</v>
      </c>
      <c r="BX6" s="135">
        <f t="shared" si="7"/>
        <v>7138</v>
      </c>
      <c r="BY6" s="135">
        <f t="shared" si="7"/>
        <v>8131</v>
      </c>
      <c r="BZ6" s="135">
        <f t="shared" si="7"/>
        <v>8024</v>
      </c>
      <c r="CA6" s="122" t="str">
        <f>IF(CA8="-","",IF(CA8="-","【-】","【"&amp;SUBSTITUTE(TEXT(CA8,"#,##0"),"-","△")&amp;"】"))</f>
        <v>【16,102】</v>
      </c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19" t="s">
        <v>97</v>
      </c>
      <c r="CM6" s="122">
        <f>CM8</f>
        <v>0</v>
      </c>
      <c r="CN6" s="122">
        <f>CN8</f>
        <v>0</v>
      </c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19" t="s">
        <v>97</v>
      </c>
      <c r="CZ6" s="127">
        <f t="shared" ref="CZ6:DI6" si="8">IF(CZ8="-",NA(),CZ8)</f>
        <v>0</v>
      </c>
      <c r="DA6" s="127">
        <f t="shared" si="8"/>
        <v>0</v>
      </c>
      <c r="DB6" s="127">
        <f t="shared" si="8"/>
        <v>0</v>
      </c>
      <c r="DC6" s="127">
        <f t="shared" si="8"/>
        <v>0</v>
      </c>
      <c r="DD6" s="127">
        <f t="shared" si="8"/>
        <v>0</v>
      </c>
      <c r="DE6" s="127">
        <f t="shared" si="8"/>
        <v>78.400000000000006</v>
      </c>
      <c r="DF6" s="127">
        <f t="shared" si="8"/>
        <v>70.5</v>
      </c>
      <c r="DG6" s="127">
        <f t="shared" si="8"/>
        <v>59.2</v>
      </c>
      <c r="DH6" s="127">
        <f t="shared" si="8"/>
        <v>62.4</v>
      </c>
      <c r="DI6" s="127">
        <f t="shared" si="8"/>
        <v>82.7</v>
      </c>
      <c r="DJ6" s="119" t="str">
        <f>IF(DJ8="-","",IF(DJ8="-","【-】","【"&amp;SUBSTITUTE(TEXT(DJ8,"#,##0.0"),"-","△")&amp;"】"))</f>
        <v>【103.6】</v>
      </c>
      <c r="DK6" s="127">
        <f t="shared" ref="DK6:DT6" si="9">IF(DK8="-",NA(),DK8)</f>
        <v>6.5</v>
      </c>
      <c r="DL6" s="127">
        <f t="shared" si="9"/>
        <v>2297</v>
      </c>
      <c r="DM6" s="127">
        <f t="shared" si="9"/>
        <v>2234.9</v>
      </c>
      <c r="DN6" s="127">
        <f t="shared" si="9"/>
        <v>20.6</v>
      </c>
      <c r="DO6" s="127">
        <f t="shared" si="9"/>
        <v>20.100000000000001</v>
      </c>
      <c r="DP6" s="127">
        <f t="shared" si="9"/>
        <v>252.8</v>
      </c>
      <c r="DQ6" s="127">
        <f t="shared" si="9"/>
        <v>269</v>
      </c>
      <c r="DR6" s="127">
        <f t="shared" si="9"/>
        <v>276.60000000000002</v>
      </c>
      <c r="DS6" s="127">
        <f t="shared" si="9"/>
        <v>274.8</v>
      </c>
      <c r="DT6" s="127">
        <f t="shared" si="9"/>
        <v>277.2</v>
      </c>
      <c r="DU6" s="119" t="str">
        <f>IF(DU8="-","",IF(DU8="-","【-】","【"&amp;SUBSTITUTE(TEXT(DU8,"#,##0.0"),"-","△")&amp;"】"))</f>
        <v>【199.3】</v>
      </c>
    </row>
    <row r="7" spans="1:125" s="105" customFormat="1">
      <c r="A7" s="106" t="s">
        <v>106</v>
      </c>
      <c r="B7" s="111">
        <f t="shared" ref="B7:AH7" si="10">B8</f>
        <v>2018</v>
      </c>
      <c r="C7" s="111">
        <f t="shared" si="10"/>
        <v>222160</v>
      </c>
      <c r="D7" s="111">
        <f t="shared" si="10"/>
        <v>47</v>
      </c>
      <c r="E7" s="111">
        <f t="shared" si="10"/>
        <v>14</v>
      </c>
      <c r="F7" s="111">
        <f t="shared" si="10"/>
        <v>0</v>
      </c>
      <c r="G7" s="111">
        <f t="shared" si="10"/>
        <v>2</v>
      </c>
      <c r="H7" s="111" t="str">
        <f t="shared" si="10"/>
        <v>静岡県　袋井市</v>
      </c>
      <c r="I7" s="111" t="str">
        <f t="shared" si="10"/>
        <v>愛野駅前駐車場</v>
      </c>
      <c r="J7" s="111" t="str">
        <f t="shared" si="10"/>
        <v>法非適用</v>
      </c>
      <c r="K7" s="111" t="str">
        <f t="shared" si="10"/>
        <v>駐車場整備事業</v>
      </c>
      <c r="L7" s="111" t="str">
        <f t="shared" si="10"/>
        <v>-</v>
      </c>
      <c r="M7" s="111" t="str">
        <f t="shared" si="10"/>
        <v>Ａ３Ｂ１</v>
      </c>
      <c r="N7" s="111" t="str">
        <f t="shared" si="10"/>
        <v>非設置</v>
      </c>
      <c r="O7" s="119" t="str">
        <f t="shared" si="10"/>
        <v>該当数値なし</v>
      </c>
      <c r="P7" s="111" t="str">
        <f t="shared" si="10"/>
        <v>附置義務駐車施設</v>
      </c>
      <c r="Q7" s="111" t="str">
        <f t="shared" si="10"/>
        <v>広場式</v>
      </c>
      <c r="R7" s="122">
        <f t="shared" si="10"/>
        <v>17</v>
      </c>
      <c r="S7" s="111" t="str">
        <f t="shared" si="10"/>
        <v>駅</v>
      </c>
      <c r="T7" s="111" t="str">
        <f t="shared" si="10"/>
        <v>無</v>
      </c>
      <c r="U7" s="122">
        <f t="shared" si="10"/>
        <v>9746</v>
      </c>
      <c r="V7" s="122">
        <f t="shared" si="10"/>
        <v>407</v>
      </c>
      <c r="W7" s="122">
        <f t="shared" si="10"/>
        <v>100</v>
      </c>
      <c r="X7" s="111" t="str">
        <f t="shared" si="10"/>
        <v>代行制</v>
      </c>
      <c r="Y7" s="127">
        <f t="shared" si="10"/>
        <v>71.3</v>
      </c>
      <c r="Z7" s="127">
        <f t="shared" si="10"/>
        <v>83.7</v>
      </c>
      <c r="AA7" s="127">
        <f t="shared" si="10"/>
        <v>65.099999999999994</v>
      </c>
      <c r="AB7" s="127">
        <f t="shared" si="10"/>
        <v>70.3</v>
      </c>
      <c r="AC7" s="127">
        <f t="shared" si="10"/>
        <v>74.3</v>
      </c>
      <c r="AD7" s="127">
        <f t="shared" si="10"/>
        <v>385.5</v>
      </c>
      <c r="AE7" s="127">
        <f t="shared" si="10"/>
        <v>419.4</v>
      </c>
      <c r="AF7" s="127">
        <f t="shared" si="10"/>
        <v>371</v>
      </c>
      <c r="AG7" s="127">
        <f t="shared" si="10"/>
        <v>509.2</v>
      </c>
      <c r="AH7" s="127">
        <f t="shared" si="10"/>
        <v>449.1</v>
      </c>
      <c r="AI7" s="119"/>
      <c r="AJ7" s="127">
        <f t="shared" ref="AJ7:AS7" si="11">AJ8</f>
        <v>0</v>
      </c>
      <c r="AK7" s="127">
        <f t="shared" si="11"/>
        <v>0</v>
      </c>
      <c r="AL7" s="127">
        <f t="shared" si="11"/>
        <v>0</v>
      </c>
      <c r="AM7" s="127">
        <f t="shared" si="11"/>
        <v>0</v>
      </c>
      <c r="AN7" s="127">
        <f t="shared" si="11"/>
        <v>0</v>
      </c>
      <c r="AO7" s="127">
        <f t="shared" si="11"/>
        <v>3.5</v>
      </c>
      <c r="AP7" s="127">
        <f t="shared" si="11"/>
        <v>3.2</v>
      </c>
      <c r="AQ7" s="127">
        <f t="shared" si="11"/>
        <v>2.9</v>
      </c>
      <c r="AR7" s="127">
        <f t="shared" si="11"/>
        <v>6</v>
      </c>
      <c r="AS7" s="127">
        <f t="shared" si="11"/>
        <v>3.8</v>
      </c>
      <c r="AT7" s="119"/>
      <c r="AU7" s="135">
        <f t="shared" ref="AU7:BD7" si="12">AU8</f>
        <v>0</v>
      </c>
      <c r="AV7" s="135">
        <f t="shared" si="12"/>
        <v>0</v>
      </c>
      <c r="AW7" s="135">
        <f t="shared" si="12"/>
        <v>0</v>
      </c>
      <c r="AX7" s="135">
        <f t="shared" si="12"/>
        <v>0</v>
      </c>
      <c r="AY7" s="135">
        <f t="shared" si="12"/>
        <v>0</v>
      </c>
      <c r="AZ7" s="135">
        <f t="shared" si="12"/>
        <v>23</v>
      </c>
      <c r="BA7" s="135">
        <f t="shared" si="12"/>
        <v>22</v>
      </c>
      <c r="BB7" s="135">
        <f t="shared" si="12"/>
        <v>16</v>
      </c>
      <c r="BC7" s="135">
        <f t="shared" si="12"/>
        <v>21</v>
      </c>
      <c r="BD7" s="135">
        <f t="shared" si="12"/>
        <v>17</v>
      </c>
      <c r="BE7" s="122"/>
      <c r="BF7" s="127">
        <f t="shared" ref="BF7:BO7" si="13">BF8</f>
        <v>-40.200000000000003</v>
      </c>
      <c r="BG7" s="127">
        <f t="shared" si="13"/>
        <v>-39.299999999999997</v>
      </c>
      <c r="BH7" s="127">
        <f t="shared" si="13"/>
        <v>-53.6</v>
      </c>
      <c r="BI7" s="127">
        <f t="shared" si="13"/>
        <v>-42.3</v>
      </c>
      <c r="BJ7" s="127">
        <f t="shared" si="13"/>
        <v>-34.6</v>
      </c>
      <c r="BK7" s="127">
        <f t="shared" si="13"/>
        <v>40.700000000000003</v>
      </c>
      <c r="BL7" s="127">
        <f t="shared" si="13"/>
        <v>38.200000000000003</v>
      </c>
      <c r="BM7" s="127">
        <f t="shared" si="13"/>
        <v>34.6</v>
      </c>
      <c r="BN7" s="127">
        <f t="shared" si="13"/>
        <v>37.6</v>
      </c>
      <c r="BO7" s="127">
        <f t="shared" si="13"/>
        <v>33.200000000000003</v>
      </c>
      <c r="BP7" s="119"/>
      <c r="BQ7" s="135">
        <f t="shared" ref="BQ7:BZ7" si="14">BQ8</f>
        <v>-4810</v>
      </c>
      <c r="BR7" s="135">
        <f t="shared" si="14"/>
        <v>-4395</v>
      </c>
      <c r="BS7" s="135">
        <f t="shared" si="14"/>
        <v>-6299</v>
      </c>
      <c r="BT7" s="135">
        <f t="shared" si="14"/>
        <v>-5280</v>
      </c>
      <c r="BU7" s="135">
        <f t="shared" si="14"/>
        <v>-4428</v>
      </c>
      <c r="BV7" s="135">
        <f t="shared" si="14"/>
        <v>7496</v>
      </c>
      <c r="BW7" s="135">
        <f t="shared" si="14"/>
        <v>6967</v>
      </c>
      <c r="BX7" s="135">
        <f t="shared" si="14"/>
        <v>7138</v>
      </c>
      <c r="BY7" s="135">
        <f t="shared" si="14"/>
        <v>8131</v>
      </c>
      <c r="BZ7" s="135">
        <f t="shared" si="14"/>
        <v>8024</v>
      </c>
      <c r="CA7" s="122"/>
      <c r="CB7" s="127" t="s">
        <v>97</v>
      </c>
      <c r="CC7" s="127" t="s">
        <v>97</v>
      </c>
      <c r="CD7" s="127" t="s">
        <v>97</v>
      </c>
      <c r="CE7" s="127" t="s">
        <v>97</v>
      </c>
      <c r="CF7" s="127" t="s">
        <v>97</v>
      </c>
      <c r="CG7" s="127" t="s">
        <v>97</v>
      </c>
      <c r="CH7" s="127" t="s">
        <v>97</v>
      </c>
      <c r="CI7" s="127" t="s">
        <v>97</v>
      </c>
      <c r="CJ7" s="127" t="s">
        <v>97</v>
      </c>
      <c r="CK7" s="127" t="s">
        <v>97</v>
      </c>
      <c r="CL7" s="119"/>
      <c r="CM7" s="122">
        <f>CM8</f>
        <v>0</v>
      </c>
      <c r="CN7" s="122">
        <f>CN8</f>
        <v>0</v>
      </c>
      <c r="CO7" s="127" t="s">
        <v>97</v>
      </c>
      <c r="CP7" s="127" t="s">
        <v>97</v>
      </c>
      <c r="CQ7" s="127" t="s">
        <v>97</v>
      </c>
      <c r="CR7" s="127" t="s">
        <v>97</v>
      </c>
      <c r="CS7" s="127" t="s">
        <v>97</v>
      </c>
      <c r="CT7" s="127" t="s">
        <v>97</v>
      </c>
      <c r="CU7" s="127" t="s">
        <v>97</v>
      </c>
      <c r="CV7" s="127" t="s">
        <v>97</v>
      </c>
      <c r="CW7" s="127" t="s">
        <v>97</v>
      </c>
      <c r="CX7" s="127" t="s">
        <v>97</v>
      </c>
      <c r="CY7" s="119"/>
      <c r="CZ7" s="127">
        <f t="shared" ref="CZ7:DI7" si="15">CZ8</f>
        <v>0</v>
      </c>
      <c r="DA7" s="127">
        <f t="shared" si="15"/>
        <v>0</v>
      </c>
      <c r="DB7" s="127">
        <f t="shared" si="15"/>
        <v>0</v>
      </c>
      <c r="DC7" s="127">
        <f t="shared" si="15"/>
        <v>0</v>
      </c>
      <c r="DD7" s="127">
        <f t="shared" si="15"/>
        <v>0</v>
      </c>
      <c r="DE7" s="127">
        <f t="shared" si="15"/>
        <v>78.400000000000006</v>
      </c>
      <c r="DF7" s="127">
        <f t="shared" si="15"/>
        <v>70.5</v>
      </c>
      <c r="DG7" s="127">
        <f t="shared" si="15"/>
        <v>59.2</v>
      </c>
      <c r="DH7" s="127">
        <f t="shared" si="15"/>
        <v>62.4</v>
      </c>
      <c r="DI7" s="127">
        <f t="shared" si="15"/>
        <v>82.7</v>
      </c>
      <c r="DJ7" s="119"/>
      <c r="DK7" s="127">
        <f t="shared" ref="DK7:DT7" si="16">DK8</f>
        <v>6.5</v>
      </c>
      <c r="DL7" s="127">
        <f t="shared" si="16"/>
        <v>2297</v>
      </c>
      <c r="DM7" s="127">
        <f t="shared" si="16"/>
        <v>2234.9</v>
      </c>
      <c r="DN7" s="127">
        <f t="shared" si="16"/>
        <v>20.6</v>
      </c>
      <c r="DO7" s="127">
        <f t="shared" si="16"/>
        <v>20.100000000000001</v>
      </c>
      <c r="DP7" s="127">
        <f t="shared" si="16"/>
        <v>252.8</v>
      </c>
      <c r="DQ7" s="127">
        <f t="shared" si="16"/>
        <v>269</v>
      </c>
      <c r="DR7" s="127">
        <f t="shared" si="16"/>
        <v>276.60000000000002</v>
      </c>
      <c r="DS7" s="127">
        <f t="shared" si="16"/>
        <v>274.8</v>
      </c>
      <c r="DT7" s="127">
        <f t="shared" si="16"/>
        <v>277.2</v>
      </c>
      <c r="DU7" s="119"/>
    </row>
    <row r="8" spans="1:125" s="105" customFormat="1">
      <c r="A8" s="106"/>
      <c r="B8" s="112">
        <v>2018</v>
      </c>
      <c r="C8" s="112">
        <v>222160</v>
      </c>
      <c r="D8" s="112">
        <v>47</v>
      </c>
      <c r="E8" s="112">
        <v>14</v>
      </c>
      <c r="F8" s="112">
        <v>0</v>
      </c>
      <c r="G8" s="112">
        <v>2</v>
      </c>
      <c r="H8" s="112" t="s">
        <v>54</v>
      </c>
      <c r="I8" s="112" t="s">
        <v>68</v>
      </c>
      <c r="J8" s="112" t="s">
        <v>83</v>
      </c>
      <c r="K8" s="112" t="s">
        <v>23</v>
      </c>
      <c r="L8" s="112" t="s">
        <v>59</v>
      </c>
      <c r="M8" s="112" t="s">
        <v>107</v>
      </c>
      <c r="N8" s="112" t="s">
        <v>108</v>
      </c>
      <c r="O8" s="120" t="s">
        <v>102</v>
      </c>
      <c r="P8" s="112" t="s">
        <v>109</v>
      </c>
      <c r="Q8" s="112" t="s">
        <v>110</v>
      </c>
      <c r="R8" s="123">
        <v>17</v>
      </c>
      <c r="S8" s="112" t="s">
        <v>111</v>
      </c>
      <c r="T8" s="112" t="s">
        <v>112</v>
      </c>
      <c r="U8" s="123">
        <v>9746</v>
      </c>
      <c r="V8" s="123">
        <v>407</v>
      </c>
      <c r="W8" s="123">
        <v>100</v>
      </c>
      <c r="X8" s="112" t="s">
        <v>41</v>
      </c>
      <c r="Y8" s="128">
        <v>71.3</v>
      </c>
      <c r="Z8" s="128">
        <v>83.7</v>
      </c>
      <c r="AA8" s="128">
        <v>65.099999999999994</v>
      </c>
      <c r="AB8" s="128">
        <v>70.3</v>
      </c>
      <c r="AC8" s="128">
        <v>74.3</v>
      </c>
      <c r="AD8" s="128">
        <v>385.5</v>
      </c>
      <c r="AE8" s="128">
        <v>419.4</v>
      </c>
      <c r="AF8" s="128">
        <v>371</v>
      </c>
      <c r="AG8" s="128">
        <v>509.2</v>
      </c>
      <c r="AH8" s="128">
        <v>449.1</v>
      </c>
      <c r="AI8" s="120">
        <v>297.10000000000002</v>
      </c>
      <c r="AJ8" s="128">
        <v>0</v>
      </c>
      <c r="AK8" s="128">
        <v>0</v>
      </c>
      <c r="AL8" s="128">
        <v>0</v>
      </c>
      <c r="AM8" s="128">
        <v>0</v>
      </c>
      <c r="AN8" s="128">
        <v>0</v>
      </c>
      <c r="AO8" s="128">
        <v>3.5</v>
      </c>
      <c r="AP8" s="128">
        <v>3.2</v>
      </c>
      <c r="AQ8" s="128">
        <v>2.9</v>
      </c>
      <c r="AR8" s="128">
        <v>6</v>
      </c>
      <c r="AS8" s="128">
        <v>3.8</v>
      </c>
      <c r="AT8" s="120">
        <v>5.3</v>
      </c>
      <c r="AU8" s="136">
        <v>0</v>
      </c>
      <c r="AV8" s="136">
        <v>0</v>
      </c>
      <c r="AW8" s="136">
        <v>0</v>
      </c>
      <c r="AX8" s="136">
        <v>0</v>
      </c>
      <c r="AY8" s="136">
        <v>0</v>
      </c>
      <c r="AZ8" s="136">
        <v>23</v>
      </c>
      <c r="BA8" s="136">
        <v>22</v>
      </c>
      <c r="BB8" s="136">
        <v>16</v>
      </c>
      <c r="BC8" s="136">
        <v>21</v>
      </c>
      <c r="BD8" s="136">
        <v>17</v>
      </c>
      <c r="BE8" s="136">
        <v>30</v>
      </c>
      <c r="BF8" s="128">
        <v>-40.200000000000003</v>
      </c>
      <c r="BG8" s="128">
        <v>-39.299999999999997</v>
      </c>
      <c r="BH8" s="128">
        <v>-53.6</v>
      </c>
      <c r="BI8" s="128">
        <v>-42.3</v>
      </c>
      <c r="BJ8" s="128">
        <v>-34.6</v>
      </c>
      <c r="BK8" s="128">
        <v>40.700000000000003</v>
      </c>
      <c r="BL8" s="128">
        <v>38.200000000000003</v>
      </c>
      <c r="BM8" s="128">
        <v>34.6</v>
      </c>
      <c r="BN8" s="128">
        <v>37.6</v>
      </c>
      <c r="BO8" s="128">
        <v>33.200000000000003</v>
      </c>
      <c r="BP8" s="120">
        <v>26.3</v>
      </c>
      <c r="BQ8" s="136">
        <v>-4810</v>
      </c>
      <c r="BR8" s="136">
        <v>-4395</v>
      </c>
      <c r="BS8" s="136">
        <v>-6299</v>
      </c>
      <c r="BT8" s="138">
        <v>-5280</v>
      </c>
      <c r="BU8" s="138">
        <v>-4428</v>
      </c>
      <c r="BV8" s="136">
        <v>7496</v>
      </c>
      <c r="BW8" s="136">
        <v>6967</v>
      </c>
      <c r="BX8" s="136">
        <v>7138</v>
      </c>
      <c r="BY8" s="136">
        <v>8131</v>
      </c>
      <c r="BZ8" s="136">
        <v>8024</v>
      </c>
      <c r="CA8" s="123">
        <v>16102</v>
      </c>
      <c r="CB8" s="128" t="s">
        <v>59</v>
      </c>
      <c r="CC8" s="128" t="s">
        <v>59</v>
      </c>
      <c r="CD8" s="128" t="s">
        <v>59</v>
      </c>
      <c r="CE8" s="128" t="s">
        <v>59</v>
      </c>
      <c r="CF8" s="128" t="s">
        <v>59</v>
      </c>
      <c r="CG8" s="128" t="s">
        <v>59</v>
      </c>
      <c r="CH8" s="128" t="s">
        <v>59</v>
      </c>
      <c r="CI8" s="128" t="s">
        <v>59</v>
      </c>
      <c r="CJ8" s="128" t="s">
        <v>59</v>
      </c>
      <c r="CK8" s="128" t="s">
        <v>59</v>
      </c>
      <c r="CL8" s="120" t="s">
        <v>59</v>
      </c>
      <c r="CM8" s="123">
        <v>0</v>
      </c>
      <c r="CN8" s="123">
        <v>0</v>
      </c>
      <c r="CO8" s="128" t="s">
        <v>59</v>
      </c>
      <c r="CP8" s="128" t="s">
        <v>59</v>
      </c>
      <c r="CQ8" s="128" t="s">
        <v>59</v>
      </c>
      <c r="CR8" s="128" t="s">
        <v>59</v>
      </c>
      <c r="CS8" s="128" t="s">
        <v>59</v>
      </c>
      <c r="CT8" s="128" t="s">
        <v>59</v>
      </c>
      <c r="CU8" s="128" t="s">
        <v>59</v>
      </c>
      <c r="CV8" s="128" t="s">
        <v>59</v>
      </c>
      <c r="CW8" s="128" t="s">
        <v>59</v>
      </c>
      <c r="CX8" s="128" t="s">
        <v>59</v>
      </c>
      <c r="CY8" s="120" t="s">
        <v>59</v>
      </c>
      <c r="CZ8" s="128">
        <v>0</v>
      </c>
      <c r="DA8" s="128">
        <v>0</v>
      </c>
      <c r="DB8" s="128">
        <v>0</v>
      </c>
      <c r="DC8" s="128">
        <v>0</v>
      </c>
      <c r="DD8" s="128">
        <v>0</v>
      </c>
      <c r="DE8" s="128">
        <v>78.400000000000006</v>
      </c>
      <c r="DF8" s="128">
        <v>70.5</v>
      </c>
      <c r="DG8" s="128">
        <v>59.2</v>
      </c>
      <c r="DH8" s="128">
        <v>62.4</v>
      </c>
      <c r="DI8" s="128">
        <v>82.7</v>
      </c>
      <c r="DJ8" s="120">
        <v>103.6</v>
      </c>
      <c r="DK8" s="128">
        <v>6.5</v>
      </c>
      <c r="DL8" s="128">
        <v>2297</v>
      </c>
      <c r="DM8" s="128">
        <v>2234.9</v>
      </c>
      <c r="DN8" s="128">
        <v>20.6</v>
      </c>
      <c r="DO8" s="128">
        <v>20.100000000000001</v>
      </c>
      <c r="DP8" s="128">
        <v>252.8</v>
      </c>
      <c r="DQ8" s="128">
        <v>269</v>
      </c>
      <c r="DR8" s="128">
        <v>276.60000000000002</v>
      </c>
      <c r="DS8" s="128">
        <v>274.8</v>
      </c>
      <c r="DT8" s="128">
        <v>277.2</v>
      </c>
      <c r="DU8" s="120">
        <v>199.3</v>
      </c>
    </row>
    <row r="9" spans="1:125"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37"/>
      <c r="BJ9" s="137"/>
      <c r="BK9" s="124"/>
      <c r="BL9" s="124"/>
      <c r="BM9" s="124"/>
      <c r="BN9" s="124"/>
      <c r="BO9" s="124"/>
      <c r="BP9" s="124"/>
      <c r="BQ9" s="124"/>
      <c r="BR9" s="124"/>
      <c r="BS9" s="124"/>
      <c r="BT9" s="139"/>
      <c r="BU9" s="139"/>
      <c r="BV9" s="124"/>
      <c r="BW9" s="124"/>
      <c r="BX9" s="124"/>
      <c r="BY9" s="124"/>
      <c r="BZ9" s="124"/>
      <c r="CA9" s="124"/>
      <c r="CB9" s="124"/>
      <c r="CC9" s="124"/>
      <c r="CD9" s="124"/>
      <c r="CE9" s="137"/>
      <c r="CF9" s="137"/>
      <c r="CG9" s="124"/>
      <c r="CH9" s="124"/>
      <c r="CI9" s="124"/>
      <c r="CJ9" s="124"/>
      <c r="CK9" s="124"/>
      <c r="CL9" s="124"/>
      <c r="CM9" s="121"/>
      <c r="CN9" s="121"/>
      <c r="CO9" s="124"/>
      <c r="CP9" s="124"/>
      <c r="CQ9" s="124"/>
      <c r="CR9" s="137"/>
      <c r="CS9" s="137"/>
      <c r="CT9" s="124"/>
      <c r="CU9" s="124"/>
      <c r="CV9" s="124"/>
      <c r="CW9" s="124"/>
      <c r="CX9" s="124"/>
      <c r="CY9" s="124"/>
      <c r="CZ9" s="124"/>
      <c r="DA9" s="124"/>
      <c r="DB9" s="124"/>
      <c r="DC9" s="137"/>
      <c r="DD9" s="137"/>
      <c r="DE9" s="124"/>
      <c r="DF9" s="124"/>
      <c r="DG9" s="124"/>
      <c r="DH9" s="124"/>
      <c r="DI9" s="124"/>
      <c r="DJ9" s="124"/>
      <c r="DK9" s="124"/>
      <c r="DL9" s="124"/>
      <c r="DM9" s="124"/>
      <c r="DN9" s="137"/>
      <c r="DO9" s="137"/>
      <c r="DP9" s="124"/>
      <c r="DQ9" s="124"/>
      <c r="DR9" s="124"/>
      <c r="DS9" s="124"/>
      <c r="DT9" s="124"/>
      <c r="DU9" s="124"/>
    </row>
    <row r="10" spans="1:125">
      <c r="A10" s="107"/>
      <c r="B10" s="107" t="s">
        <v>113</v>
      </c>
      <c r="C10" s="107" t="s">
        <v>114</v>
      </c>
      <c r="D10" s="107" t="s">
        <v>115</v>
      </c>
      <c r="E10" s="107" t="s">
        <v>116</v>
      </c>
      <c r="F10" s="107" t="s">
        <v>117</v>
      </c>
      <c r="O10" s="121"/>
      <c r="P10" s="121"/>
      <c r="Q10" s="121"/>
      <c r="R10" s="121"/>
      <c r="S10" s="124"/>
      <c r="T10" s="121"/>
      <c r="U10" s="121"/>
      <c r="V10" s="121"/>
      <c r="W10" s="121"/>
      <c r="X10" s="121"/>
      <c r="Y10" s="124"/>
      <c r="Z10" s="124"/>
      <c r="AA10" s="124"/>
      <c r="AB10" s="124"/>
      <c r="AC10" s="124"/>
      <c r="AD10" s="124"/>
      <c r="AE10" s="124"/>
      <c r="AF10" s="124"/>
      <c r="AG10" s="124"/>
      <c r="AH10" s="121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1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1"/>
      <c r="BG10" s="124"/>
      <c r="BH10" s="124"/>
      <c r="BI10" s="124"/>
      <c r="BJ10" s="124"/>
      <c r="BK10" s="124"/>
      <c r="BL10" s="124"/>
      <c r="BM10" s="124"/>
      <c r="BN10" s="124"/>
      <c r="BO10" s="121"/>
      <c r="BP10" s="124"/>
      <c r="BQ10" s="121"/>
      <c r="BR10" s="124"/>
      <c r="BS10" s="124"/>
      <c r="BT10" s="124"/>
      <c r="BU10" s="124"/>
      <c r="BV10" s="124"/>
      <c r="BW10" s="124"/>
      <c r="BX10" s="124"/>
      <c r="BY10" s="124"/>
      <c r="BZ10" s="121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1"/>
      <c r="CL10" s="124"/>
      <c r="CM10" s="121"/>
      <c r="CN10" s="121"/>
      <c r="CO10" s="124"/>
      <c r="CP10" s="124"/>
      <c r="CQ10" s="124"/>
      <c r="CR10" s="124"/>
      <c r="CS10" s="124"/>
      <c r="CT10" s="124"/>
      <c r="CU10" s="124"/>
      <c r="CV10" s="124"/>
      <c r="CW10" s="124"/>
      <c r="CX10" s="121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1"/>
      <c r="DJ10" s="124"/>
      <c r="DK10" s="121"/>
      <c r="DL10" s="124"/>
      <c r="DM10" s="124"/>
      <c r="DN10" s="124"/>
      <c r="DO10" s="124"/>
      <c r="DP10" s="124"/>
      <c r="DQ10" s="124"/>
      <c r="DR10" s="124"/>
      <c r="DS10" s="124"/>
      <c r="DT10" s="121"/>
      <c r="DU10" s="124"/>
    </row>
    <row r="11" spans="1:125">
      <c r="A11" s="107" t="s">
        <v>58</v>
      </c>
      <c r="B11" s="113">
        <f>DATEVALUE($B$6-4&amp;"年1月1日")</f>
        <v>41640</v>
      </c>
      <c r="C11" s="113">
        <f>DATEVALUE($B$6-3&amp;"年1月1日")</f>
        <v>42005</v>
      </c>
      <c r="D11" s="113">
        <f>DATEVALUE($B$6-2&amp;"年1月1日")</f>
        <v>42370</v>
      </c>
      <c r="E11" s="113">
        <f>DATEVALUE($B$6-1&amp;"年1月1日")</f>
        <v>42736</v>
      </c>
      <c r="F11" s="113">
        <f>DATEVALUE($B$6&amp;"年1月1日")</f>
        <v>43101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4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4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4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4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4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</row>
    <row r="12" spans="1:125"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</row>
    <row r="13" spans="1:125"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</row>
    <row r="14" spans="1:125"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</row>
    <row r="15" spans="1:125"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</row>
    <row r="16" spans="1:125"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</row>
    <row r="17" spans="15:125"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</row>
    <row r="18" spans="15:125"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</row>
    <row r="19" spans="15:125"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</row>
    <row r="20" spans="15:125"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</row>
  </sheetData>
  <mergeCells count="12">
    <mergeCell ref="Y4:AI4"/>
    <mergeCell ref="AJ4:AT4"/>
    <mergeCell ref="AU4:BE4"/>
    <mergeCell ref="BF4:BP4"/>
    <mergeCell ref="BQ4:CA4"/>
    <mergeCell ref="CB4:CL4"/>
    <mergeCell ref="CO4:CY4"/>
    <mergeCell ref="CZ4:DJ4"/>
    <mergeCell ref="DK4:DU4"/>
    <mergeCell ref="H3:X4"/>
    <mergeCell ref="CM4:CM5"/>
    <mergeCell ref="CN4:CN5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齊藤　崇</cp:lastModifiedBy>
  <cp:lastPrinted>2020-01-21T11:41:41Z</cp:lastPrinted>
  <dcterms:created xsi:type="dcterms:W3CDTF">2019-12-05T07:23:55Z</dcterms:created>
  <dcterms:modified xsi:type="dcterms:W3CDTF">2020-02-03T02:58:37Z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2020-02-03T02:58:37Z</vt:filetime>
  </property>
</Properties>
</file>