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4es003\水道総務課共有\総務課\34 照会・回答\H31\沼津市各課\02財務部\01財政課\R020127〆切　 【131（金）〆】　公営企業に係る「経営比較分析表」の公表について\02提出\"/>
    </mc:Choice>
  </mc:AlternateContent>
  <workbookProtection workbookAlgorithmName="SHA-512" workbookHashValue="UO0lHGUg/66Rlsfy+BPZAxb4td495XeEP38r0ff1VcZU9ILOxqZZuQqP3ftjHEI8iBmwdURzcjrz9abldBun/A==" workbookSaltValue="HVjPy8OTYfTq+7qXJ2F22A==" workbookSpinCount="100000" lockStructure="1"/>
  <bookViews>
    <workbookView xWindow="0" yWindow="0" windowWidth="2049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<sst xmlns="http://schemas.openxmlformats.org/spreadsheetml/2006/main" count="220" uniqueCount="107">
  <si>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</si>
  <si>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</si>
  <si>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</si>
  <si>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</si>
  <si>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</si>
  <si>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</si>
  <si>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</si>
  <si>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</si>
  <si>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</si>
  <si>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</si>
  <si>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</si>
  <si>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</si>
  <si>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</si>
  <si>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</si>
  <si>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</si>
  <si>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</si>
  <si>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</si>
  <si>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</si>
  <si>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</si>
  <si>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</si>
  <si>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</si>
  <si>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</si>
  <si>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</si>
  <si>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</si>
  <si>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</si>
  <si>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</si>
  <si>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</si>
  <si>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</si>
  <si>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</si>
  <si>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</si>
  <si>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</si>
  <si>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</si>
  <si>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</si>
  <si>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</si>
  <si>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</si>
  <si>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</si>
  <si>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</si>
  <si>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</si>
  <si>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</si>
  <si>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</si>
  <si>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</si>
  <si>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</si>
  <si>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</si>
  <si>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</si>
  <si>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</si>
  <si>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</si>
  <si>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</si>
  <si>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</si>
  <si>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</si>
  <si>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</si>
  <si>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</si>
  <si>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</si>
  <si>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</si>
  <si>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</si>
  <si>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</si>
  <si>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</si>
  <si>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</si>
  <si>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</si>
  <si>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</si>
  <si>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</si>
  <si>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</si>
  <si>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</si>
  <si>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</si>
  <si>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</si>
  <si>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</si>
  <si>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</si>
  <si>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</si>
  <si>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</si>
  <si>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</si>
  <si>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</si>
  <si>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</si>
  <si>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</si>
  <si>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</si>
  <si>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</si>
  <si>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</si>
  <si>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</si>
  <si>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</si>
  <si>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</si>
  <si>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</si>
  <si>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</si>
  <si>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</si>
  <si>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</si>
  <si>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</si>
  <si>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</si>
  <si>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</si>
  <si>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</si>
  <si>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</si>
  <si>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</si>
  <si>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</si>
  <si>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</si>
  <si>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</si>
  <si>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</si>
  <si>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</si>
  <si>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</si>
  <si>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</si>
  <si>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</si>
  <si>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</si>
  <si>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</si>
  <si>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</si>
  <si>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</si>
  <si>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</si>
  <si>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</si>
  <si>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</si>
  <si>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</si>
  <si>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法定耐用年数を超えた管路延長の割合を表す「②管路経年化率」で示されるように、本市の管路経年化率は全国及び類似団体平均よりも高く、管路の更新が急務となっていることが分かる。
　また、当該年度の管路更新ペースを示す「③管路更新率」は、全国及び類似団体平均を上回っているが、経年化率から鑑みても、引き続き、管路の更新事業への投資が必要なことが分かる。
　上記のことから、「②管路経年化率」上昇の抑制及び「③管路更新率」の向上が図られるよう、引き続き、管路更新を計画的に進めていく。　</t>
    <rPh sb="39" eb="40">
      <t>ホン</t>
    </rPh>
    <rPh sb="82" eb="83">
      <t>ワ</t>
    </rPh>
    <rPh sb="169" eb="170">
      <t>ワ</t>
    </rPh>
    <phoneticPr fontId="4"/>
  </si>
  <si>
    <t xml:space="preserve"> 本市の水道事業の経営状況は、「①経常収支比率」が100％を超え（黒字を確保）、全国及び類似団体平均より高く、「②累積欠損金比率」が０％（過去の赤字分も無し）であるなど、健全経営を確保できている。
　これは、１㎥当たりにどの程度費用がかかるかを表す「⑥給水原価」で示されているように、本市は良質で豊富な水資源が確保できているため、水道水供給に費用がかからないことや、「⑤料金回収率」で示されるように水道料金で給水に係る費用を賄えているからである。
　一方、「⑦施設利用率」は減少を続けている。
　これは人口減少や節水機器の普及などにより、年々配水量が減少していることが主な要因であると考えられ、この傾向は当面続いていくと想定される。
　そのため、今後の人口減少などによる水需要を考慮し、施設の統廃合、ダウンサイジングなど効率的な施設形態の検討をしていかなければならない。　
</t>
    <rPh sb="1" eb="2">
      <t>ホン</t>
    </rPh>
    <rPh sb="76" eb="77">
      <t>ナ</t>
    </rPh>
    <rPh sb="142" eb="143">
      <t>ホン</t>
    </rPh>
    <rPh sb="237" eb="239">
      <t>ゲンショウ</t>
    </rPh>
    <phoneticPr fontId="4"/>
  </si>
  <si>
    <t>　現状の経営においては、健全経営を確保できていると考えているが、近年は給水量の減少に伴い水道事業の主要な財源である水道料金収益は減り続けており、将来においては厳しい経営状況になることが予想される。
　一方、上述したとおり、水道施設の老朽化に伴う更新事業は計画的に行っていかなければならない。
　このような中、経営の健全化を維持し、計画的な施設更新を実現するためには、引き続き、経費削減に努めることが必要となる。
　また、令和２年度末までに策定する経営戦略に上記課題を踏まえた内容を盛り込み、水道事業が安定的に継続できるよう努めていく。</t>
    <rPh sb="210" eb="212">
      <t>レイワ</t>
    </rPh>
    <rPh sb="213" eb="215">
      <t>ネンド</t>
    </rPh>
    <rPh sb="215" eb="216">
      <t>マツ</t>
    </rPh>
    <rPh sb="219" eb="221">
      <t>サクテイ</t>
    </rPh>
    <rPh sb="223" eb="225">
      <t>ケイエイ</t>
    </rPh>
    <rPh sb="225" eb="227">
      <t>センリャク</t>
    </rPh>
    <rPh sb="228" eb="230">
      <t>ジョウキ</t>
    </rPh>
    <rPh sb="230" eb="232">
      <t>カダイ</t>
    </rPh>
    <rPh sb="233" eb="234">
      <t>フ</t>
    </rPh>
    <rPh sb="237" eb="239">
      <t>ナイヨウ</t>
    </rPh>
    <rPh sb="240" eb="241">
      <t>モ</t>
    </rPh>
    <rPh sb="242" eb="243">
      <t>コ</t>
    </rPh>
    <rPh sb="245" eb="247">
      <t>スイドウ</t>
    </rPh>
    <rPh sb="247" eb="249">
      <t>ジギョウ</t>
    </rPh>
    <rPh sb="250" eb="252">
      <t>アンテイ</t>
    </rPh>
    <rPh sb="252" eb="253">
      <t>テキ</t>
    </rPh>
    <rPh sb="254" eb="256">
      <t>ケイゾク</t>
    </rPh>
    <rPh sb="261" eb="26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</si>
</sst>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0.38</c:v>
                </c:pt>
                <c:pt idx="1">
                  <c:v>0.62</c:v>
                </c:pt>
                <c:pt idx="2">
                  <c:v>1.07</c:v>
                </c:pt>
                <c:pt idx="3">
                  <c:v>1.25</c:v>
                </c:pt>
                <c:pt idx="4">
                  <c:v>1.41</c:v>
                </c:pt>
              </c:numCache>
            </c:numRef>
          </c:val>
          <c:extLst>
            <c:ext xmlns:c16="http://schemas.microsoft.com/office/drawing/2014/chart" uri="{C3380CC4-5D6E-409C-BE32-E72D297353CC}">
              <c16:uniqueId val="{00000000-7F90-452E-AC28-68436150AC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7F90-452E-AC28-68436150AC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58.44</c:v>
                </c:pt>
                <c:pt idx="1">
                  <c:v>58.18</c:v>
                </c:pt>
                <c:pt idx="2">
                  <c:v>58.01</c:v>
                </c:pt>
                <c:pt idx="3">
                  <c:v>56.82</c:v>
                </c:pt>
                <c:pt idx="4">
                  <c:v>56.34</c:v>
                </c:pt>
              </c:numCache>
            </c:numRef>
          </c:val>
          <c:extLst>
            <c:ext xmlns:c16="http://schemas.microsoft.com/office/drawing/2014/chart" uri="{C3380CC4-5D6E-409C-BE32-E72D297353CC}">
              <c16:uniqueId val="{00000000-0154-40E2-AB40-8988F1657A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0154-40E2-AB40-8988F1657A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85.33</c:v>
                </c:pt>
                <c:pt idx="1">
                  <c:v>84.16</c:v>
                </c:pt>
                <c:pt idx="2">
                  <c:v>83.76</c:v>
                </c:pt>
                <c:pt idx="3">
                  <c:v>84.48</c:v>
                </c:pt>
                <c:pt idx="4">
                  <c:v>84</c:v>
                </c:pt>
              </c:numCache>
            </c:numRef>
          </c:val>
          <c:extLst>
            <c:ext xmlns:c16="http://schemas.microsoft.com/office/drawing/2014/chart" uri="{C3380CC4-5D6E-409C-BE32-E72D297353CC}">
              <c16:uniqueId val="{00000000-2D5D-412A-9EB8-776E8141C0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2D5D-412A-9EB8-776E8141C0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123.58</c:v>
                </c:pt>
                <c:pt idx="1">
                  <c:v>115.81</c:v>
                </c:pt>
                <c:pt idx="2">
                  <c:v>123.37</c:v>
                </c:pt>
                <c:pt idx="3">
                  <c:v>118.75</c:v>
                </c:pt>
                <c:pt idx="4">
                  <c:v>115.84</c:v>
                </c:pt>
              </c:numCache>
            </c:numRef>
          </c:val>
          <c:extLst>
            <c:ext xmlns:c16="http://schemas.microsoft.com/office/drawing/2014/chart" uri="{C3380CC4-5D6E-409C-BE32-E72D297353CC}">
              <c16:uniqueId val="{00000000-83E3-42D9-AA10-F08B0F0AC3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83E3-42D9-AA10-F08B0F0AC3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42.64</c:v>
                </c:pt>
                <c:pt idx="1">
                  <c:v>42.58</c:v>
                </c:pt>
                <c:pt idx="2">
                  <c:v>43.57</c:v>
                </c:pt>
                <c:pt idx="3">
                  <c:v>44.23</c:v>
                </c:pt>
                <c:pt idx="4">
                  <c:v>45.01</c:v>
                </c:pt>
              </c:numCache>
            </c:numRef>
          </c:val>
          <c:extLst>
            <c:ext xmlns:c16="http://schemas.microsoft.com/office/drawing/2014/chart" uri="{C3380CC4-5D6E-409C-BE32-E72D297353CC}">
              <c16:uniqueId val="{00000000-DAEE-439A-8E52-34C37F7064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DAEE-439A-8E52-34C37F7064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21.35</c:v>
                </c:pt>
                <c:pt idx="1">
                  <c:v>23.88</c:v>
                </c:pt>
                <c:pt idx="2">
                  <c:v>26.66</c:v>
                </c:pt>
                <c:pt idx="3">
                  <c:v>26.3</c:v>
                </c:pt>
                <c:pt idx="4">
                  <c:v>28.71</c:v>
                </c:pt>
              </c:numCache>
            </c:numRef>
          </c:val>
          <c:extLst>
            <c:ext xmlns:c16="http://schemas.microsoft.com/office/drawing/2014/chart" uri="{C3380CC4-5D6E-409C-BE32-E72D297353CC}">
              <c16:uniqueId val="{00000000-BBB9-4FFA-A8DB-17D9EDF942F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BBB9-4FFA-A8DB-17D9EDF942F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24-4E25-821E-2E7A8F7553B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7424-4E25-821E-2E7A8F7553B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184.03</c:v>
                </c:pt>
                <c:pt idx="1">
                  <c:v>180.57</c:v>
                </c:pt>
                <c:pt idx="2">
                  <c:v>228.16</c:v>
                </c:pt>
                <c:pt idx="3">
                  <c:v>211.36</c:v>
                </c:pt>
                <c:pt idx="4">
                  <c:v>242.81</c:v>
                </c:pt>
              </c:numCache>
            </c:numRef>
          </c:val>
          <c:extLst>
            <c:ext xmlns:c16="http://schemas.microsoft.com/office/drawing/2014/chart" uri="{C3380CC4-5D6E-409C-BE32-E72D297353CC}">
              <c16:uniqueId val="{00000000-44FC-4EBB-97D9-CD3FD1550FD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44FC-4EBB-97D9-CD3FD1550FD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421.81</c:v>
                </c:pt>
                <c:pt idx="1">
                  <c:v>431.77</c:v>
                </c:pt>
                <c:pt idx="2">
                  <c:v>443.59</c:v>
                </c:pt>
                <c:pt idx="3">
                  <c:v>452.81</c:v>
                </c:pt>
                <c:pt idx="4">
                  <c:v>459.66</c:v>
                </c:pt>
              </c:numCache>
            </c:numRef>
          </c:val>
          <c:extLst>
            <c:ext xmlns:c16="http://schemas.microsoft.com/office/drawing/2014/chart" uri="{C3380CC4-5D6E-409C-BE32-E72D297353CC}">
              <c16:uniqueId val="{00000000-B5F9-4382-9480-C0D7C6F27F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B5F9-4382-9480-C0D7C6F27F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117.03</c:v>
                </c:pt>
                <c:pt idx="1">
                  <c:v>109.18</c:v>
                </c:pt>
                <c:pt idx="2">
                  <c:v>116.78</c:v>
                </c:pt>
                <c:pt idx="3">
                  <c:v>112.4</c:v>
                </c:pt>
                <c:pt idx="4">
                  <c:v>108.78</c:v>
                </c:pt>
              </c:numCache>
            </c:numRef>
          </c:val>
          <c:extLst>
            <c:ext xmlns:c16="http://schemas.microsoft.com/office/drawing/2014/chart" uri="{C3380CC4-5D6E-409C-BE32-E72D297353CC}">
              <c16:uniqueId val="{00000000-E417-4871-957C-58A0AFB3BD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E417-4871-957C-58A0AFB3BD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76.31</c:v>
                </c:pt>
                <c:pt idx="1">
                  <c:v>81.22</c:v>
                </c:pt>
                <c:pt idx="2">
                  <c:v>75.88</c:v>
                </c:pt>
                <c:pt idx="3">
                  <c:v>78.709999999999994</c:v>
                </c:pt>
                <c:pt idx="4">
                  <c:v>81.180000000000007</c:v>
                </c:pt>
              </c:numCache>
            </c:numRef>
          </c:val>
          <c:extLst>
            <c:ext xmlns:c16="http://schemas.microsoft.com/office/drawing/2014/chart" uri="{C3380CC4-5D6E-409C-BE32-E72D297353CC}">
              <c16:uniqueId val="{00000000-7D72-41D8-9023-B69CE61E30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7D72-41D8-9023-B69CE61E30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W83" sqref="BW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沼津市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195986</v>
      </c>
      <c r="AM8" s="60"/>
      <c r="AN8" s="60"/>
      <c r="AO8" s="60"/>
      <c r="AP8" s="60"/>
      <c r="AQ8" s="60"/>
      <c r="AR8" s="60"/>
      <c r="AS8" s="60"/>
      <c r="AT8" s="51">
        <f>データ!$S$6</f>
        <v>186.96</v>
      </c>
      <c r="AU8" s="52"/>
      <c r="AV8" s="52"/>
      <c r="AW8" s="52"/>
      <c r="AX8" s="52"/>
      <c r="AY8" s="52"/>
      <c r="AZ8" s="52"/>
      <c r="BA8" s="52"/>
      <c r="BB8" s="53">
        <f>データ!$T$6</f>
        <v>1048.28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63.47</v>
      </c>
      <c r="J10" s="52"/>
      <c r="K10" s="52"/>
      <c r="L10" s="52"/>
      <c r="M10" s="52"/>
      <c r="N10" s="52"/>
      <c r="O10" s="63"/>
      <c r="P10" s="53">
        <f>データ!$P$6</f>
        <v>99.41</v>
      </c>
      <c r="Q10" s="53"/>
      <c r="R10" s="53"/>
      <c r="S10" s="53"/>
      <c r="T10" s="53"/>
      <c r="U10" s="53"/>
      <c r="V10" s="53"/>
      <c r="W10" s="60">
        <f>データ!$Q$6</f>
        <v>1610</v>
      </c>
      <c r="X10" s="60"/>
      <c r="Y10" s="60"/>
      <c r="Z10" s="60"/>
      <c r="AA10" s="60"/>
      <c r="AB10" s="60"/>
      <c r="AC10" s="60"/>
      <c r="AD10" s="2"/>
      <c r="AE10" s="2"/>
      <c r="AF10" s="2"/>
      <c r="AG10" s="2"/>
      <c r="AH10" s="4"/>
      <c r="AI10" s="4"/>
      <c r="AJ10" s="4"/>
      <c r="AK10" s="4"/>
      <c r="AL10" s="60">
        <f>データ!$U$6</f>
        <v>226209</v>
      </c>
      <c r="AM10" s="60"/>
      <c r="AN10" s="60"/>
      <c r="AO10" s="60"/>
      <c r="AP10" s="60"/>
      <c r="AQ10" s="60"/>
      <c r="AR10" s="60"/>
      <c r="AS10" s="60"/>
      <c r="AT10" s="51">
        <f>データ!$V$6</f>
        <v>66.45</v>
      </c>
      <c r="AU10" s="52"/>
      <c r="AV10" s="52"/>
      <c r="AW10" s="52"/>
      <c r="AX10" s="52"/>
      <c r="AY10" s="52"/>
      <c r="AZ10" s="52"/>
      <c r="BA10" s="52"/>
      <c r="BB10" s="53">
        <f>データ!$W$6</f>
        <v>3404.2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EM6EnEX+i2L++jZfFSFx1vY2P4aABg31hca7P9Tb0KmdkHFSdgPNbQhZxrUIaPwLD0wnOL2k/OOcyQg8X5lUQ==" saltValue="EKGAgDExksAksFtXsAon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222038</v>
      </c>
      <c r="D6" s="34">
        <f t="shared" si="3"/>
        <v>46</v>
      </c>
      <c r="E6" s="34">
        <f t="shared" si="3"/>
        <v>1</v>
      </c>
      <c r="F6" s="34">
        <f t="shared" si="3"/>
        <v>0</v>
      </c>
      <c r="G6" s="34">
        <f t="shared" si="3"/>
        <v>1</v>
      </c>
      <c r="H6" s="34" t="str">
        <f t="shared" si="3"/>
        <v>静岡県　沼津市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63.47</v>
      </c>
      <c r="P6" s="35">
        <f t="shared" si="3"/>
        <v>99.41</v>
      </c>
      <c r="Q6" s="35">
        <f t="shared" si="3"/>
        <v>1610</v>
      </c>
      <c r="R6" s="35">
        <f t="shared" si="3"/>
        <v>195986</v>
      </c>
      <c r="S6" s="35">
        <f t="shared" si="3"/>
        <v>186.96</v>
      </c>
      <c r="T6" s="35">
        <f t="shared" si="3"/>
        <v>1048.28</v>
      </c>
      <c r="U6" s="35">
        <f t="shared" si="3"/>
        <v>226209</v>
      </c>
      <c r="V6" s="35">
        <f t="shared" si="3"/>
        <v>66.45</v>
      </c>
      <c r="W6" s="35">
        <f t="shared" si="3"/>
        <v>3404.2</v>
      </c>
      <c r="X6" s="36">
        <f>IF(X7="",NA(),X7)</f>
        <v>123.58</v>
      </c>
      <c r="Y6" s="36">
        <f t="shared" ref="Y6:AG6" si="4">IF(Y7="",NA(),Y7)</f>
        <v>115.81</v>
      </c>
      <c r="Z6" s="36">
        <f t="shared" si="4"/>
        <v>123.37</v>
      </c>
      <c r="AA6" s="36">
        <f t="shared" si="4"/>
        <v>118.75</v>
      </c>
      <c r="AB6" s="36">
        <f t="shared" si="4"/>
        <v>115.84</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184.03</v>
      </c>
      <c r="AU6" s="36">
        <f t="shared" ref="AU6:BC6" si="6">IF(AU7="",NA(),AU7)</f>
        <v>180.57</v>
      </c>
      <c r="AV6" s="36">
        <f t="shared" si="6"/>
        <v>228.16</v>
      </c>
      <c r="AW6" s="36">
        <f t="shared" si="6"/>
        <v>211.36</v>
      </c>
      <c r="AX6" s="36">
        <f t="shared" si="6"/>
        <v>242.81</v>
      </c>
      <c r="AY6" s="36">
        <f t="shared" si="6"/>
        <v>289.8</v>
      </c>
      <c r="AZ6" s="36">
        <f t="shared" si="6"/>
        <v>299.44</v>
      </c>
      <c r="BA6" s="36">
        <f t="shared" si="6"/>
        <v>311.99</v>
      </c>
      <c r="BB6" s="36">
        <f t="shared" si="6"/>
        <v>307.83</v>
      </c>
      <c r="BC6" s="36">
        <f t="shared" si="6"/>
        <v>318.89</v>
      </c>
      <c r="BD6" s="35" t="str">
        <f>IF(BD7="","",IF(BD7="-","【-】","【"&amp;SUBSTITUTE(TEXT(BD7,"#,##0.00"),"-","△")&amp;"】"))</f>
        <v>【261.93】</v>
      </c>
      <c r="BE6" s="36">
        <f>IF(BE7="",NA(),BE7)</f>
        <v>421.81</v>
      </c>
      <c r="BF6" s="36">
        <f t="shared" ref="BF6:BN6" si="7">IF(BF7="",NA(),BF7)</f>
        <v>431.77</v>
      </c>
      <c r="BG6" s="36">
        <f t="shared" si="7"/>
        <v>443.59</v>
      </c>
      <c r="BH6" s="36">
        <f t="shared" si="7"/>
        <v>452.81</v>
      </c>
      <c r="BI6" s="36">
        <f t="shared" si="7"/>
        <v>459.66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117.03</v>
      </c>
      <c r="BQ6" s="36">
        <f t="shared" ref="BQ6:BY6" si="8">IF(BQ7="",NA(),BQ7)</f>
        <v>109.18</v>
      </c>
      <c r="BR6" s="36">
        <f t="shared" si="8"/>
        <v>116.78</v>
      </c>
      <c r="BS6" s="36">
        <f t="shared" si="8"/>
        <v>112.4</v>
      </c>
      <c r="BT6" s="36">
        <f t="shared" si="8"/>
        <v>108.78</v>
      </c>
      <c r="BU6" s="36">
        <f t="shared" si="8"/>
        <v>107.05</v>
      </c>
      <c r="BV6" s="36">
        <f t="shared" si="8"/>
        <v>106.4</v>
      </c>
      <c r="BW6" s="36">
        <f t="shared" si="8"/>
        <v>107.61</v>
      </c>
      <c r="BX6" s="36">
        <f t="shared" si="8"/>
        <v>106.02</v>
      </c>
      <c r="BY6" s="36">
        <f t="shared" si="8"/>
        <v>104.84</v>
      </c>
      <c r="BZ6" s="35" t="str">
        <f>IF(BZ7="","",IF(BZ7="-","【-】","【"&amp;SUBSTITUTE(TEXT(BZ7,"#,##0.00"),"-","△")&amp;"】"))</f>
        <v>【103.91】</v>
      </c>
      <c r="CA6" s="36">
        <f>IF(CA7="",NA(),CA7)</f>
        <v>76.31</v>
      </c>
      <c r="CB6" s="36">
        <f t="shared" ref="CB6:CJ6" si="9">IF(CB7="",NA(),CB7)</f>
        <v>81.22</v>
      </c>
      <c r="CC6" s="36">
        <f t="shared" si="9"/>
        <v>75.88</v>
      </c>
      <c r="CD6" s="36">
        <f t="shared" si="9"/>
        <v>78.709999999999994</v>
      </c>
      <c r="CE6" s="36">
        <f t="shared" si="9"/>
        <v>81.180000000000007</v>
      </c>
      <c r="CF6" s="36">
        <f t="shared" si="9"/>
        <v>155.09</v>
      </c>
      <c r="CG6" s="36">
        <f t="shared" si="9"/>
        <v>156.29</v>
      </c>
      <c r="CH6" s="36">
        <f t="shared" si="9"/>
        <v>155.69</v>
      </c>
      <c r="CI6" s="36">
        <f t="shared" si="9"/>
        <v>158.6</v>
      </c>
      <c r="CJ6" s="36">
        <f t="shared" si="9"/>
        <v>161.82</v>
      </c>
      <c r="CK6" s="35" t="str">
        <f>IF(CK7="","",IF(CK7="-","【-】","【"&amp;SUBSTITUTE(TEXT(CK7,"#,##0.00"),"-","△")&amp;"】"))</f>
        <v>【167.11】</v>
      </c>
      <c r="CL6" s="36">
        <f>IF(CL7="",NA(),CL7)</f>
        <v>58.44</v>
      </c>
      <c r="CM6" s="36">
        <f t="shared" ref="CM6:CU6" si="10">IF(CM7="",NA(),CM7)</f>
        <v>58.18</v>
      </c>
      <c r="CN6" s="36">
        <f t="shared" si="10"/>
        <v>58.01</v>
      </c>
      <c r="CO6" s="36">
        <f t="shared" si="10"/>
        <v>56.82</v>
      </c>
      <c r="CP6" s="36">
        <f t="shared" si="10"/>
        <v>56.34</v>
      </c>
      <c r="CQ6" s="36">
        <f t="shared" si="10"/>
        <v>61.61</v>
      </c>
      <c r="CR6" s="36">
        <f t="shared" si="10"/>
        <v>62.34</v>
      </c>
      <c r="CS6" s="36">
        <f t="shared" si="10"/>
        <v>62.46</v>
      </c>
      <c r="CT6" s="36">
        <f t="shared" si="10"/>
        <v>62.88</v>
      </c>
      <c r="CU6" s="36">
        <f t="shared" si="10"/>
        <v>62.32</v>
      </c>
      <c r="CV6" s="35" t="str">
        <f>IF(CV7="","",IF(CV7="-","【-】","【"&amp;SUBSTITUTE(TEXT(CV7,"#,##0.00"),"-","△")&amp;"】"))</f>
        <v>【60.27】</v>
      </c>
      <c r="CW6" s="36">
        <f>IF(CW7="",NA(),CW7)</f>
        <v>85.33</v>
      </c>
      <c r="CX6" s="36">
        <f t="shared" ref="CX6:DF6" si="11">IF(CX7="",NA(),CX7)</f>
        <v>84.16</v>
      </c>
      <c r="CY6" s="36">
        <f t="shared" si="11"/>
        <v>83.76</v>
      </c>
      <c r="CZ6" s="36">
        <f t="shared" si="11"/>
        <v>84.48</v>
      </c>
      <c r="DA6" s="36">
        <f t="shared" si="11"/>
        <v>84</v>
      </c>
      <c r="DB6" s="36">
        <f t="shared" si="11"/>
        <v>90.23</v>
      </c>
      <c r="DC6" s="36">
        <f t="shared" si="11"/>
        <v>90.15</v>
      </c>
      <c r="DD6" s="36">
        <f t="shared" si="11"/>
        <v>90.62</v>
      </c>
      <c r="DE6" s="36">
        <f t="shared" si="11"/>
        <v>90.13</v>
      </c>
      <c r="DF6" s="36">
        <f t="shared" si="11"/>
        <v>90.19</v>
      </c>
      <c r="DG6" s="35" t="str">
        <f>IF(DG7="","",IF(DG7="-","【-】","【"&amp;SUBSTITUTE(TEXT(DG7,"#,##0.00"),"-","△")&amp;"】"))</f>
        <v>【89.92】</v>
      </c>
      <c r="DH6" s="36">
        <f>IF(DH7="",NA(),DH7)</f>
        <v>42.64</v>
      </c>
      <c r="DI6" s="36">
        <f t="shared" ref="DI6:DQ6" si="12">IF(DI7="",NA(),DI7)</f>
        <v>42.58</v>
      </c>
      <c r="DJ6" s="36">
        <f t="shared" si="12"/>
        <v>43.57</v>
      </c>
      <c r="DK6" s="36">
        <f t="shared" si="12"/>
        <v>44.23</v>
      </c>
      <c r="DL6" s="36">
        <f t="shared" si="12"/>
        <v>45.01</v>
      </c>
      <c r="DM6" s="36">
        <f t="shared" si="12"/>
        <v>46.36</v>
      </c>
      <c r="DN6" s="36">
        <f t="shared" si="12"/>
        <v>47.37</v>
      </c>
      <c r="DO6" s="36">
        <f t="shared" si="12"/>
        <v>48.01</v>
      </c>
      <c r="DP6" s="36">
        <f t="shared" si="12"/>
        <v>48.01</v>
      </c>
      <c r="DQ6" s="36">
        <f t="shared" si="12"/>
        <v>48.86</v>
      </c>
      <c r="DR6" s="35" t="str">
        <f>IF(DR7="","",IF(DR7="-","【-】","【"&amp;SUBSTITUTE(TEXT(DR7,"#,##0.00"),"-","△")&amp;"】"))</f>
        <v>【48.85】</v>
      </c>
      <c r="DS6" s="36">
        <f>IF(DS7="",NA(),DS7)</f>
        <v>21.35</v>
      </c>
      <c r="DT6" s="36">
        <f t="shared" ref="DT6:EB6" si="13">IF(DT7="",NA(),DT7)</f>
        <v>23.88</v>
      </c>
      <c r="DU6" s="36">
        <f t="shared" si="13"/>
        <v>26.66</v>
      </c>
      <c r="DV6" s="36">
        <f t="shared" si="13"/>
        <v>26.3</v>
      </c>
      <c r="DW6" s="36">
        <f t="shared" si="13"/>
        <v>28.71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0.38</v>
      </c>
      <c r="EE6" s="36">
        <f t="shared" ref="EE6:EM6" si="14">IF(EE7="",NA(),EE7)</f>
        <v>0.62</v>
      </c>
      <c r="EF6" s="36">
        <f t="shared" si="14"/>
        <v>1.07</v>
      </c>
      <c r="EG6" s="36">
        <f t="shared" si="14"/>
        <v>1.25</v>
      </c>
      <c r="EH6" s="36">
        <f t="shared" si="14"/>
        <v>1.41</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222038</v>
      </c>
      <c r="D7" s="38">
        <v>46</v>
      </c>
      <c r="E7" s="38">
        <v>1</v>
      </c>
      <c r="F7" s="38">
        <v>0</v>
      </c>
      <c r="G7" s="38">
        <v>1</v>
      </c>
      <c r="H7" s="38" t="s">
        <v>92</v>
      </c>
      <c r="I7" s="38" t="s">
        <v>93</v>
      </c>
      <c r="J7" s="38" t="s">
        <v>94</v>
      </c>
      <c r="K7" s="38" t="s">
        <v>95</v>
      </c>
      <c r="L7" s="38" t="s">
        <v>96</v>
      </c>
      <c r="M7" s="38" t="s">
        <v>97</v>
      </c>
      <c r="N7" s="39" t="s">
        <v>98</v>
      </c>
      <c r="O7" s="39">
        <v>63.47</v>
      </c>
      <c r="P7" s="39">
        <v>99.41</v>
      </c>
      <c r="Q7" s="39">
        <v>1610</v>
      </c>
      <c r="R7" s="39">
        <v>195986</v>
      </c>
      <c r="S7" s="39">
        <v>186.96</v>
      </c>
      <c r="T7" s="39">
        <v>1048.28</v>
      </c>
      <c r="U7" s="39">
        <v>226209</v>
      </c>
      <c r="V7" s="39">
        <v>66.45</v>
      </c>
      <c r="W7" s="39">
        <v>3404.2</v>
      </c>
      <c r="X7" s="39">
        <v>123.58</v>
      </c>
      <c r="Y7" s="39">
        <v>115.81</v>
      </c>
      <c r="Z7" s="39">
        <v>123.37</v>
      </c>
      <c r="AA7" s="39">
        <v>118.75</v>
      </c>
      <c r="AB7" s="39">
        <v>115.84</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184.03</v>
      </c>
      <c r="AU7" s="39">
        <v>180.57</v>
      </c>
      <c r="AV7" s="39">
        <v>228.16</v>
      </c>
      <c r="AW7" s="39">
        <v>211.36</v>
      </c>
      <c r="AX7" s="39">
        <v>242.81</v>
      </c>
      <c r="AY7" s="39">
        <v>289.8</v>
      </c>
      <c r="AZ7" s="39">
        <v>299.44</v>
      </c>
      <c r="BA7" s="39">
        <v>311.99</v>
      </c>
      <c r="BB7" s="39">
        <v>307.83</v>
      </c>
      <c r="BC7" s="39">
        <v>318.89</v>
      </c>
      <c r="BD7" s="39">
        <v>261.93</v>
      </c>
      <c r="BE7" s="39">
        <v>421.81</v>
      </c>
      <c r="BF7" s="39">
        <v>431.77</v>
      </c>
      <c r="BG7" s="39">
        <v>443.59</v>
      </c>
      <c r="BH7" s="39">
        <v>452.81</v>
      </c>
      <c r="BI7" s="39">
        <v>459.66</v>
      </c>
      <c r="BJ7" s="39">
        <v>301.99</v>
      </c>
      <c r="BK7" s="39">
        <v>298.08999999999997</v>
      </c>
      <c r="BL7" s="39">
        <v>291.77999999999997</v>
      </c>
      <c r="BM7" s="39">
        <v>295.44</v>
      </c>
      <c r="BN7" s="39">
        <v>290.07</v>
      </c>
      <c r="BO7" s="39">
        <v>270.45999999999998</v>
      </c>
      <c r="BP7" s="39">
        <v>117.03</v>
      </c>
      <c r="BQ7" s="39">
        <v>109.18</v>
      </c>
      <c r="BR7" s="39">
        <v>116.78</v>
      </c>
      <c r="BS7" s="39">
        <v>112.4</v>
      </c>
      <c r="BT7" s="39">
        <v>108.78</v>
      </c>
      <c r="BU7" s="39">
        <v>107.05</v>
      </c>
      <c r="BV7" s="39">
        <v>106.4</v>
      </c>
      <c r="BW7" s="39">
        <v>107.61</v>
      </c>
      <c r="BX7" s="39">
        <v>106.02</v>
      </c>
      <c r="BY7" s="39">
        <v>104.84</v>
      </c>
      <c r="BZ7" s="39">
        <v>103.91</v>
      </c>
      <c r="CA7" s="39">
        <v>76.31</v>
      </c>
      <c r="CB7" s="39">
        <v>81.22</v>
      </c>
      <c r="CC7" s="39">
        <v>75.88</v>
      </c>
      <c r="CD7" s="39">
        <v>78.709999999999994</v>
      </c>
      <c r="CE7" s="39">
        <v>81.180000000000007</v>
      </c>
      <c r="CF7" s="39">
        <v>155.09</v>
      </c>
      <c r="CG7" s="39">
        <v>156.29</v>
      </c>
      <c r="CH7" s="39">
        <v>155.69</v>
      </c>
      <c r="CI7" s="39">
        <v>158.6</v>
      </c>
      <c r="CJ7" s="39">
        <v>161.82</v>
      </c>
      <c r="CK7" s="39">
        <v>167.11</v>
      </c>
      <c r="CL7" s="39">
        <v>58.44</v>
      </c>
      <c r="CM7" s="39">
        <v>58.18</v>
      </c>
      <c r="CN7" s="39">
        <v>58.01</v>
      </c>
      <c r="CO7" s="39">
        <v>56.82</v>
      </c>
      <c r="CP7" s="39">
        <v>56.34</v>
      </c>
      <c r="CQ7" s="39">
        <v>61.61</v>
      </c>
      <c r="CR7" s="39">
        <v>62.34</v>
      </c>
      <c r="CS7" s="39">
        <v>62.46</v>
      </c>
      <c r="CT7" s="39">
        <v>62.88</v>
      </c>
      <c r="CU7" s="39">
        <v>62.32</v>
      </c>
      <c r="CV7" s="39">
        <v>60.27</v>
      </c>
      <c r="CW7" s="39">
        <v>85.33</v>
      </c>
      <c r="CX7" s="39">
        <v>84.16</v>
      </c>
      <c r="CY7" s="39">
        <v>83.76</v>
      </c>
      <c r="CZ7" s="39">
        <v>84.48</v>
      </c>
      <c r="DA7" s="39">
        <v>84</v>
      </c>
      <c r="DB7" s="39">
        <v>90.23</v>
      </c>
      <c r="DC7" s="39">
        <v>90.15</v>
      </c>
      <c r="DD7" s="39">
        <v>90.62</v>
      </c>
      <c r="DE7" s="39">
        <v>90.13</v>
      </c>
      <c r="DF7" s="39">
        <v>90.19</v>
      </c>
      <c r="DG7" s="39">
        <v>89.92</v>
      </c>
      <c r="DH7" s="39">
        <v>42.64</v>
      </c>
      <c r="DI7" s="39">
        <v>42.58</v>
      </c>
      <c r="DJ7" s="39">
        <v>43.57</v>
      </c>
      <c r="DK7" s="39">
        <v>44.23</v>
      </c>
      <c r="DL7" s="39">
        <v>45.01</v>
      </c>
      <c r="DM7" s="39">
        <v>46.36</v>
      </c>
      <c r="DN7" s="39">
        <v>47.37</v>
      </c>
      <c r="DO7" s="39">
        <v>48.01</v>
      </c>
      <c r="DP7" s="39">
        <v>48.01</v>
      </c>
      <c r="DQ7" s="39">
        <v>48.86</v>
      </c>
      <c r="DR7" s="39">
        <v>48.85</v>
      </c>
      <c r="DS7" s="39">
        <v>21.35</v>
      </c>
      <c r="DT7" s="39">
        <v>23.88</v>
      </c>
      <c r="DU7" s="39">
        <v>26.66</v>
      </c>
      <c r="DV7" s="39">
        <v>26.3</v>
      </c>
      <c r="DW7" s="39">
        <v>28.71</v>
      </c>
      <c r="DX7" s="39">
        <v>13.57</v>
      </c>
      <c r="DY7" s="39">
        <v>14.27</v>
      </c>
      <c r="DZ7" s="39">
        <v>16.170000000000002</v>
      </c>
      <c r="EA7" s="39">
        <v>16.600000000000001</v>
      </c>
      <c r="EB7" s="39">
        <v>18.510000000000002</v>
      </c>
      <c r="EC7" s="39">
        <v>17.8</v>
      </c>
      <c r="ED7" s="39">
        <v>0.38</v>
      </c>
      <c r="EE7" s="39">
        <v>0.62</v>
      </c>
      <c r="EF7" s="39">
        <v>1.07</v>
      </c>
      <c r="EG7" s="39">
        <v>1.25</v>
      </c>
      <c r="EH7" s="39">
        <v>1.41</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2020-01-15T06:56:32Z</cp:lastPrinted>
  <dcterms:created xsi:type="dcterms:W3CDTF">2019-12-05T04:17:33Z</dcterms:created>
  <dcterms:modified xsi:type="dcterms:W3CDTF">2020-01-22T02:15:56Z</dcterms:modified>
  <cp:category/>
</cp:coreProperties>
</file>