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kzsDuy3QzMR2SnjaZIzFceAsXMiZJRej2FZo9ijyb63/C+fI/vxrvDUX9hSoV1Lnt/41aAul6QqVaGcppeo3A==" workbookSaltValue="2aWLRvwZXyg8mCd/dZsXf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<sst xmlns="http://schemas.openxmlformats.org/spreadsheetml/2006/main" xmlns:r="http://schemas.openxmlformats.org/officeDocument/2006/relationships" count="115" uniqueCount="115">
  <si>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</si>
  <si>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</si>
  <si>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</si>
  <si>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</si>
  <si>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</si>
  <si>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</si>
  <si>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</si>
  <si>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</si>
  <si>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</si>
  <si>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</si>
  <si>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</si>
  <si>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</si>
  <si>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</si>
  <si>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</si>
  <si>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</si>
  <si>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</si>
  <si>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</si>
  <si>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</si>
  <si>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</si>
  <si>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</si>
  <si>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</si>
  <si>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</si>
  <si>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</si>
  <si>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</si>
  <si>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</si>
  <si>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</si>
  <si>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</si>
  <si>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</si>
  <si>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</si>
  <si>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</si>
  <si>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</si>
  <si>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</si>
  <si>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</si>
  <si>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</si>
  <si>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</si>
  <si>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</si>
  <si>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</si>
  <si>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</si>
  <si>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</si>
  <si>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</si>
  <si>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</si>
  <si>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</si>
  <si>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r>
      <t>①施設全体の管理を最適化するため平成30年度に策定したストックマネジメント計画に基づく点検調査・診断から、施設の健全度を把握し計画的な修繕・更新工事を実施することで、施設の長寿命化や設備故障による重大事故を防止している。
②③</t>
    </r>
    <r>
      <rPr>
        <sz val="11"/>
        <color auto="1"/>
        <rFont val="ＭＳ ゴシック"/>
      </rPr>
      <t>１回／５年の周期で点検調査を実施しており適切な維持管理を行っている。狩野川西部処理区において老朽化した管渠の更新工事を実施した。
狩野川東部処理区では、供用開始から30年以上経過する管渠が今後増加するため、引き続き適切な維持管理に努めていく。</t>
    </r>
    <rPh sb="115" eb="116">
      <t>カイ</t>
    </rPh>
    <rPh sb="118" eb="119">
      <t>ネン</t>
    </rPh>
    <rPh sb="120" eb="122">
      <t>シュウキ</t>
    </rPh>
    <rPh sb="128" eb="130">
      <t>ジッシ</t>
    </rPh>
    <rPh sb="134" eb="136">
      <t>テキセツ</t>
    </rPh>
    <rPh sb="137" eb="139">
      <t>イジ</t>
    </rPh>
    <rPh sb="139" eb="141">
      <t>カンリ</t>
    </rPh>
    <rPh sb="142" eb="143">
      <t>オコナ</t>
    </rPh>
    <rPh sb="148" eb="150">
      <t>カノ</t>
    </rPh>
    <rPh sb="150" eb="151">
      <t>カワ</t>
    </rPh>
    <rPh sb="151" eb="153">
      <t>セイブ</t>
    </rPh>
    <rPh sb="153" eb="155">
      <t>ショリ</t>
    </rPh>
    <rPh sb="155" eb="156">
      <t>ク</t>
    </rPh>
    <rPh sb="160" eb="163">
      <t>ロウキュウカ</t>
    </rPh>
    <rPh sb="165" eb="167">
      <t>カンキョ</t>
    </rPh>
    <rPh sb="168" eb="170">
      <t>コウシン</t>
    </rPh>
    <rPh sb="170" eb="172">
      <t>コウジ</t>
    </rPh>
    <rPh sb="173" eb="175">
      <t>ジッシ</t>
    </rPh>
    <phoneticPr fontId="1"/>
  </si>
  <si>
    <t>全国平均</t>
    <rPh sb="0" eb="2">
      <t>ゼンコク</t>
    </rPh>
    <rPh sb="2" eb="4">
      <t>ヘイキン</t>
    </rPh>
    <phoneticPr fontId="1"/>
  </si>
  <si>
    <t>②累積欠損金比率(％)</t>
  </si>
  <si>
    <t>1①</t>
  </si>
  <si>
    <t>1②</t>
  </si>
  <si>
    <t>1③</t>
  </si>
  <si>
    <t>1⑥</t>
  </si>
  <si>
    <t>1⑦</t>
  </si>
  <si>
    <t>流域下水道</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</si>
  <si>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</si>
  <si>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</si>
  <si>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</si>
  <si>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</si>
  <si>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</si>
  <si>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</si>
  <si>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</si>
  <si>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</si>
  <si>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</si>
  <si>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</si>
  <si>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</si>
  <si>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</si>
  <si>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</si>
  <si>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</si>
  <si>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</si>
  <si>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</si>
  <si>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</si>
  <si>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</si>
  <si>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</si>
  <si>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</si>
  <si>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</si>
  <si>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</si>
  <si>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</si>
  <si>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</si>
  <si>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</si>
  <si>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</si>
  <si>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</si>
  <si>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</si>
  <si>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r>
      <t xml:space="preserve">①収支比率は10年間の財政計画期間を設け、収支の均衡を図ることとしており、負担金単価の見直しや維持管理コストの縮減に努めることで改善を図っている。
②累積欠損金は発生していない。
③資金繰り改善の取組みを行っていることにより改善傾向にある。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t>
    </r>
    <r>
      <rPr>
        <sz val="11"/>
        <color auto="1"/>
        <rFont val="ＭＳ ゴシック"/>
      </rPr>
      <t xml:space="preserve">
</t>
    </r>
    <r>
      <rPr>
        <sz val="11"/>
        <color auto="1"/>
        <rFont val="ＭＳ ゴシック"/>
      </rPr>
      <t>⑦関連市町の面整備の進捗状況を注視しつつ、汚水処理に必要な能力を確保するため、処理場の施設整備を段階に進めており、施設利用率を向上させていく。
⑧関連市町における接続率向上に向けたＰＲ活動等により、水洗化率向上及び使用料収入増を図っている。</t>
    </r>
    <rPh sb="13" eb="15">
      <t>ケイカク</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</si>
  <si>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</si>
  <si>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</si>
  <si>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</si>
  <si>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</si>
  <si>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</si>
  <si>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</si>
  <si>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</si>
  <si>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</si>
  <si>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</si>
  <si>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</si>
  <si>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</si>
  <si>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</si>
  <si>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</si>
  <si>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</si>
  <si>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</si>
  <si>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</si>
  <si>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</si>
  <si>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</si>
  <si>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t>
  </si>
  <si>
    <t>静岡県</t>
  </si>
  <si>
    <t>法適用</t>
  </si>
  <si>
    <t>下水道事業</t>
  </si>
  <si>
    <t>E1</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</si>
  <si>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</si>
  <si>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</si>
  <si>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</si>
  <si>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</si>
  <si>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</si>
  <si>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</si>
  <si>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</si>
  <si>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</si>
  <si>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</si>
  <si>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</si>
  <si>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</si>
  <si>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経営状況を明確化・透明化することで長期的に安定した経営を持続していくことを目的に、令和元年度</t>
    </r>
    <r>
      <rPr>
        <sz val="11"/>
        <color auto="1"/>
        <rFont val="ＭＳ ゴシック"/>
      </rPr>
      <t>に公営企業会計に移行した。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</si>
</sst>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14" fillId="0" borderId="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7.0000000000000007e-002</c:v>
                </c:pt>
                <c:pt idx="2">
                  <c:v>1.87</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113.73</c:v>
                </c:pt>
                <c:pt idx="2">
                  <c:v>119.24</c:v>
                </c:pt>
                <c:pt idx="3">
                  <c:v>115.84</c:v>
                </c:pt>
                <c:pt idx="4">
                  <c:v>110.73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100.49</c:v>
                </c:pt>
                <c:pt idx="2">
                  <c:v>101.63</c:v>
                </c:pt>
                <c:pt idx="3">
                  <c:v>100.14</c:v>
                </c:pt>
                <c:pt idx="4">
                  <c:v>99.22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4.96</c:v>
                </c:pt>
                <c:pt idx="2">
                  <c:v>9.18</c:v>
                </c:pt>
                <c:pt idx="3">
                  <c:v>13.21</c:v>
                </c:pt>
                <c:pt idx="4">
                  <c:v>16.760000000000002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39.35</c:v>
                </c:pt>
                <c:pt idx="2">
                  <c:v>31.96</c:v>
                </c:pt>
                <c:pt idx="3">
                  <c:v>34.17</c:v>
                </c:pt>
                <c:pt idx="4">
                  <c:v>36.770000000000003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1.17</c:v>
                </c:pt>
                <c:pt idx="2">
                  <c:v>0.93</c:v>
                </c:pt>
                <c:pt idx="3">
                  <c:v>1.04</c:v>
                </c:pt>
                <c:pt idx="4">
                  <c:v>1.26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7.27</c:v>
                </c:pt>
                <c:pt idx="2">
                  <c:v>9.1</c:v>
                </c:pt>
                <c:pt idx="3">
                  <c:v>10.71</c:v>
                </c:pt>
                <c:pt idx="4">
                  <c:v>11.46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51.72</c:v>
                </c:pt>
                <c:pt idx="2">
                  <c:v>98.4</c:v>
                </c:pt>
                <c:pt idx="3">
                  <c:v>112.25</c:v>
                </c:pt>
                <c:pt idx="4">
                  <c:v>147.59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97.37</c:v>
                </c:pt>
                <c:pt idx="2">
                  <c:v>101.14</c:v>
                </c:pt>
                <c:pt idx="3">
                  <c:v>104.74</c:v>
                </c:pt>
                <c:pt idx="4">
                  <c:v>104.74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112.92</c:v>
                </c:pt>
                <c:pt idx="2">
                  <c:v>87.72</c:v>
                </c:pt>
                <c:pt idx="3">
                  <c:v>79.44</c:v>
                </c:pt>
                <c:pt idx="4">
                  <c:v>75.06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287.39</c:v>
                </c:pt>
                <c:pt idx="2">
                  <c:v>255.67</c:v>
                </c:pt>
                <c:pt idx="3">
                  <c:v>242.44</c:v>
                </c:pt>
                <c:pt idx="4">
                  <c:v>228.09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formatCode="#,##0.00;&quot;△&quot;#,##0.00;&quot;-&quot;">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149.26</c:v>
                </c:pt>
                <c:pt idx="2">
                  <c:v>129.62</c:v>
                </c:pt>
                <c:pt idx="3">
                  <c:v>129.32</c:v>
                </c:pt>
                <c:pt idx="4">
                  <c:v>125.58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50.64</c:v>
                </c:pt>
                <c:pt idx="2">
                  <c:v>50.67</c:v>
                </c:pt>
                <c:pt idx="3">
                  <c:v>48.7</c:v>
                </c:pt>
                <c:pt idx="4">
                  <c:v>52.53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64.81</c:v>
                </c:pt>
                <c:pt idx="2">
                  <c:v>65.180000000000007</c:v>
                </c:pt>
                <c:pt idx="3">
                  <c:v>63.75</c:v>
                </c:pt>
                <c:pt idx="4">
                  <c:v>65.959999999999994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67.209999999999994</c:v>
                </c:pt>
                <c:pt idx="2">
                  <c:v>68.2</c:v>
                </c:pt>
                <c:pt idx="3">
                  <c:v>68.05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90.44</c:v>
                </c:pt>
                <c:pt idx="2">
                  <c:v>91.02</c:v>
                </c:pt>
                <c:pt idx="3">
                  <c:v>90.89</c:v>
                </c:pt>
                <c:pt idx="4">
                  <c:v>91.16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93.21</c:v>
                </c:pt>
                <c:pt idx="2">
                  <c:v>94.01</c:v>
                </c:pt>
                <c:pt idx="3">
                  <c:v>94.14</c:v>
                </c:pt>
                <c:pt idx="4">
                  <c:v>94.02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【104.37】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【230.79】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【93.95】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【67.08】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【52.71】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【1.25】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view="pageBreakPreview" topLeftCell="D61" zoomScale="60" zoomScaleNormal="85" workbookViewId="0">
      <selection activeCell="BL66" sqref="BL66:BZ82"/>
    </sheetView>
  </sheetViews>
  <sheetFormatPr defaultColWidth="2.625" defaultRowHeight="13"/>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0" t="str">
        <f>データ!$M$6</f>
        <v>非設置</v>
      </c>
      <c r="AE8" s="20"/>
      <c r="AF8" s="20"/>
      <c r="AG8" s="20"/>
      <c r="AH8" s="20"/>
      <c r="AI8" s="20"/>
      <c r="AJ8" s="20"/>
      <c r="AK8" s="3"/>
      <c r="AL8" s="21">
        <f>データ!S6</f>
        <v>3633773</v>
      </c>
      <c r="AM8" s="21"/>
      <c r="AN8" s="21"/>
      <c r="AO8" s="21"/>
      <c r="AP8" s="21"/>
      <c r="AQ8" s="21"/>
      <c r="AR8" s="21"/>
      <c r="AS8" s="21"/>
      <c r="AT8" s="7">
        <f>データ!T6</f>
        <v>7777.02</v>
      </c>
      <c r="AU8" s="7"/>
      <c r="AV8" s="7"/>
      <c r="AW8" s="7"/>
      <c r="AX8" s="7"/>
      <c r="AY8" s="7"/>
      <c r="AZ8" s="7"/>
      <c r="BA8" s="7"/>
      <c r="BB8" s="7">
        <f>データ!U6</f>
        <v>467.24</v>
      </c>
      <c r="BC8" s="7"/>
      <c r="BD8" s="7"/>
      <c r="BE8" s="7"/>
      <c r="BF8" s="7"/>
      <c r="BG8" s="7"/>
      <c r="BH8" s="7"/>
      <c r="BI8" s="7"/>
      <c r="BJ8" s="3"/>
      <c r="BK8" s="3"/>
      <c r="BL8" s="27" t="s">
        <v>11</v>
      </c>
      <c r="BM8" s="41"/>
      <c r="BN8" s="52" t="s">
        <v>19</v>
      </c>
      <c r="BO8" s="52"/>
      <c r="BP8" s="52"/>
      <c r="BQ8" s="52"/>
      <c r="BR8" s="52"/>
      <c r="BS8" s="52"/>
      <c r="BT8" s="52"/>
      <c r="BU8" s="52"/>
      <c r="BV8" s="52"/>
      <c r="BW8" s="52"/>
      <c r="BX8" s="52"/>
      <c r="BY8" s="56"/>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2"/>
      <c r="BN9" s="53"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88.16</v>
      </c>
      <c r="J10" s="7"/>
      <c r="K10" s="7"/>
      <c r="L10" s="7"/>
      <c r="M10" s="7"/>
      <c r="N10" s="7"/>
      <c r="O10" s="7"/>
      <c r="P10" s="7">
        <f>データ!P6</f>
        <v>47.86</v>
      </c>
      <c r="Q10" s="7"/>
      <c r="R10" s="7"/>
      <c r="S10" s="7"/>
      <c r="T10" s="7"/>
      <c r="U10" s="7"/>
      <c r="V10" s="7"/>
      <c r="W10" s="7">
        <f>データ!Q6</f>
        <v>101.11</v>
      </c>
      <c r="X10" s="7"/>
      <c r="Y10" s="7"/>
      <c r="Z10" s="7"/>
      <c r="AA10" s="7"/>
      <c r="AB10" s="7"/>
      <c r="AC10" s="7"/>
      <c r="AD10" s="21">
        <f>データ!R6</f>
        <v>0</v>
      </c>
      <c r="AE10" s="21"/>
      <c r="AF10" s="21"/>
      <c r="AG10" s="21"/>
      <c r="AH10" s="21"/>
      <c r="AI10" s="21"/>
      <c r="AJ10" s="21"/>
      <c r="AK10" s="2"/>
      <c r="AL10" s="21">
        <f>データ!V6</f>
        <v>257221</v>
      </c>
      <c r="AM10" s="21"/>
      <c r="AN10" s="21"/>
      <c r="AO10" s="21"/>
      <c r="AP10" s="21"/>
      <c r="AQ10" s="21"/>
      <c r="AR10" s="21"/>
      <c r="AS10" s="21"/>
      <c r="AT10" s="7">
        <f>データ!W6</f>
        <v>45.74</v>
      </c>
      <c r="AU10" s="7"/>
      <c r="AV10" s="7"/>
      <c r="AW10" s="7"/>
      <c r="AX10" s="7"/>
      <c r="AY10" s="7"/>
      <c r="AZ10" s="7"/>
      <c r="BA10" s="7"/>
      <c r="BB10" s="7">
        <f>データ!X6</f>
        <v>5623.55</v>
      </c>
      <c r="BC10" s="7"/>
      <c r="BD10" s="7"/>
      <c r="BE10" s="7"/>
      <c r="BF10" s="7"/>
      <c r="BG10" s="7"/>
      <c r="BH10" s="7"/>
      <c r="BI10" s="7"/>
      <c r="BJ10" s="2"/>
      <c r="BK10" s="2"/>
      <c r="BL10" s="29" t="s">
        <v>36</v>
      </c>
      <c r="BM10" s="43"/>
      <c r="BN10" s="54" t="s">
        <v>15</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79</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40</v>
      </c>
      <c r="BM45" s="48"/>
      <c r="BN45" s="48"/>
      <c r="BO45" s="48"/>
      <c r="BP45" s="48"/>
      <c r="BQ45" s="48"/>
      <c r="BR45" s="48"/>
      <c r="BS45" s="48"/>
      <c r="BT45" s="48"/>
      <c r="BU45" s="48"/>
      <c r="BV45" s="48"/>
      <c r="BW45" s="48"/>
      <c r="BX45" s="48"/>
      <c r="BY45" s="48"/>
      <c r="BZ45" s="63"/>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9"/>
      <c r="BN46" s="49"/>
      <c r="BO46" s="49"/>
      <c r="BP46" s="49"/>
      <c r="BQ46" s="49"/>
      <c r="BR46" s="49"/>
      <c r="BS46" s="49"/>
      <c r="BT46" s="49"/>
      <c r="BU46" s="49"/>
      <c r="BV46" s="49"/>
      <c r="BW46" s="49"/>
      <c r="BX46" s="49"/>
      <c r="BY46" s="49"/>
      <c r="BZ46" s="64"/>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42</v>
      </c>
      <c r="BM47" s="47"/>
      <c r="BN47" s="47"/>
      <c r="BO47" s="47"/>
      <c r="BP47" s="47"/>
      <c r="BQ47" s="47"/>
      <c r="BR47" s="47"/>
      <c r="BS47" s="47"/>
      <c r="BT47" s="47"/>
      <c r="BU47" s="47"/>
      <c r="BV47" s="47"/>
      <c r="BW47" s="47"/>
      <c r="BX47" s="47"/>
      <c r="BY47" s="47"/>
      <c r="BZ47" s="61"/>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7"/>
      <c r="BN48" s="47"/>
      <c r="BO48" s="47"/>
      <c r="BP48" s="47"/>
      <c r="BQ48" s="47"/>
      <c r="BR48" s="47"/>
      <c r="BS48" s="47"/>
      <c r="BT48" s="47"/>
      <c r="BU48" s="47"/>
      <c r="BV48" s="47"/>
      <c r="BW48" s="47"/>
      <c r="BX48" s="47"/>
      <c r="BY48" s="47"/>
      <c r="BZ48" s="61"/>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7"/>
      <c r="BN49" s="47"/>
      <c r="BO49" s="47"/>
      <c r="BP49" s="47"/>
      <c r="BQ49" s="47"/>
      <c r="BR49" s="47"/>
      <c r="BS49" s="47"/>
      <c r="BT49" s="47"/>
      <c r="BU49" s="47"/>
      <c r="BV49" s="47"/>
      <c r="BW49" s="47"/>
      <c r="BX49" s="47"/>
      <c r="BY49" s="47"/>
      <c r="BZ49" s="61"/>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7"/>
      <c r="BN50" s="47"/>
      <c r="BO50" s="47"/>
      <c r="BP50" s="47"/>
      <c r="BQ50" s="47"/>
      <c r="BR50" s="47"/>
      <c r="BS50" s="47"/>
      <c r="BT50" s="47"/>
      <c r="BU50" s="47"/>
      <c r="BV50" s="47"/>
      <c r="BW50" s="47"/>
      <c r="BX50" s="47"/>
      <c r="BY50" s="47"/>
      <c r="BZ50" s="61"/>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7"/>
      <c r="BN51" s="47"/>
      <c r="BO51" s="47"/>
      <c r="BP51" s="47"/>
      <c r="BQ51" s="47"/>
      <c r="BR51" s="47"/>
      <c r="BS51" s="47"/>
      <c r="BT51" s="47"/>
      <c r="BU51" s="47"/>
      <c r="BV51" s="47"/>
      <c r="BW51" s="47"/>
      <c r="BX51" s="47"/>
      <c r="BY51" s="47"/>
      <c r="BZ51" s="61"/>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7"/>
      <c r="BN52" s="47"/>
      <c r="BO52" s="47"/>
      <c r="BP52" s="47"/>
      <c r="BQ52" s="47"/>
      <c r="BR52" s="47"/>
      <c r="BS52" s="47"/>
      <c r="BT52" s="47"/>
      <c r="BU52" s="47"/>
      <c r="BV52" s="47"/>
      <c r="BW52" s="47"/>
      <c r="BX52" s="47"/>
      <c r="BY52" s="47"/>
      <c r="BZ52" s="61"/>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7"/>
      <c r="BN53" s="47"/>
      <c r="BO53" s="47"/>
      <c r="BP53" s="47"/>
      <c r="BQ53" s="47"/>
      <c r="BR53" s="47"/>
      <c r="BS53" s="47"/>
      <c r="BT53" s="47"/>
      <c r="BU53" s="47"/>
      <c r="BV53" s="47"/>
      <c r="BW53" s="47"/>
      <c r="BX53" s="47"/>
      <c r="BY53" s="47"/>
      <c r="BZ53" s="61"/>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7"/>
      <c r="BN54" s="47"/>
      <c r="BO54" s="47"/>
      <c r="BP54" s="47"/>
      <c r="BQ54" s="47"/>
      <c r="BR54" s="47"/>
      <c r="BS54" s="47"/>
      <c r="BT54" s="47"/>
      <c r="BU54" s="47"/>
      <c r="BV54" s="47"/>
      <c r="BW54" s="47"/>
      <c r="BX54" s="47"/>
      <c r="BY54" s="47"/>
      <c r="BZ54" s="61"/>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7"/>
      <c r="BN55" s="47"/>
      <c r="BO55" s="47"/>
      <c r="BP55" s="47"/>
      <c r="BQ55" s="47"/>
      <c r="BR55" s="47"/>
      <c r="BS55" s="47"/>
      <c r="BT55" s="47"/>
      <c r="BU55" s="47"/>
      <c r="BV55" s="47"/>
      <c r="BW55" s="47"/>
      <c r="BX55" s="47"/>
      <c r="BY55" s="47"/>
      <c r="BZ55" s="61"/>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7"/>
      <c r="BN56" s="47"/>
      <c r="BO56" s="47"/>
      <c r="BP56" s="47"/>
      <c r="BQ56" s="47"/>
      <c r="BR56" s="47"/>
      <c r="BS56" s="47"/>
      <c r="BT56" s="47"/>
      <c r="BU56" s="47"/>
      <c r="BV56" s="47"/>
      <c r="BW56" s="47"/>
      <c r="BX56" s="47"/>
      <c r="BY56" s="47"/>
      <c r="BZ56" s="61"/>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7"/>
      <c r="BN57" s="47"/>
      <c r="BO57" s="47"/>
      <c r="BP57" s="47"/>
      <c r="BQ57" s="47"/>
      <c r="BR57" s="47"/>
      <c r="BS57" s="47"/>
      <c r="BT57" s="47"/>
      <c r="BU57" s="47"/>
      <c r="BV57" s="47"/>
      <c r="BW57" s="47"/>
      <c r="BX57" s="47"/>
      <c r="BY57" s="47"/>
      <c r="BZ57" s="61"/>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7"/>
      <c r="BN58" s="47"/>
      <c r="BO58" s="47"/>
      <c r="BP58" s="47"/>
      <c r="BQ58" s="47"/>
      <c r="BR58" s="47"/>
      <c r="BS58" s="47"/>
      <c r="BT58" s="47"/>
      <c r="BU58" s="47"/>
      <c r="BV58" s="47"/>
      <c r="BW58" s="47"/>
      <c r="BX58" s="47"/>
      <c r="BY58" s="47"/>
      <c r="BZ58" s="61"/>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7"/>
      <c r="BN59" s="47"/>
      <c r="BO59" s="47"/>
      <c r="BP59" s="47"/>
      <c r="BQ59" s="47"/>
      <c r="BR59" s="47"/>
      <c r="BS59" s="47"/>
      <c r="BT59" s="47"/>
      <c r="BU59" s="47"/>
      <c r="BV59" s="47"/>
      <c r="BW59" s="47"/>
      <c r="BX59" s="47"/>
      <c r="BY59" s="47"/>
      <c r="BZ59" s="61"/>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7"/>
      <c r="BN60" s="47"/>
      <c r="BO60" s="47"/>
      <c r="BP60" s="47"/>
      <c r="BQ60" s="47"/>
      <c r="BR60" s="47"/>
      <c r="BS60" s="47"/>
      <c r="BT60" s="47"/>
      <c r="BU60" s="47"/>
      <c r="BV60" s="47"/>
      <c r="BW60" s="47"/>
      <c r="BX60" s="47"/>
      <c r="BY60" s="47"/>
      <c r="BZ60" s="61"/>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7"/>
      <c r="BN61" s="47"/>
      <c r="BO61" s="47"/>
      <c r="BP61" s="47"/>
      <c r="BQ61" s="47"/>
      <c r="BR61" s="47"/>
      <c r="BS61" s="47"/>
      <c r="BT61" s="47"/>
      <c r="BU61" s="47"/>
      <c r="BV61" s="47"/>
      <c r="BW61" s="47"/>
      <c r="BX61" s="47"/>
      <c r="BY61" s="47"/>
      <c r="BZ61" s="61"/>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7"/>
      <c r="BN62" s="47"/>
      <c r="BO62" s="47"/>
      <c r="BP62" s="47"/>
      <c r="BQ62" s="47"/>
      <c r="BR62" s="47"/>
      <c r="BS62" s="47"/>
      <c r="BT62" s="47"/>
      <c r="BU62" s="47"/>
      <c r="BV62" s="47"/>
      <c r="BW62" s="47"/>
      <c r="BX62" s="47"/>
      <c r="BY62" s="47"/>
      <c r="BZ62" s="61"/>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6"/>
      <c r="BN63" s="46"/>
      <c r="BO63" s="46"/>
      <c r="BP63" s="46"/>
      <c r="BQ63" s="46"/>
      <c r="BR63" s="46"/>
      <c r="BS63" s="46"/>
      <c r="BT63" s="46"/>
      <c r="BU63" s="46"/>
      <c r="BV63" s="46"/>
      <c r="BW63" s="46"/>
      <c r="BX63" s="46"/>
      <c r="BY63" s="46"/>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7</v>
      </c>
      <c r="BM64" s="48"/>
      <c r="BN64" s="48"/>
      <c r="BO64" s="48"/>
      <c r="BP64" s="48"/>
      <c r="BQ64" s="48"/>
      <c r="BR64" s="48"/>
      <c r="BS64" s="48"/>
      <c r="BT64" s="48"/>
      <c r="BU64" s="48"/>
      <c r="BV64" s="48"/>
      <c r="BW64" s="48"/>
      <c r="BX64" s="48"/>
      <c r="BY64" s="48"/>
      <c r="BZ64" s="63"/>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9"/>
      <c r="BN65" s="49"/>
      <c r="BO65" s="49"/>
      <c r="BP65" s="49"/>
      <c r="BQ65" s="49"/>
      <c r="BR65" s="49"/>
      <c r="BS65" s="49"/>
      <c r="BT65" s="49"/>
      <c r="BU65" s="49"/>
      <c r="BV65" s="49"/>
      <c r="BW65" s="49"/>
      <c r="BX65" s="49"/>
      <c r="BY65" s="49"/>
      <c r="BZ65" s="64"/>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114</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39</v>
      </c>
      <c r="I84" s="12" t="s">
        <v>8</v>
      </c>
      <c r="J84" s="12" t="s">
        <v>48</v>
      </c>
      <c r="K84" s="12" t="s">
        <v>49</v>
      </c>
      <c r="L84" s="12" t="s">
        <v>31</v>
      </c>
      <c r="M84" s="12" t="s">
        <v>34</v>
      </c>
      <c r="N84" s="12" t="s">
        <v>52</v>
      </c>
      <c r="O84" s="12" t="s">
        <v>54</v>
      </c>
    </row>
    <row r="85" spans="1:78" hidden="1">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DTwefm8P6w5O53UtW16lgABFpCGiNXt2d8KtnKKtZDEBn7qUz6yQGWoHIHJdXAdc91JVrdQB0xf2hrRhmFVLyg==" saltValue="3K6YMlSpSsMUECn/vPdFg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56</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18</v>
      </c>
      <c r="B3" s="70" t="s">
        <v>30</v>
      </c>
      <c r="C3" s="70" t="s">
        <v>58</v>
      </c>
      <c r="D3" s="70" t="s">
        <v>59</v>
      </c>
      <c r="E3" s="70" t="s">
        <v>3</v>
      </c>
      <c r="F3" s="70" t="s">
        <v>2</v>
      </c>
      <c r="G3" s="70" t="s">
        <v>23</v>
      </c>
      <c r="H3" s="77" t="s">
        <v>60</v>
      </c>
      <c r="I3" s="80"/>
      <c r="J3" s="80"/>
      <c r="K3" s="80"/>
      <c r="L3" s="80"/>
      <c r="M3" s="80"/>
      <c r="N3" s="80"/>
      <c r="O3" s="80"/>
      <c r="P3" s="80"/>
      <c r="Q3" s="80"/>
      <c r="R3" s="80"/>
      <c r="S3" s="80"/>
      <c r="T3" s="80"/>
      <c r="U3" s="80"/>
      <c r="V3" s="80"/>
      <c r="W3" s="80"/>
      <c r="X3" s="85"/>
      <c r="Y3" s="88"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61</v>
      </c>
      <c r="B4" s="71"/>
      <c r="C4" s="71"/>
      <c r="D4" s="71"/>
      <c r="E4" s="71"/>
      <c r="F4" s="71"/>
      <c r="G4" s="71"/>
      <c r="H4" s="78"/>
      <c r="I4" s="81"/>
      <c r="J4" s="81"/>
      <c r="K4" s="81"/>
      <c r="L4" s="81"/>
      <c r="M4" s="81"/>
      <c r="N4" s="81"/>
      <c r="O4" s="81"/>
      <c r="P4" s="81"/>
      <c r="Q4" s="81"/>
      <c r="R4" s="81"/>
      <c r="S4" s="81"/>
      <c r="T4" s="81"/>
      <c r="U4" s="81"/>
      <c r="V4" s="81"/>
      <c r="W4" s="81"/>
      <c r="X4" s="86"/>
      <c r="Y4" s="89" t="s">
        <v>51</v>
      </c>
      <c r="Z4" s="89"/>
      <c r="AA4" s="89"/>
      <c r="AB4" s="89"/>
      <c r="AC4" s="89"/>
      <c r="AD4" s="89"/>
      <c r="AE4" s="89"/>
      <c r="AF4" s="89"/>
      <c r="AG4" s="89"/>
      <c r="AH4" s="89"/>
      <c r="AI4" s="89"/>
      <c r="AJ4" s="89" t="s">
        <v>44</v>
      </c>
      <c r="AK4" s="89"/>
      <c r="AL4" s="89"/>
      <c r="AM4" s="89"/>
      <c r="AN4" s="89"/>
      <c r="AO4" s="89"/>
      <c r="AP4" s="89"/>
      <c r="AQ4" s="89"/>
      <c r="AR4" s="89"/>
      <c r="AS4" s="89"/>
      <c r="AT4" s="89"/>
      <c r="AU4" s="89" t="s">
        <v>26</v>
      </c>
      <c r="AV4" s="89"/>
      <c r="AW4" s="89"/>
      <c r="AX4" s="89"/>
      <c r="AY4" s="89"/>
      <c r="AZ4" s="89"/>
      <c r="BA4" s="89"/>
      <c r="BB4" s="89"/>
      <c r="BC4" s="89"/>
      <c r="BD4" s="89"/>
      <c r="BE4" s="89"/>
      <c r="BF4" s="89" t="s">
        <v>63</v>
      </c>
      <c r="BG4" s="89"/>
      <c r="BH4" s="89"/>
      <c r="BI4" s="89"/>
      <c r="BJ4" s="89"/>
      <c r="BK4" s="89"/>
      <c r="BL4" s="89"/>
      <c r="BM4" s="89"/>
      <c r="BN4" s="89"/>
      <c r="BO4" s="89"/>
      <c r="BP4" s="89"/>
      <c r="BQ4" s="89" t="s">
        <v>13</v>
      </c>
      <c r="BR4" s="89"/>
      <c r="BS4" s="89"/>
      <c r="BT4" s="89"/>
      <c r="BU4" s="89"/>
      <c r="BV4" s="89"/>
      <c r="BW4" s="89"/>
      <c r="BX4" s="89"/>
      <c r="BY4" s="89"/>
      <c r="BZ4" s="89"/>
      <c r="CA4" s="89"/>
      <c r="CB4" s="89" t="s">
        <v>62</v>
      </c>
      <c r="CC4" s="89"/>
      <c r="CD4" s="89"/>
      <c r="CE4" s="89"/>
      <c r="CF4" s="89"/>
      <c r="CG4" s="89"/>
      <c r="CH4" s="89"/>
      <c r="CI4" s="89"/>
      <c r="CJ4" s="89"/>
      <c r="CK4" s="89"/>
      <c r="CL4" s="89"/>
      <c r="CM4" s="89" t="s">
        <v>64</v>
      </c>
      <c r="CN4" s="89"/>
      <c r="CO4" s="89"/>
      <c r="CP4" s="89"/>
      <c r="CQ4" s="89"/>
      <c r="CR4" s="89"/>
      <c r="CS4" s="89"/>
      <c r="CT4" s="89"/>
      <c r="CU4" s="89"/>
      <c r="CV4" s="89"/>
      <c r="CW4" s="89"/>
      <c r="CX4" s="89" t="s">
        <v>66</v>
      </c>
      <c r="CY4" s="89"/>
      <c r="CZ4" s="89"/>
      <c r="DA4" s="89"/>
      <c r="DB4" s="89"/>
      <c r="DC4" s="89"/>
      <c r="DD4" s="89"/>
      <c r="DE4" s="89"/>
      <c r="DF4" s="89"/>
      <c r="DG4" s="89"/>
      <c r="DH4" s="89"/>
      <c r="DI4" s="89" t="s">
        <v>67</v>
      </c>
      <c r="DJ4" s="89"/>
      <c r="DK4" s="89"/>
      <c r="DL4" s="89"/>
      <c r="DM4" s="89"/>
      <c r="DN4" s="89"/>
      <c r="DO4" s="89"/>
      <c r="DP4" s="89"/>
      <c r="DQ4" s="89"/>
      <c r="DR4" s="89"/>
      <c r="DS4" s="89"/>
      <c r="DT4" s="89" t="s">
        <v>68</v>
      </c>
      <c r="DU4" s="89"/>
      <c r="DV4" s="89"/>
      <c r="DW4" s="89"/>
      <c r="DX4" s="89"/>
      <c r="DY4" s="89"/>
      <c r="DZ4" s="89"/>
      <c r="EA4" s="89"/>
      <c r="EB4" s="89"/>
      <c r="EC4" s="89"/>
      <c r="ED4" s="89"/>
      <c r="EE4" s="89" t="s">
        <v>69</v>
      </c>
      <c r="EF4" s="89"/>
      <c r="EG4" s="89"/>
      <c r="EH4" s="89"/>
      <c r="EI4" s="89"/>
      <c r="EJ4" s="89"/>
      <c r="EK4" s="89"/>
      <c r="EL4" s="89"/>
      <c r="EM4" s="89"/>
      <c r="EN4" s="89"/>
      <c r="EO4" s="89"/>
    </row>
    <row r="5" spans="1:148">
      <c r="A5" s="68" t="s">
        <v>70</v>
      </c>
      <c r="B5" s="72"/>
      <c r="C5" s="72"/>
      <c r="D5" s="72"/>
      <c r="E5" s="72"/>
      <c r="F5" s="72"/>
      <c r="G5" s="72"/>
      <c r="H5" s="79" t="s">
        <v>57</v>
      </c>
      <c r="I5" s="79" t="s">
        <v>71</v>
      </c>
      <c r="J5" s="79" t="s">
        <v>72</v>
      </c>
      <c r="K5" s="79" t="s">
        <v>73</v>
      </c>
      <c r="L5" s="79" t="s">
        <v>74</v>
      </c>
      <c r="M5" s="79" t="s">
        <v>4</v>
      </c>
      <c r="N5" s="79" t="s">
        <v>75</v>
      </c>
      <c r="O5" s="79" t="s">
        <v>76</v>
      </c>
      <c r="P5" s="79" t="s">
        <v>77</v>
      </c>
      <c r="Q5" s="79" t="s">
        <v>78</v>
      </c>
      <c r="R5" s="79" t="s">
        <v>80</v>
      </c>
      <c r="S5" s="79" t="s">
        <v>81</v>
      </c>
      <c r="T5" s="79" t="s">
        <v>82</v>
      </c>
      <c r="U5" s="79" t="s">
        <v>65</v>
      </c>
      <c r="V5" s="79" t="s">
        <v>83</v>
      </c>
      <c r="W5" s="79" t="s">
        <v>84</v>
      </c>
      <c r="X5" s="79" t="s">
        <v>85</v>
      </c>
      <c r="Y5" s="79" t="s">
        <v>86</v>
      </c>
      <c r="Z5" s="79" t="s">
        <v>87</v>
      </c>
      <c r="AA5" s="79" t="s">
        <v>88</v>
      </c>
      <c r="AB5" s="79" t="s">
        <v>89</v>
      </c>
      <c r="AC5" s="79" t="s">
        <v>90</v>
      </c>
      <c r="AD5" s="79" t="s">
        <v>92</v>
      </c>
      <c r="AE5" s="79" t="s">
        <v>93</v>
      </c>
      <c r="AF5" s="79" t="s">
        <v>94</v>
      </c>
      <c r="AG5" s="79" t="s">
        <v>95</v>
      </c>
      <c r="AH5" s="79" t="s">
        <v>96</v>
      </c>
      <c r="AI5" s="79" t="s">
        <v>43</v>
      </c>
      <c r="AJ5" s="79" t="s">
        <v>86</v>
      </c>
      <c r="AK5" s="79" t="s">
        <v>87</v>
      </c>
      <c r="AL5" s="79" t="s">
        <v>88</v>
      </c>
      <c r="AM5" s="79" t="s">
        <v>89</v>
      </c>
      <c r="AN5" s="79" t="s">
        <v>90</v>
      </c>
      <c r="AO5" s="79" t="s">
        <v>92</v>
      </c>
      <c r="AP5" s="79" t="s">
        <v>93</v>
      </c>
      <c r="AQ5" s="79" t="s">
        <v>94</v>
      </c>
      <c r="AR5" s="79" t="s">
        <v>95</v>
      </c>
      <c r="AS5" s="79" t="s">
        <v>96</v>
      </c>
      <c r="AT5" s="79" t="s">
        <v>91</v>
      </c>
      <c r="AU5" s="79" t="s">
        <v>86</v>
      </c>
      <c r="AV5" s="79" t="s">
        <v>87</v>
      </c>
      <c r="AW5" s="79" t="s">
        <v>88</v>
      </c>
      <c r="AX5" s="79" t="s">
        <v>89</v>
      </c>
      <c r="AY5" s="79" t="s">
        <v>90</v>
      </c>
      <c r="AZ5" s="79" t="s">
        <v>92</v>
      </c>
      <c r="BA5" s="79" t="s">
        <v>93</v>
      </c>
      <c r="BB5" s="79" t="s">
        <v>94</v>
      </c>
      <c r="BC5" s="79" t="s">
        <v>95</v>
      </c>
      <c r="BD5" s="79" t="s">
        <v>96</v>
      </c>
      <c r="BE5" s="79" t="s">
        <v>91</v>
      </c>
      <c r="BF5" s="79" t="s">
        <v>86</v>
      </c>
      <c r="BG5" s="79" t="s">
        <v>87</v>
      </c>
      <c r="BH5" s="79" t="s">
        <v>88</v>
      </c>
      <c r="BI5" s="79" t="s">
        <v>89</v>
      </c>
      <c r="BJ5" s="79" t="s">
        <v>90</v>
      </c>
      <c r="BK5" s="79" t="s">
        <v>92</v>
      </c>
      <c r="BL5" s="79" t="s">
        <v>93</v>
      </c>
      <c r="BM5" s="79" t="s">
        <v>94</v>
      </c>
      <c r="BN5" s="79" t="s">
        <v>95</v>
      </c>
      <c r="BO5" s="79" t="s">
        <v>96</v>
      </c>
      <c r="BP5" s="79" t="s">
        <v>91</v>
      </c>
      <c r="BQ5" s="79" t="s">
        <v>86</v>
      </c>
      <c r="BR5" s="79" t="s">
        <v>87</v>
      </c>
      <c r="BS5" s="79" t="s">
        <v>88</v>
      </c>
      <c r="BT5" s="79" t="s">
        <v>89</v>
      </c>
      <c r="BU5" s="79" t="s">
        <v>90</v>
      </c>
      <c r="BV5" s="79" t="s">
        <v>92</v>
      </c>
      <c r="BW5" s="79" t="s">
        <v>93</v>
      </c>
      <c r="BX5" s="79" t="s">
        <v>94</v>
      </c>
      <c r="BY5" s="79" t="s">
        <v>95</v>
      </c>
      <c r="BZ5" s="79" t="s">
        <v>96</v>
      </c>
      <c r="CA5" s="79" t="s">
        <v>91</v>
      </c>
      <c r="CB5" s="79" t="s">
        <v>86</v>
      </c>
      <c r="CC5" s="79" t="s">
        <v>87</v>
      </c>
      <c r="CD5" s="79" t="s">
        <v>88</v>
      </c>
      <c r="CE5" s="79" t="s">
        <v>89</v>
      </c>
      <c r="CF5" s="79" t="s">
        <v>90</v>
      </c>
      <c r="CG5" s="79" t="s">
        <v>92</v>
      </c>
      <c r="CH5" s="79" t="s">
        <v>93</v>
      </c>
      <c r="CI5" s="79" t="s">
        <v>94</v>
      </c>
      <c r="CJ5" s="79" t="s">
        <v>95</v>
      </c>
      <c r="CK5" s="79" t="s">
        <v>96</v>
      </c>
      <c r="CL5" s="79" t="s">
        <v>91</v>
      </c>
      <c r="CM5" s="79" t="s">
        <v>86</v>
      </c>
      <c r="CN5" s="79" t="s">
        <v>87</v>
      </c>
      <c r="CO5" s="79" t="s">
        <v>88</v>
      </c>
      <c r="CP5" s="79" t="s">
        <v>89</v>
      </c>
      <c r="CQ5" s="79" t="s">
        <v>90</v>
      </c>
      <c r="CR5" s="79" t="s">
        <v>92</v>
      </c>
      <c r="CS5" s="79" t="s">
        <v>93</v>
      </c>
      <c r="CT5" s="79" t="s">
        <v>94</v>
      </c>
      <c r="CU5" s="79" t="s">
        <v>95</v>
      </c>
      <c r="CV5" s="79" t="s">
        <v>96</v>
      </c>
      <c r="CW5" s="79" t="s">
        <v>91</v>
      </c>
      <c r="CX5" s="79" t="s">
        <v>86</v>
      </c>
      <c r="CY5" s="79" t="s">
        <v>87</v>
      </c>
      <c r="CZ5" s="79" t="s">
        <v>88</v>
      </c>
      <c r="DA5" s="79" t="s">
        <v>89</v>
      </c>
      <c r="DB5" s="79" t="s">
        <v>90</v>
      </c>
      <c r="DC5" s="79" t="s">
        <v>92</v>
      </c>
      <c r="DD5" s="79" t="s">
        <v>93</v>
      </c>
      <c r="DE5" s="79" t="s">
        <v>94</v>
      </c>
      <c r="DF5" s="79" t="s">
        <v>95</v>
      </c>
      <c r="DG5" s="79" t="s">
        <v>96</v>
      </c>
      <c r="DH5" s="79" t="s">
        <v>91</v>
      </c>
      <c r="DI5" s="79" t="s">
        <v>86</v>
      </c>
      <c r="DJ5" s="79" t="s">
        <v>87</v>
      </c>
      <c r="DK5" s="79" t="s">
        <v>88</v>
      </c>
      <c r="DL5" s="79" t="s">
        <v>89</v>
      </c>
      <c r="DM5" s="79" t="s">
        <v>90</v>
      </c>
      <c r="DN5" s="79" t="s">
        <v>92</v>
      </c>
      <c r="DO5" s="79" t="s">
        <v>93</v>
      </c>
      <c r="DP5" s="79" t="s">
        <v>94</v>
      </c>
      <c r="DQ5" s="79" t="s">
        <v>95</v>
      </c>
      <c r="DR5" s="79" t="s">
        <v>96</v>
      </c>
      <c r="DS5" s="79" t="s">
        <v>91</v>
      </c>
      <c r="DT5" s="79" t="s">
        <v>86</v>
      </c>
      <c r="DU5" s="79" t="s">
        <v>87</v>
      </c>
      <c r="DV5" s="79" t="s">
        <v>88</v>
      </c>
      <c r="DW5" s="79" t="s">
        <v>89</v>
      </c>
      <c r="DX5" s="79" t="s">
        <v>90</v>
      </c>
      <c r="DY5" s="79" t="s">
        <v>92</v>
      </c>
      <c r="DZ5" s="79" t="s">
        <v>93</v>
      </c>
      <c r="EA5" s="79" t="s">
        <v>94</v>
      </c>
      <c r="EB5" s="79" t="s">
        <v>95</v>
      </c>
      <c r="EC5" s="79" t="s">
        <v>96</v>
      </c>
      <c r="ED5" s="79" t="s">
        <v>91</v>
      </c>
      <c r="EE5" s="79" t="s">
        <v>86</v>
      </c>
      <c r="EF5" s="79" t="s">
        <v>87</v>
      </c>
      <c r="EG5" s="79" t="s">
        <v>88</v>
      </c>
      <c r="EH5" s="79" t="s">
        <v>89</v>
      </c>
      <c r="EI5" s="79" t="s">
        <v>90</v>
      </c>
      <c r="EJ5" s="79" t="s">
        <v>92</v>
      </c>
      <c r="EK5" s="79" t="s">
        <v>93</v>
      </c>
      <c r="EL5" s="79" t="s">
        <v>94</v>
      </c>
      <c r="EM5" s="79" t="s">
        <v>95</v>
      </c>
      <c r="EN5" s="79" t="s">
        <v>96</v>
      </c>
      <c r="EO5" s="79" t="s">
        <v>91</v>
      </c>
    </row>
    <row r="6" spans="1:148" s="67" customFormat="1">
      <c r="A6" s="68" t="s">
        <v>97</v>
      </c>
      <c r="B6" s="73">
        <f t="shared" ref="B6:X6" si="1">B7</f>
        <v>2022</v>
      </c>
      <c r="C6" s="73">
        <f t="shared" si="1"/>
        <v>220001</v>
      </c>
      <c r="D6" s="73">
        <f t="shared" si="1"/>
        <v>46</v>
      </c>
      <c r="E6" s="73">
        <f t="shared" si="1"/>
        <v>17</v>
      </c>
      <c r="F6" s="73">
        <f t="shared" si="1"/>
        <v>3</v>
      </c>
      <c r="G6" s="73">
        <f t="shared" si="1"/>
        <v>0</v>
      </c>
      <c r="H6" s="73" t="str">
        <f t="shared" si="1"/>
        <v>静岡県</v>
      </c>
      <c r="I6" s="73" t="str">
        <f t="shared" si="1"/>
        <v>法適用</v>
      </c>
      <c r="J6" s="73" t="str">
        <f t="shared" si="1"/>
        <v>下水道事業</v>
      </c>
      <c r="K6" s="73" t="str">
        <f t="shared" si="1"/>
        <v>流域下水道</v>
      </c>
      <c r="L6" s="73" t="str">
        <f t="shared" si="1"/>
        <v>E1</v>
      </c>
      <c r="M6" s="73" t="str">
        <f t="shared" si="1"/>
        <v>非設置</v>
      </c>
      <c r="N6" s="82" t="str">
        <f t="shared" si="1"/>
        <v>-</v>
      </c>
      <c r="O6" s="82">
        <f t="shared" si="1"/>
        <v>88.16</v>
      </c>
      <c r="P6" s="82">
        <f t="shared" si="1"/>
        <v>47.86</v>
      </c>
      <c r="Q6" s="82">
        <f t="shared" si="1"/>
        <v>101.11</v>
      </c>
      <c r="R6" s="82">
        <f t="shared" si="1"/>
        <v>0</v>
      </c>
      <c r="S6" s="82">
        <f t="shared" si="1"/>
        <v>3633773</v>
      </c>
      <c r="T6" s="82">
        <f t="shared" si="1"/>
        <v>7777.02</v>
      </c>
      <c r="U6" s="82">
        <f t="shared" si="1"/>
        <v>467.24</v>
      </c>
      <c r="V6" s="82">
        <f t="shared" si="1"/>
        <v>257221</v>
      </c>
      <c r="W6" s="82">
        <f t="shared" si="1"/>
        <v>45.74</v>
      </c>
      <c r="X6" s="82">
        <f t="shared" si="1"/>
        <v>5623.55</v>
      </c>
      <c r="Y6" s="90" t="str">
        <f t="shared" ref="Y6:AH6" si="2">IF(Y7="",NA(),Y7)</f>
        <v>-</v>
      </c>
      <c r="Z6" s="90">
        <f t="shared" si="2"/>
        <v>113.73</v>
      </c>
      <c r="AA6" s="90">
        <f t="shared" si="2"/>
        <v>119.24</v>
      </c>
      <c r="AB6" s="90">
        <f t="shared" si="2"/>
        <v>115.84</v>
      </c>
      <c r="AC6" s="90">
        <f t="shared" si="2"/>
        <v>110.73</v>
      </c>
      <c r="AD6" s="90" t="str">
        <f t="shared" si="2"/>
        <v>-</v>
      </c>
      <c r="AE6" s="90">
        <f t="shared" si="2"/>
        <v>100.49</v>
      </c>
      <c r="AF6" s="90">
        <f t="shared" si="2"/>
        <v>101.63</v>
      </c>
      <c r="AG6" s="90">
        <f t="shared" si="2"/>
        <v>100.14</v>
      </c>
      <c r="AH6" s="90">
        <f t="shared" si="2"/>
        <v>99.22</v>
      </c>
      <c r="AI6" s="82" t="str">
        <f>IF(AI7="","",IF(AI7="-","【-】","【"&amp;SUBSTITUTE(TEXT(AI7,"#,##0.00"),"-","△")&amp;"】"))</f>
        <v>【99.26】</v>
      </c>
      <c r="AJ6" s="90" t="str">
        <f t="shared" ref="AJ6:AS6" si="3">IF(AJ7="",NA(),AJ7)</f>
        <v>-</v>
      </c>
      <c r="AK6" s="82">
        <f t="shared" si="3"/>
        <v>0</v>
      </c>
      <c r="AL6" s="82">
        <f t="shared" si="3"/>
        <v>0</v>
      </c>
      <c r="AM6" s="82">
        <f t="shared" si="3"/>
        <v>0</v>
      </c>
      <c r="AN6" s="82">
        <f t="shared" si="3"/>
        <v>0</v>
      </c>
      <c r="AO6" s="90" t="str">
        <f t="shared" si="3"/>
        <v>-</v>
      </c>
      <c r="AP6" s="90">
        <f t="shared" si="3"/>
        <v>7.27</v>
      </c>
      <c r="AQ6" s="90">
        <f t="shared" si="3"/>
        <v>9.1</v>
      </c>
      <c r="AR6" s="90">
        <f t="shared" si="3"/>
        <v>10.71</v>
      </c>
      <c r="AS6" s="90">
        <f t="shared" si="3"/>
        <v>11.46</v>
      </c>
      <c r="AT6" s="82" t="str">
        <f>IF(AT7="","",IF(AT7="-","【-】","【"&amp;SUBSTITUTE(TEXT(AT7,"#,##0.00"),"-","△")&amp;"】"))</f>
        <v>【11.39】</v>
      </c>
      <c r="AU6" s="90" t="str">
        <f t="shared" ref="AU6:BD6" si="4">IF(AU7="",NA(),AU7)</f>
        <v>-</v>
      </c>
      <c r="AV6" s="90">
        <f t="shared" si="4"/>
        <v>51.72</v>
      </c>
      <c r="AW6" s="90">
        <f t="shared" si="4"/>
        <v>98.4</v>
      </c>
      <c r="AX6" s="90">
        <f t="shared" si="4"/>
        <v>112.25</v>
      </c>
      <c r="AY6" s="90">
        <f t="shared" si="4"/>
        <v>147.59</v>
      </c>
      <c r="AZ6" s="90" t="str">
        <f t="shared" si="4"/>
        <v>-</v>
      </c>
      <c r="BA6" s="90">
        <f t="shared" si="4"/>
        <v>97.37</v>
      </c>
      <c r="BB6" s="90">
        <f t="shared" si="4"/>
        <v>101.14</v>
      </c>
      <c r="BC6" s="90">
        <f t="shared" si="4"/>
        <v>104.74</v>
      </c>
      <c r="BD6" s="90">
        <f t="shared" si="4"/>
        <v>104.74</v>
      </c>
      <c r="BE6" s="82" t="str">
        <f>IF(BE7="","",IF(BE7="-","【-】","【"&amp;SUBSTITUTE(TEXT(BE7,"#,##0.00"),"-","△")&amp;"】"))</f>
        <v>【104.37】</v>
      </c>
      <c r="BF6" s="90" t="str">
        <f t="shared" ref="BF6:BO6" si="5">IF(BF7="",NA(),BF7)</f>
        <v>-</v>
      </c>
      <c r="BG6" s="90">
        <f t="shared" si="5"/>
        <v>112.92</v>
      </c>
      <c r="BH6" s="90">
        <f t="shared" si="5"/>
        <v>87.72</v>
      </c>
      <c r="BI6" s="90">
        <f t="shared" si="5"/>
        <v>79.44</v>
      </c>
      <c r="BJ6" s="90">
        <f t="shared" si="5"/>
        <v>75.06</v>
      </c>
      <c r="BK6" s="90" t="str">
        <f t="shared" si="5"/>
        <v>-</v>
      </c>
      <c r="BL6" s="90">
        <f t="shared" si="5"/>
        <v>287.39</v>
      </c>
      <c r="BM6" s="90">
        <f t="shared" si="5"/>
        <v>255.67</v>
      </c>
      <c r="BN6" s="90">
        <f t="shared" si="5"/>
        <v>242.44</v>
      </c>
      <c r="BO6" s="90">
        <f t="shared" si="5"/>
        <v>228.09</v>
      </c>
      <c r="BP6" s="82" t="str">
        <f>IF(BP7="","",IF(BP7="-","【-】","【"&amp;SUBSTITUTE(TEXT(BP7,"#,##0.00"),"-","△")&amp;"】"))</f>
        <v>【230.79】</v>
      </c>
      <c r="BQ6" s="90" t="str">
        <f t="shared" ref="BQ6:BZ6" si="6">IF(BQ7="",NA(),BQ7)</f>
        <v>-</v>
      </c>
      <c r="BR6" s="82">
        <f t="shared" si="6"/>
        <v>0</v>
      </c>
      <c r="BS6" s="82">
        <f t="shared" si="6"/>
        <v>0</v>
      </c>
      <c r="BT6" s="82">
        <f t="shared" si="6"/>
        <v>0</v>
      </c>
      <c r="BU6" s="82">
        <f t="shared" si="6"/>
        <v>0</v>
      </c>
      <c r="BV6" s="90" t="str">
        <f t="shared" si="6"/>
        <v>-</v>
      </c>
      <c r="BW6" s="82">
        <f t="shared" si="6"/>
        <v>0</v>
      </c>
      <c r="BX6" s="82">
        <f t="shared" si="6"/>
        <v>0</v>
      </c>
      <c r="BY6" s="82">
        <f t="shared" si="6"/>
        <v>0</v>
      </c>
      <c r="BZ6" s="82">
        <f t="shared" si="6"/>
        <v>0</v>
      </c>
      <c r="CA6" s="82" t="str">
        <f>IF(CA7="","",IF(CA7="-","【-】","【"&amp;SUBSTITUTE(TEXT(CA7,"#,##0.00"),"-","△")&amp;"】"))</f>
        <v>【0.00】</v>
      </c>
      <c r="CB6" s="90" t="str">
        <f t="shared" ref="CB6:CK6" si="7">IF(CB7="",NA(),CB7)</f>
        <v>-</v>
      </c>
      <c r="CC6" s="90">
        <f t="shared" si="7"/>
        <v>149.26</v>
      </c>
      <c r="CD6" s="90">
        <f t="shared" si="7"/>
        <v>129.62</v>
      </c>
      <c r="CE6" s="90">
        <f t="shared" si="7"/>
        <v>129.32</v>
      </c>
      <c r="CF6" s="90">
        <f t="shared" si="7"/>
        <v>125.58</v>
      </c>
      <c r="CG6" s="90" t="str">
        <f t="shared" si="7"/>
        <v>-</v>
      </c>
      <c r="CH6" s="90">
        <f t="shared" si="7"/>
        <v>50.64</v>
      </c>
      <c r="CI6" s="90">
        <f t="shared" si="7"/>
        <v>50.67</v>
      </c>
      <c r="CJ6" s="90">
        <f t="shared" si="7"/>
        <v>48.7</v>
      </c>
      <c r="CK6" s="90">
        <f t="shared" si="7"/>
        <v>52.53</v>
      </c>
      <c r="CL6" s="82" t="str">
        <f>IF(CL7="","",IF(CL7="-","【-】","【"&amp;SUBSTITUTE(TEXT(CL7,"#,##0.00"),"-","△")&amp;"】"))</f>
        <v>【52.71】</v>
      </c>
      <c r="CM6" s="90" t="str">
        <f t="shared" ref="CM6:CV6" si="8">IF(CM7="",NA(),CM7)</f>
        <v>-</v>
      </c>
      <c r="CN6" s="90">
        <f t="shared" si="8"/>
        <v>64.81</v>
      </c>
      <c r="CO6" s="90">
        <f t="shared" si="8"/>
        <v>65.180000000000007</v>
      </c>
      <c r="CP6" s="90">
        <f t="shared" si="8"/>
        <v>63.75</v>
      </c>
      <c r="CQ6" s="90">
        <f t="shared" si="8"/>
        <v>65.959999999999994</v>
      </c>
      <c r="CR6" s="90" t="str">
        <f t="shared" si="8"/>
        <v>-</v>
      </c>
      <c r="CS6" s="90">
        <f t="shared" si="8"/>
        <v>67.209999999999994</v>
      </c>
      <c r="CT6" s="90">
        <f t="shared" si="8"/>
        <v>68.2</v>
      </c>
      <c r="CU6" s="90">
        <f t="shared" si="8"/>
        <v>68.05</v>
      </c>
      <c r="CV6" s="90">
        <f t="shared" si="8"/>
        <v>67.099999999999994</v>
      </c>
      <c r="CW6" s="82" t="str">
        <f>IF(CW7="","",IF(CW7="-","【-】","【"&amp;SUBSTITUTE(TEXT(CW7,"#,##0.00"),"-","△")&amp;"】"))</f>
        <v>【67.08】</v>
      </c>
      <c r="CX6" s="90" t="str">
        <f t="shared" ref="CX6:DG6" si="9">IF(CX7="",NA(),CX7)</f>
        <v>-</v>
      </c>
      <c r="CY6" s="90">
        <f t="shared" si="9"/>
        <v>90.44</v>
      </c>
      <c r="CZ6" s="90">
        <f t="shared" si="9"/>
        <v>91.02</v>
      </c>
      <c r="DA6" s="90">
        <f t="shared" si="9"/>
        <v>90.89</v>
      </c>
      <c r="DB6" s="90">
        <f t="shared" si="9"/>
        <v>91.16</v>
      </c>
      <c r="DC6" s="90" t="str">
        <f t="shared" si="9"/>
        <v>-</v>
      </c>
      <c r="DD6" s="90">
        <f t="shared" si="9"/>
        <v>93.21</v>
      </c>
      <c r="DE6" s="90">
        <f t="shared" si="9"/>
        <v>94.01</v>
      </c>
      <c r="DF6" s="90">
        <f t="shared" si="9"/>
        <v>94.14</v>
      </c>
      <c r="DG6" s="90">
        <f t="shared" si="9"/>
        <v>94.02</v>
      </c>
      <c r="DH6" s="82" t="str">
        <f>IF(DH7="","",IF(DH7="-","【-】","【"&amp;SUBSTITUTE(TEXT(DH7,"#,##0.00"),"-","△")&amp;"】"))</f>
        <v>【93.95】</v>
      </c>
      <c r="DI6" s="90" t="str">
        <f t="shared" ref="DI6:DR6" si="10">IF(DI7="",NA(),DI7)</f>
        <v>-</v>
      </c>
      <c r="DJ6" s="90">
        <f t="shared" si="10"/>
        <v>4.96</v>
      </c>
      <c r="DK6" s="90">
        <f t="shared" si="10"/>
        <v>9.18</v>
      </c>
      <c r="DL6" s="90">
        <f t="shared" si="10"/>
        <v>13.21</v>
      </c>
      <c r="DM6" s="90">
        <f t="shared" si="10"/>
        <v>16.760000000000002</v>
      </c>
      <c r="DN6" s="90" t="str">
        <f t="shared" si="10"/>
        <v>-</v>
      </c>
      <c r="DO6" s="90">
        <f t="shared" si="10"/>
        <v>39.35</v>
      </c>
      <c r="DP6" s="90">
        <f t="shared" si="10"/>
        <v>31.96</v>
      </c>
      <c r="DQ6" s="90">
        <f t="shared" si="10"/>
        <v>34.17</v>
      </c>
      <c r="DR6" s="90">
        <f t="shared" si="10"/>
        <v>36.770000000000003</v>
      </c>
      <c r="DS6" s="82" t="str">
        <f>IF(DS7="","",IF(DS7="-","【-】","【"&amp;SUBSTITUTE(TEXT(DS7,"#,##0.00"),"-","△")&amp;"】"))</f>
        <v>【36.56】</v>
      </c>
      <c r="DT6" s="90" t="str">
        <f t="shared" ref="DT6:EC6" si="11">IF(DT7="",NA(),DT7)</f>
        <v>-</v>
      </c>
      <c r="DU6" s="82">
        <f t="shared" si="11"/>
        <v>0</v>
      </c>
      <c r="DV6" s="82">
        <f t="shared" si="11"/>
        <v>0</v>
      </c>
      <c r="DW6" s="82">
        <f t="shared" si="11"/>
        <v>0</v>
      </c>
      <c r="DX6" s="82">
        <f t="shared" si="11"/>
        <v>0</v>
      </c>
      <c r="DY6" s="90" t="str">
        <f t="shared" si="11"/>
        <v>-</v>
      </c>
      <c r="DZ6" s="90">
        <f t="shared" si="11"/>
        <v>1.17</v>
      </c>
      <c r="EA6" s="90">
        <f t="shared" si="11"/>
        <v>0.93</v>
      </c>
      <c r="EB6" s="90">
        <f t="shared" si="11"/>
        <v>1.04</v>
      </c>
      <c r="EC6" s="90">
        <f t="shared" si="11"/>
        <v>1.26</v>
      </c>
      <c r="ED6" s="82" t="str">
        <f>IF(ED7="","",IF(ED7="-","【-】","【"&amp;SUBSTITUTE(TEXT(ED7,"#,##0.00"),"-","△")&amp;"】"))</f>
        <v>【1.25】</v>
      </c>
      <c r="EE6" s="90" t="str">
        <f t="shared" ref="EE6:EN6" si="12">IF(EE7="",NA(),EE7)</f>
        <v>-</v>
      </c>
      <c r="EF6" s="82">
        <f t="shared" si="12"/>
        <v>0</v>
      </c>
      <c r="EG6" s="82">
        <f t="shared" si="12"/>
        <v>0</v>
      </c>
      <c r="EH6" s="82">
        <f t="shared" si="12"/>
        <v>0</v>
      </c>
      <c r="EI6" s="90">
        <f t="shared" si="12"/>
        <v>0.38</v>
      </c>
      <c r="EJ6" s="90" t="str">
        <f t="shared" si="12"/>
        <v>-</v>
      </c>
      <c r="EK6" s="90">
        <f t="shared" si="12"/>
        <v>7.0000000000000007e-002</v>
      </c>
      <c r="EL6" s="90">
        <f t="shared" si="12"/>
        <v>1.87</v>
      </c>
      <c r="EM6" s="90">
        <f t="shared" si="12"/>
        <v>0.1</v>
      </c>
      <c r="EN6" s="90">
        <f t="shared" si="12"/>
        <v>9.e-002</v>
      </c>
      <c r="EO6" s="82" t="str">
        <f>IF(EO7="","",IF(EO7="-","【-】","【"&amp;SUBSTITUTE(TEXT(EO7,"#,##0.00"),"-","△")&amp;"】"))</f>
        <v>【0.09】</v>
      </c>
    </row>
    <row r="7" spans="1:148" s="67" customFormat="1">
      <c r="A7" s="68"/>
      <c r="B7" s="74">
        <v>2022</v>
      </c>
      <c r="C7" s="74">
        <v>220001</v>
      </c>
      <c r="D7" s="74">
        <v>46</v>
      </c>
      <c r="E7" s="74">
        <v>17</v>
      </c>
      <c r="F7" s="74">
        <v>3</v>
      </c>
      <c r="G7" s="74">
        <v>0</v>
      </c>
      <c r="H7" s="74" t="s">
        <v>99</v>
      </c>
      <c r="I7" s="74" t="s">
        <v>100</v>
      </c>
      <c r="J7" s="74" t="s">
        <v>101</v>
      </c>
      <c r="K7" s="74" t="s">
        <v>50</v>
      </c>
      <c r="L7" s="74" t="s">
        <v>102</v>
      </c>
      <c r="M7" s="74" t="s">
        <v>103</v>
      </c>
      <c r="N7" s="83" t="s">
        <v>98</v>
      </c>
      <c r="O7" s="83">
        <v>88.16</v>
      </c>
      <c r="P7" s="83">
        <v>47.86</v>
      </c>
      <c r="Q7" s="83">
        <v>101.11</v>
      </c>
      <c r="R7" s="83">
        <v>0</v>
      </c>
      <c r="S7" s="83">
        <v>3633773</v>
      </c>
      <c r="T7" s="83">
        <v>7777.02</v>
      </c>
      <c r="U7" s="83">
        <v>467.24</v>
      </c>
      <c r="V7" s="83">
        <v>257221</v>
      </c>
      <c r="W7" s="83">
        <v>45.74</v>
      </c>
      <c r="X7" s="83">
        <v>5623.55</v>
      </c>
      <c r="Y7" s="83" t="s">
        <v>98</v>
      </c>
      <c r="Z7" s="83">
        <v>113.73</v>
      </c>
      <c r="AA7" s="83">
        <v>119.24</v>
      </c>
      <c r="AB7" s="83">
        <v>115.84</v>
      </c>
      <c r="AC7" s="83">
        <v>110.73</v>
      </c>
      <c r="AD7" s="83" t="s">
        <v>98</v>
      </c>
      <c r="AE7" s="83">
        <v>100.49</v>
      </c>
      <c r="AF7" s="83">
        <v>101.63</v>
      </c>
      <c r="AG7" s="83">
        <v>100.14</v>
      </c>
      <c r="AH7" s="83">
        <v>99.22</v>
      </c>
      <c r="AI7" s="83">
        <v>99.26</v>
      </c>
      <c r="AJ7" s="83" t="s">
        <v>98</v>
      </c>
      <c r="AK7" s="83">
        <v>0</v>
      </c>
      <c r="AL7" s="83">
        <v>0</v>
      </c>
      <c r="AM7" s="83">
        <v>0</v>
      </c>
      <c r="AN7" s="83">
        <v>0</v>
      </c>
      <c r="AO7" s="83" t="s">
        <v>98</v>
      </c>
      <c r="AP7" s="83">
        <v>7.27</v>
      </c>
      <c r="AQ7" s="83">
        <v>9.1</v>
      </c>
      <c r="AR7" s="83">
        <v>10.71</v>
      </c>
      <c r="AS7" s="83">
        <v>11.46</v>
      </c>
      <c r="AT7" s="83">
        <v>11.39</v>
      </c>
      <c r="AU7" s="83" t="s">
        <v>98</v>
      </c>
      <c r="AV7" s="83">
        <v>51.72</v>
      </c>
      <c r="AW7" s="83">
        <v>98.4</v>
      </c>
      <c r="AX7" s="83">
        <v>112.25</v>
      </c>
      <c r="AY7" s="83">
        <v>147.59</v>
      </c>
      <c r="AZ7" s="83" t="s">
        <v>98</v>
      </c>
      <c r="BA7" s="83">
        <v>97.37</v>
      </c>
      <c r="BB7" s="83">
        <v>101.14</v>
      </c>
      <c r="BC7" s="83">
        <v>104.74</v>
      </c>
      <c r="BD7" s="83">
        <v>104.74</v>
      </c>
      <c r="BE7" s="83">
        <v>104.37</v>
      </c>
      <c r="BF7" s="83" t="s">
        <v>98</v>
      </c>
      <c r="BG7" s="83">
        <v>112.92</v>
      </c>
      <c r="BH7" s="83">
        <v>87.72</v>
      </c>
      <c r="BI7" s="83">
        <v>79.44</v>
      </c>
      <c r="BJ7" s="83">
        <v>75.06</v>
      </c>
      <c r="BK7" s="83" t="s">
        <v>98</v>
      </c>
      <c r="BL7" s="83">
        <v>287.39</v>
      </c>
      <c r="BM7" s="83">
        <v>255.67</v>
      </c>
      <c r="BN7" s="83">
        <v>242.44</v>
      </c>
      <c r="BO7" s="83">
        <v>228.09</v>
      </c>
      <c r="BP7" s="83">
        <v>230.79</v>
      </c>
      <c r="BQ7" s="83" t="s">
        <v>98</v>
      </c>
      <c r="BR7" s="83">
        <v>0</v>
      </c>
      <c r="BS7" s="83">
        <v>0</v>
      </c>
      <c r="BT7" s="83">
        <v>0</v>
      </c>
      <c r="BU7" s="83">
        <v>0</v>
      </c>
      <c r="BV7" s="83" t="s">
        <v>98</v>
      </c>
      <c r="BW7" s="83">
        <v>0</v>
      </c>
      <c r="BX7" s="83">
        <v>0</v>
      </c>
      <c r="BY7" s="83">
        <v>0</v>
      </c>
      <c r="BZ7" s="83">
        <v>0</v>
      </c>
      <c r="CA7" s="83">
        <v>0</v>
      </c>
      <c r="CB7" s="83" t="s">
        <v>98</v>
      </c>
      <c r="CC7" s="83">
        <v>149.26</v>
      </c>
      <c r="CD7" s="83">
        <v>129.62</v>
      </c>
      <c r="CE7" s="83">
        <v>129.32</v>
      </c>
      <c r="CF7" s="83">
        <v>125.58</v>
      </c>
      <c r="CG7" s="83" t="s">
        <v>98</v>
      </c>
      <c r="CH7" s="83">
        <v>50.64</v>
      </c>
      <c r="CI7" s="83">
        <v>50.67</v>
      </c>
      <c r="CJ7" s="83">
        <v>48.7</v>
      </c>
      <c r="CK7" s="83">
        <v>52.53</v>
      </c>
      <c r="CL7" s="83">
        <v>52.71</v>
      </c>
      <c r="CM7" s="83" t="s">
        <v>98</v>
      </c>
      <c r="CN7" s="83">
        <v>64.81</v>
      </c>
      <c r="CO7" s="83">
        <v>65.180000000000007</v>
      </c>
      <c r="CP7" s="83">
        <v>63.75</v>
      </c>
      <c r="CQ7" s="83">
        <v>65.959999999999994</v>
      </c>
      <c r="CR7" s="83" t="s">
        <v>98</v>
      </c>
      <c r="CS7" s="83">
        <v>67.209999999999994</v>
      </c>
      <c r="CT7" s="83">
        <v>68.2</v>
      </c>
      <c r="CU7" s="83">
        <v>68.05</v>
      </c>
      <c r="CV7" s="83">
        <v>67.099999999999994</v>
      </c>
      <c r="CW7" s="83">
        <v>67.08</v>
      </c>
      <c r="CX7" s="83" t="s">
        <v>98</v>
      </c>
      <c r="CY7" s="83">
        <v>90.44</v>
      </c>
      <c r="CZ7" s="83">
        <v>91.02</v>
      </c>
      <c r="DA7" s="83">
        <v>90.89</v>
      </c>
      <c r="DB7" s="83">
        <v>91.16</v>
      </c>
      <c r="DC7" s="83" t="s">
        <v>98</v>
      </c>
      <c r="DD7" s="83">
        <v>93.21</v>
      </c>
      <c r="DE7" s="83">
        <v>94.01</v>
      </c>
      <c r="DF7" s="83">
        <v>94.14</v>
      </c>
      <c r="DG7" s="83">
        <v>94.02</v>
      </c>
      <c r="DH7" s="83">
        <v>93.95</v>
      </c>
      <c r="DI7" s="83" t="s">
        <v>98</v>
      </c>
      <c r="DJ7" s="83">
        <v>4.96</v>
      </c>
      <c r="DK7" s="83">
        <v>9.18</v>
      </c>
      <c r="DL7" s="83">
        <v>13.21</v>
      </c>
      <c r="DM7" s="83">
        <v>16.760000000000002</v>
      </c>
      <c r="DN7" s="83" t="s">
        <v>98</v>
      </c>
      <c r="DO7" s="83">
        <v>39.35</v>
      </c>
      <c r="DP7" s="83">
        <v>31.96</v>
      </c>
      <c r="DQ7" s="83">
        <v>34.17</v>
      </c>
      <c r="DR7" s="83">
        <v>36.770000000000003</v>
      </c>
      <c r="DS7" s="83">
        <v>36.56</v>
      </c>
      <c r="DT7" s="83" t="s">
        <v>98</v>
      </c>
      <c r="DU7" s="83">
        <v>0</v>
      </c>
      <c r="DV7" s="83">
        <v>0</v>
      </c>
      <c r="DW7" s="83">
        <v>0</v>
      </c>
      <c r="DX7" s="83">
        <v>0</v>
      </c>
      <c r="DY7" s="83" t="s">
        <v>98</v>
      </c>
      <c r="DZ7" s="83">
        <v>1.17</v>
      </c>
      <c r="EA7" s="83">
        <v>0.93</v>
      </c>
      <c r="EB7" s="83">
        <v>1.04</v>
      </c>
      <c r="EC7" s="83">
        <v>1.26</v>
      </c>
      <c r="ED7" s="83">
        <v>1.25</v>
      </c>
      <c r="EE7" s="83" t="s">
        <v>98</v>
      </c>
      <c r="EF7" s="83">
        <v>0</v>
      </c>
      <c r="EG7" s="83">
        <v>0</v>
      </c>
      <c r="EH7" s="83">
        <v>0</v>
      </c>
      <c r="EI7" s="83">
        <v>0.38</v>
      </c>
      <c r="EJ7" s="83" t="s">
        <v>98</v>
      </c>
      <c r="EK7" s="83">
        <v>7.0000000000000007e-002</v>
      </c>
      <c r="EL7" s="83">
        <v>1.87</v>
      </c>
      <c r="EM7" s="83">
        <v>0.1</v>
      </c>
      <c r="EN7" s="83">
        <v>9.e-002</v>
      </c>
      <c r="EO7" s="83">
        <v>9.e-002</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104</v>
      </c>
      <c r="C9" s="69" t="s">
        <v>105</v>
      </c>
      <c r="D9" s="69" t="s">
        <v>106</v>
      </c>
      <c r="E9" s="69" t="s">
        <v>107</v>
      </c>
      <c r="F9" s="69" t="s">
        <v>108</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30</v>
      </c>
      <c r="B10" s="75">
        <f>DATEVALUE($B7+12-B11&amp;"/1/"&amp;B12)</f>
        <v>47484</v>
      </c>
      <c r="C10" s="76">
        <f>DATEVALUE($B7+12-C11&amp;"/1/"&amp;C12)</f>
        <v>47849</v>
      </c>
      <c r="D10" s="76">
        <f>DATEVALUE($B7+12-D11&amp;"/1/"&amp;D12)</f>
        <v>48215</v>
      </c>
      <c r="E10" s="76">
        <f>DATEVALUE($B7+12-E11&amp;"/1/"&amp;E12)</f>
        <v>48582</v>
      </c>
      <c r="F10" s="76">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田代　勇磨</cp:lastModifiedBy>
  <dcterms:created xsi:type="dcterms:W3CDTF">2023-12-12T00:53:01Z</dcterms:created>
  <dcterms:modified xsi:type="dcterms:W3CDTF">2024-03-11T05:51:26Z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2024-03-11T05:51:26Z</vt:filetime>
  </property>
</Properties>
</file>