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NfZpMXrduWMP7aZq7UFydE9ocNgjsYZriMe2hABMBzCkJdvyT6M0KRCBeyLYiGm/277mfUKVwVQCJ72GkH+pg==" workbookSaltValue="ePxjdrrZWG2EoSgq/hqzR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<sst xmlns="http://schemas.openxmlformats.org/spreadsheetml/2006/main" xmlns:r="http://schemas.openxmlformats.org/officeDocument/2006/relationships" count="115" uniqueCount="115">
  <si>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</si>
  <si>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</si>
  <si>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</si>
  <si>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</si>
  <si>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</si>
  <si>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</si>
  <si>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</si>
  <si>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</si>
  <si>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</si>
  <si>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</si>
  <si>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</si>
  <si>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</si>
  <si>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</si>
  <si>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</si>
  <si>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</si>
  <si>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</si>
  <si>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</si>
  <si>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</si>
  <si>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</si>
  <si>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</si>
  <si>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</si>
  <si>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</si>
  <si>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</si>
  <si>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</si>
  <si>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</si>
  <si>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</si>
  <si>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</si>
  <si>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</si>
  <si>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</si>
  <si>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</si>
  <si>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</si>
  <si>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</si>
  <si>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</si>
  <si>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</si>
  <si>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</si>
  <si>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</si>
  <si>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</si>
  <si>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</si>
  <si>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</si>
  <si>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</si>
  <si>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</si>
  <si>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</si>
  <si>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</si>
  <si>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</si>
  <si>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</si>
  <si>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</si>
  <si>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</si>
  <si>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</si>
  <si>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</si>
  <si>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</si>
  <si>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</si>
  <si>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</si>
  <si>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</si>
  <si>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</si>
  <si>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</si>
  <si>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</si>
  <si>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</si>
  <si>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</si>
  <si>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</si>
  <si>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</si>
  <si>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</si>
  <si>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</si>
  <si>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</si>
  <si>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</si>
  <si>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</si>
  <si>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</si>
  <si>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</si>
  <si>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</si>
  <si>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</si>
  <si>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</si>
  <si>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</si>
  <si>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</si>
  <si>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</si>
  <si>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</si>
  <si>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</si>
  <si>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</si>
  <si>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</si>
  <si>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</si>
  <si>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</si>
  <si>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</si>
  <si>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</si>
  <si>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</si>
  <si>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</si>
  <si>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</si>
  <si>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</si>
  <si>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</si>
  <si>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</si>
  <si>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</si>
  <si>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</si>
  <si>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</si>
  <si>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</si>
  <si>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</si>
  <si>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</si>
  <si>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</si>
  <si>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</si>
  <si>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沼津市</t>
  </si>
  <si>
    <t>法適用</t>
  </si>
  <si>
    <t>下水道事業</t>
  </si>
  <si>
    <t>漁業集落排水</t>
  </si>
  <si>
    <t>H2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</si>
  <si>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</si>
  <si>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</si>
  <si>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</si>
  <si>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</si>
  <si>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</si>
  <si>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</si>
  <si>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</si>
  <si>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</si>
  <si>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</si>
  <si>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</si>
  <si>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</si>
  <si>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</si>
  <si>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使用料収入により汚水処理費用ををどの程度賄えているかを示す⑤経費回収率は、依然として類似団体平均値より低く、使用料収入だけでは維持管理経費を賄うことができていないことを示している。本市の下水道普及率は６割程度で、未普及解消の段階にあり、事業として採算性が低く経営を維持できない状況にあるため、不足分については、総務省の地方公営企業繰出基準に基づく基準を超えて一般会計より繰り出しを受けている。
　下水道への接続率を表す⑧水洗化率は100％であり、整備効果が発揮されていると言えるが、経費について見ると、1㎥あたりの汚水処理にどの程度経費を要したかを示す⑥汚水処理原価は、類似団体平均、全国平均よりも多額となっており、効率の良い維持管理を検討し、更なる経費の削減に努めなければならない。
　なお、④企業債残高対事業規模比率、⑥汚水処理原価及び⑦施設利用率の前年度比較で平成30年度に大きく差が生じたのは、平成30年度よりコミュニティプラント分を漁業集落排水に含めず、その他事業として分けたためである。
※沼津市においては、漁業集落排水、特定環境保全公共下水道、公共下水道は個別に管理しておらず、同一の会計で管理している為、沼津市下水道の分析は、最大規模である公共下水道のシートを見ていただけると理解していただきやすいです。</t>
    <rPh sb="4" eb="6">
      <t>シュウニュウ</t>
    </rPh>
    <rPh sb="9" eb="11">
      <t>オスイ</t>
    </rPh>
    <rPh sb="11" eb="13">
      <t>ショリ</t>
    </rPh>
    <rPh sb="13" eb="15">
      <t>ヒヨウ</t>
    </rPh>
    <rPh sb="38" eb="40">
      <t>イゼン</t>
    </rPh>
    <rPh sb="43" eb="45">
      <t>ルイジ</t>
    </rPh>
    <rPh sb="45" eb="47">
      <t>ダンタイ</t>
    </rPh>
    <rPh sb="47" eb="49">
      <t>ヘイキン</t>
    </rPh>
    <rPh sb="49" eb="50">
      <t>アタイ</t>
    </rPh>
    <rPh sb="52" eb="53">
      <t>ヒク</t>
    </rPh>
    <rPh sb="102" eb="103">
      <t>ワリ</t>
    </rPh>
    <rPh sb="174" eb="176">
      <t>キジュン</t>
    </rPh>
    <rPh sb="177" eb="178">
      <t>コ</t>
    </rPh>
    <phoneticPr fontId="1"/>
  </si>
  <si>
    <t>　①有形固定資産減価償却率を見ると、類似団体平均値を上回っている。これは、処理施設の機械設備が老朽化してきており、更新の必要性が高まっているためである。漁業集落排水は、平成7年度より整備を開始した比較的新しい施設であるため、現状では②管渠老朽化率0％が示すように、更新しなければならない管渠は存在しないが、将来的には耐用年数を経過する管渠も出てくる。普及の促進とともに長寿命化対策も行わなければならず、効率とバランスを考えた整備、維持管理をしていかなければならない。</t>
  </si>
  <si>
    <t>　快適で衛生的な住環境を維持するために漁業集落排水の適正な維持管理は欠かすことができない。そのため、強固な経営基盤の確立が不可欠である。
　このような中、平成31年４月から利用者の皆様に負担増をお願いし、使用料の改定を行った。
　今後もあらゆる経費削減策を講じるほか、適正な受益者負担となるよう、定期的に使用料の見直しの検討など、財源の確保に努めなければならない。</t>
    <rPh sb="12" eb="14">
      <t>イジ</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</si>
</sst>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2.e-002</c:v>
                </c:pt>
                <c:pt idx="2">
                  <c:v>1.e-002</c:v>
                </c:pt>
                <c:pt idx="3">
                  <c:v>1.6</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24.88</c:v>
                </c:pt>
                <c:pt idx="1">
                  <c:v>6.92</c:v>
                </c:pt>
                <c:pt idx="2">
                  <c:v>7.69</c:v>
                </c:pt>
                <c:pt idx="3">
                  <c:v>6.15</c:v>
                </c:pt>
                <c:pt idx="4">
                  <c:v>6.92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33.21</c:v>
                </c:pt>
                <c:pt idx="1">
                  <c:v>32.229999999999997</c:v>
                </c:pt>
                <c:pt idx="2">
                  <c:v>32.479999999999997</c:v>
                </c:pt>
                <c:pt idx="3">
                  <c:v>30.19</c:v>
                </c:pt>
                <c:pt idx="4">
                  <c:v>28.77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79.98</c:v>
                </c:pt>
                <c:pt idx="1">
                  <c:v>80.8</c:v>
                </c:pt>
                <c:pt idx="2">
                  <c:v>79.2</c:v>
                </c:pt>
                <c:pt idx="3">
                  <c:v>79.09</c:v>
                </c:pt>
                <c:pt idx="4">
                  <c:v>78.900000000000006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99.09</c:v>
                </c:pt>
                <c:pt idx="1">
                  <c:v>101.36</c:v>
                </c:pt>
                <c:pt idx="2">
                  <c:v>99.33</c:v>
                </c:pt>
                <c:pt idx="3">
                  <c:v>101.18</c:v>
                </c:pt>
                <c:pt idx="4">
                  <c:v>99.89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56.21</c:v>
                </c:pt>
                <c:pt idx="1">
                  <c:v>61</c:v>
                </c:pt>
                <c:pt idx="2">
                  <c:v>61.97</c:v>
                </c:pt>
                <c:pt idx="3">
                  <c:v>63.13</c:v>
                </c:pt>
                <c:pt idx="4">
                  <c:v>64.42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33.380000000000003</c:v>
                </c:pt>
                <c:pt idx="1">
                  <c:v>30.26</c:v>
                </c:pt>
                <c:pt idx="2">
                  <c:v>28.97</c:v>
                </c:pt>
                <c:pt idx="3">
                  <c:v>20.14</c:v>
                </c:pt>
                <c:pt idx="4">
                  <c:v>23.17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295.20999999999998</c:v>
                </c:pt>
                <c:pt idx="1">
                  <c:v>221.05</c:v>
                </c:pt>
                <c:pt idx="2">
                  <c:v>210</c:v>
                </c:pt>
                <c:pt idx="3">
                  <c:v>140.63</c:v>
                </c:pt>
                <c:pt idx="4">
                  <c:v>163.84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559.55999999999995</c:v>
                </c:pt>
                <c:pt idx="1">
                  <c:v>587.66999999999996</c:v>
                </c:pt>
                <c:pt idx="2">
                  <c:v>691.03</c:v>
                </c:pt>
                <c:pt idx="3">
                  <c:v>623.63</c:v>
                </c:pt>
                <c:pt idx="4">
                  <c:v>497.59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90.89</c:v>
                </c:pt>
                <c:pt idx="1">
                  <c:v>80.95</c:v>
                </c:pt>
                <c:pt idx="2">
                  <c:v>62.55</c:v>
                </c:pt>
                <c:pt idx="3">
                  <c:v>56.53</c:v>
                </c:pt>
                <c:pt idx="4">
                  <c:v>59.66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1054.3599999999999</c:v>
                </c:pt>
                <c:pt idx="1">
                  <c:v>2628.84</c:v>
                </c:pt>
                <c:pt idx="2">
                  <c:v>2048.75</c:v>
                </c:pt>
                <c:pt idx="3">
                  <c:v>2089.09</c:v>
                </c:pt>
                <c:pt idx="4">
                  <c:v>1785.05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1060.8599999999999</c:v>
                </c:pt>
                <c:pt idx="1">
                  <c:v>1006.65</c:v>
                </c:pt>
                <c:pt idx="2">
                  <c:v>998.42</c:v>
                </c:pt>
                <c:pt idx="3">
                  <c:v>1095.52</c:v>
                </c:pt>
                <c:pt idx="4">
                  <c:v>1056.55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20.57</c:v>
                </c:pt>
                <c:pt idx="1">
                  <c:v>17.59</c:v>
                </c:pt>
                <c:pt idx="2">
                  <c:v>29.72</c:v>
                </c:pt>
                <c:pt idx="3">
                  <c:v>16.14</c:v>
                </c:pt>
                <c:pt idx="4">
                  <c:v>13.85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45.81</c:v>
                </c:pt>
                <c:pt idx="1">
                  <c:v>43.43</c:v>
                </c:pt>
                <c:pt idx="2">
                  <c:v>41.41</c:v>
                </c:pt>
                <c:pt idx="3">
                  <c:v>39.64</c:v>
                </c:pt>
                <c:pt idx="4">
                  <c:v>40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553.32000000000005</c:v>
                </c:pt>
                <c:pt idx="1">
                  <c:v>696.5</c:v>
                </c:pt>
                <c:pt idx="2">
                  <c:v>508.86</c:v>
                </c:pt>
                <c:pt idx="3">
                  <c:v>961.71</c:v>
                </c:pt>
                <c:pt idx="4">
                  <c:v>1102.8699999999999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383.92</c:v>
                </c:pt>
                <c:pt idx="1">
                  <c:v>400.44</c:v>
                </c:pt>
                <c:pt idx="2">
                  <c:v>417.56</c:v>
                </c:pt>
                <c:pt idx="3">
                  <c:v>449.72</c:v>
                </c:pt>
                <c:pt idx="4">
                  <c:v>437.27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【98.64】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【102.08】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【974.72】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【392.85】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【44.22】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【26.28】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沼津市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191256</v>
      </c>
      <c r="AM8" s="21"/>
      <c r="AN8" s="21"/>
      <c r="AO8" s="21"/>
      <c r="AP8" s="21"/>
      <c r="AQ8" s="21"/>
      <c r="AR8" s="21"/>
      <c r="AS8" s="21"/>
      <c r="AT8" s="7">
        <f>データ!T6</f>
        <v>186.82</v>
      </c>
      <c r="AU8" s="7"/>
      <c r="AV8" s="7"/>
      <c r="AW8" s="7"/>
      <c r="AX8" s="7"/>
      <c r="AY8" s="7"/>
      <c r="AZ8" s="7"/>
      <c r="BA8" s="7"/>
      <c r="BB8" s="7">
        <f>データ!U6</f>
        <v>1023.74</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88.98</v>
      </c>
      <c r="J10" s="7"/>
      <c r="K10" s="7"/>
      <c r="L10" s="7"/>
      <c r="M10" s="7"/>
      <c r="N10" s="7"/>
      <c r="O10" s="7"/>
      <c r="P10" s="7">
        <f>データ!P6</f>
        <v>3.e-002</v>
      </c>
      <c r="Q10" s="7"/>
      <c r="R10" s="7"/>
      <c r="S10" s="7"/>
      <c r="T10" s="7"/>
      <c r="U10" s="7"/>
      <c r="V10" s="7"/>
      <c r="W10" s="7">
        <f>データ!Q6</f>
        <v>73.03</v>
      </c>
      <c r="X10" s="7"/>
      <c r="Y10" s="7"/>
      <c r="Z10" s="7"/>
      <c r="AA10" s="7"/>
      <c r="AB10" s="7"/>
      <c r="AC10" s="7"/>
      <c r="AD10" s="21">
        <f>データ!R6</f>
        <v>2600</v>
      </c>
      <c r="AE10" s="21"/>
      <c r="AF10" s="21"/>
      <c r="AG10" s="21"/>
      <c r="AH10" s="21"/>
      <c r="AI10" s="21"/>
      <c r="AJ10" s="21"/>
      <c r="AK10" s="2"/>
      <c r="AL10" s="21">
        <f>データ!V6</f>
        <v>51</v>
      </c>
      <c r="AM10" s="21"/>
      <c r="AN10" s="21"/>
      <c r="AO10" s="21"/>
      <c r="AP10" s="21"/>
      <c r="AQ10" s="21"/>
      <c r="AR10" s="21"/>
      <c r="AS10" s="21"/>
      <c r="AT10" s="7">
        <f>データ!W6</f>
        <v>4.e-002</v>
      </c>
      <c r="AU10" s="7"/>
      <c r="AV10" s="7"/>
      <c r="AW10" s="7"/>
      <c r="AX10" s="7"/>
      <c r="AY10" s="7"/>
      <c r="AZ10" s="7"/>
      <c r="BA10" s="7"/>
      <c r="BB10" s="7">
        <f>データ!X6</f>
        <v>1275</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mzQ8cWEQJMZqI0Iy/5CPRmGKPYnBAL29T5kWA4KEO6OnL3L3gyczX5jxTcEZGXvoroBkxZ/8xvYsuW7oA3OsOQ==" saltValue="Yztl1wqfTTbkaewxx7oYT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222038</v>
      </c>
      <c r="D6" s="61">
        <f t="shared" si="1"/>
        <v>46</v>
      </c>
      <c r="E6" s="61">
        <f t="shared" si="1"/>
        <v>17</v>
      </c>
      <c r="F6" s="61">
        <f t="shared" si="1"/>
        <v>6</v>
      </c>
      <c r="G6" s="61">
        <f t="shared" si="1"/>
        <v>0</v>
      </c>
      <c r="H6" s="61" t="str">
        <f t="shared" si="1"/>
        <v>静岡県　沼津市</v>
      </c>
      <c r="I6" s="61" t="str">
        <f t="shared" si="1"/>
        <v>法適用</v>
      </c>
      <c r="J6" s="61" t="str">
        <f t="shared" si="1"/>
        <v>下水道事業</v>
      </c>
      <c r="K6" s="61" t="str">
        <f t="shared" si="1"/>
        <v>漁業集落排水</v>
      </c>
      <c r="L6" s="61" t="str">
        <f t="shared" si="1"/>
        <v>H2</v>
      </c>
      <c r="M6" s="61" t="str">
        <f t="shared" si="1"/>
        <v>非設置</v>
      </c>
      <c r="N6" s="70" t="str">
        <f t="shared" si="1"/>
        <v>-</v>
      </c>
      <c r="O6" s="70">
        <f t="shared" si="1"/>
        <v>88.98</v>
      </c>
      <c r="P6" s="70">
        <f t="shared" si="1"/>
        <v>3.e-002</v>
      </c>
      <c r="Q6" s="70">
        <f t="shared" si="1"/>
        <v>73.03</v>
      </c>
      <c r="R6" s="70">
        <f t="shared" si="1"/>
        <v>2600</v>
      </c>
      <c r="S6" s="70">
        <f t="shared" si="1"/>
        <v>191256</v>
      </c>
      <c r="T6" s="70">
        <f t="shared" si="1"/>
        <v>186.82</v>
      </c>
      <c r="U6" s="70">
        <f t="shared" si="1"/>
        <v>1023.74</v>
      </c>
      <c r="V6" s="70">
        <f t="shared" si="1"/>
        <v>51</v>
      </c>
      <c r="W6" s="70">
        <f t="shared" si="1"/>
        <v>4.e-002</v>
      </c>
      <c r="X6" s="70">
        <f t="shared" si="1"/>
        <v>1275</v>
      </c>
      <c r="Y6" s="78">
        <f t="shared" ref="Y6:AH6" si="2">IF(Y7="",NA(),Y7)</f>
        <v>100</v>
      </c>
      <c r="Z6" s="78">
        <f t="shared" si="2"/>
        <v>100</v>
      </c>
      <c r="AA6" s="78">
        <f t="shared" si="2"/>
        <v>100</v>
      </c>
      <c r="AB6" s="78">
        <f t="shared" si="2"/>
        <v>100</v>
      </c>
      <c r="AC6" s="78">
        <f t="shared" si="2"/>
        <v>100</v>
      </c>
      <c r="AD6" s="78">
        <f t="shared" si="2"/>
        <v>99.09</v>
      </c>
      <c r="AE6" s="78">
        <f t="shared" si="2"/>
        <v>101.36</v>
      </c>
      <c r="AF6" s="78">
        <f t="shared" si="2"/>
        <v>99.33</v>
      </c>
      <c r="AG6" s="78">
        <f t="shared" si="2"/>
        <v>101.18</v>
      </c>
      <c r="AH6" s="78">
        <f t="shared" si="2"/>
        <v>99.89</v>
      </c>
      <c r="AI6" s="70" t="str">
        <f>IF(AI7="","",IF(AI7="-","【-】","【"&amp;SUBSTITUTE(TEXT(AI7,"#,##0.00"),"-","△")&amp;"】"))</f>
        <v>【98.64】</v>
      </c>
      <c r="AJ6" s="70">
        <f t="shared" ref="AJ6:AS6" si="3">IF(AJ7="",NA(),AJ7)</f>
        <v>0</v>
      </c>
      <c r="AK6" s="70">
        <f t="shared" si="3"/>
        <v>0</v>
      </c>
      <c r="AL6" s="70">
        <f t="shared" si="3"/>
        <v>0</v>
      </c>
      <c r="AM6" s="70">
        <f t="shared" si="3"/>
        <v>0</v>
      </c>
      <c r="AN6" s="70">
        <f t="shared" si="3"/>
        <v>0</v>
      </c>
      <c r="AO6" s="78">
        <f t="shared" si="3"/>
        <v>295.20999999999998</v>
      </c>
      <c r="AP6" s="78">
        <f t="shared" si="3"/>
        <v>221.05</v>
      </c>
      <c r="AQ6" s="78">
        <f t="shared" si="3"/>
        <v>210</v>
      </c>
      <c r="AR6" s="78">
        <f t="shared" si="3"/>
        <v>140.63</v>
      </c>
      <c r="AS6" s="78">
        <f t="shared" si="3"/>
        <v>163.84</v>
      </c>
      <c r="AT6" s="70" t="str">
        <f>IF(AT7="","",IF(AT7="-","【-】","【"&amp;SUBSTITUTE(TEXT(AT7,"#,##0.00"),"-","△")&amp;"】"))</f>
        <v>【102.08】</v>
      </c>
      <c r="AU6" s="78">
        <f t="shared" ref="AU6:BD6" si="4">IF(AU7="",NA(),AU7)</f>
        <v>559.55999999999995</v>
      </c>
      <c r="AV6" s="78">
        <f t="shared" si="4"/>
        <v>587.66999999999996</v>
      </c>
      <c r="AW6" s="78">
        <f t="shared" si="4"/>
        <v>691.03</v>
      </c>
      <c r="AX6" s="78">
        <f t="shared" si="4"/>
        <v>623.63</v>
      </c>
      <c r="AY6" s="78">
        <f t="shared" si="4"/>
        <v>497.59</v>
      </c>
      <c r="AZ6" s="78">
        <f t="shared" si="4"/>
        <v>90.89</v>
      </c>
      <c r="BA6" s="78">
        <f t="shared" si="4"/>
        <v>80.95</v>
      </c>
      <c r="BB6" s="78">
        <f t="shared" si="4"/>
        <v>62.55</v>
      </c>
      <c r="BC6" s="78">
        <f t="shared" si="4"/>
        <v>56.53</v>
      </c>
      <c r="BD6" s="78">
        <f t="shared" si="4"/>
        <v>59.66</v>
      </c>
      <c r="BE6" s="70" t="str">
        <f>IF(BE7="","",IF(BE7="-","【-】","【"&amp;SUBSTITUTE(TEXT(BE7,"#,##0.00"),"-","△")&amp;"】"))</f>
        <v>【61.46】</v>
      </c>
      <c r="BF6" s="78">
        <f t="shared" ref="BF6:BO6" si="5">IF(BF7="",NA(),BF7)</f>
        <v>1054.3599999999999</v>
      </c>
      <c r="BG6" s="78">
        <f t="shared" si="5"/>
        <v>2628.84</v>
      </c>
      <c r="BH6" s="78">
        <f t="shared" si="5"/>
        <v>2048.75</v>
      </c>
      <c r="BI6" s="78">
        <f t="shared" si="5"/>
        <v>2089.09</v>
      </c>
      <c r="BJ6" s="78">
        <f t="shared" si="5"/>
        <v>1785.05</v>
      </c>
      <c r="BK6" s="78">
        <f t="shared" si="5"/>
        <v>1060.8599999999999</v>
      </c>
      <c r="BL6" s="78">
        <f t="shared" si="5"/>
        <v>1006.65</v>
      </c>
      <c r="BM6" s="78">
        <f t="shared" si="5"/>
        <v>998.42</v>
      </c>
      <c r="BN6" s="78">
        <f t="shared" si="5"/>
        <v>1095.52</v>
      </c>
      <c r="BO6" s="78">
        <f t="shared" si="5"/>
        <v>1056.55</v>
      </c>
      <c r="BP6" s="70" t="str">
        <f>IF(BP7="","",IF(BP7="-","【-】","【"&amp;SUBSTITUTE(TEXT(BP7,"#,##0.00"),"-","△")&amp;"】"))</f>
        <v>【974.72】</v>
      </c>
      <c r="BQ6" s="78">
        <f t="shared" ref="BQ6:BZ6" si="6">IF(BQ7="",NA(),BQ7)</f>
        <v>20.57</v>
      </c>
      <c r="BR6" s="78">
        <f t="shared" si="6"/>
        <v>17.59</v>
      </c>
      <c r="BS6" s="78">
        <f t="shared" si="6"/>
        <v>29.72</v>
      </c>
      <c r="BT6" s="78">
        <f t="shared" si="6"/>
        <v>16.14</v>
      </c>
      <c r="BU6" s="78">
        <f t="shared" si="6"/>
        <v>13.85</v>
      </c>
      <c r="BV6" s="78">
        <f t="shared" si="6"/>
        <v>45.81</v>
      </c>
      <c r="BW6" s="78">
        <f t="shared" si="6"/>
        <v>43.43</v>
      </c>
      <c r="BX6" s="78">
        <f t="shared" si="6"/>
        <v>41.41</v>
      </c>
      <c r="BY6" s="78">
        <f t="shared" si="6"/>
        <v>39.64</v>
      </c>
      <c r="BZ6" s="78">
        <f t="shared" si="6"/>
        <v>40</v>
      </c>
      <c r="CA6" s="70" t="str">
        <f>IF(CA7="","",IF(CA7="-","【-】","【"&amp;SUBSTITUTE(TEXT(CA7,"#,##0.00"),"-","△")&amp;"】"))</f>
        <v>【44.22】</v>
      </c>
      <c r="CB6" s="78">
        <f t="shared" ref="CB6:CK6" si="7">IF(CB7="",NA(),CB7)</f>
        <v>553.32000000000005</v>
      </c>
      <c r="CC6" s="78">
        <f t="shared" si="7"/>
        <v>696.5</v>
      </c>
      <c r="CD6" s="78">
        <f t="shared" si="7"/>
        <v>508.86</v>
      </c>
      <c r="CE6" s="78">
        <f t="shared" si="7"/>
        <v>961.71</v>
      </c>
      <c r="CF6" s="78">
        <f t="shared" si="7"/>
        <v>1102.8699999999999</v>
      </c>
      <c r="CG6" s="78">
        <f t="shared" si="7"/>
        <v>383.92</v>
      </c>
      <c r="CH6" s="78">
        <f t="shared" si="7"/>
        <v>400.44</v>
      </c>
      <c r="CI6" s="78">
        <f t="shared" si="7"/>
        <v>417.56</v>
      </c>
      <c r="CJ6" s="78">
        <f t="shared" si="7"/>
        <v>449.72</v>
      </c>
      <c r="CK6" s="78">
        <f t="shared" si="7"/>
        <v>437.27</v>
      </c>
      <c r="CL6" s="70" t="str">
        <f>IF(CL7="","",IF(CL7="-","【-】","【"&amp;SUBSTITUTE(TEXT(CL7,"#,##0.00"),"-","△")&amp;"】"))</f>
        <v>【392.85】</v>
      </c>
      <c r="CM6" s="78">
        <f t="shared" ref="CM6:CV6" si="8">IF(CM7="",NA(),CM7)</f>
        <v>24.88</v>
      </c>
      <c r="CN6" s="78">
        <f t="shared" si="8"/>
        <v>6.92</v>
      </c>
      <c r="CO6" s="78">
        <f t="shared" si="8"/>
        <v>7.69</v>
      </c>
      <c r="CP6" s="78">
        <f t="shared" si="8"/>
        <v>6.15</v>
      </c>
      <c r="CQ6" s="78">
        <f t="shared" si="8"/>
        <v>6.92</v>
      </c>
      <c r="CR6" s="78">
        <f t="shared" si="8"/>
        <v>33.21</v>
      </c>
      <c r="CS6" s="78">
        <f t="shared" si="8"/>
        <v>32.229999999999997</v>
      </c>
      <c r="CT6" s="78">
        <f t="shared" si="8"/>
        <v>32.479999999999997</v>
      </c>
      <c r="CU6" s="78">
        <f t="shared" si="8"/>
        <v>30.19</v>
      </c>
      <c r="CV6" s="78">
        <f t="shared" si="8"/>
        <v>28.77</v>
      </c>
      <c r="CW6" s="70" t="str">
        <f>IF(CW7="","",IF(CW7="-","【-】","【"&amp;SUBSTITUTE(TEXT(CW7,"#,##0.00"),"-","△")&amp;"】"))</f>
        <v>【32.23】</v>
      </c>
      <c r="CX6" s="78">
        <f t="shared" ref="CX6:DG6" si="9">IF(CX7="",NA(),CX7)</f>
        <v>100</v>
      </c>
      <c r="CY6" s="78">
        <f t="shared" si="9"/>
        <v>100</v>
      </c>
      <c r="CZ6" s="78">
        <f t="shared" si="9"/>
        <v>100</v>
      </c>
      <c r="DA6" s="78">
        <f t="shared" si="9"/>
        <v>100</v>
      </c>
      <c r="DB6" s="78">
        <f t="shared" si="9"/>
        <v>100</v>
      </c>
      <c r="DC6" s="78">
        <f t="shared" si="9"/>
        <v>79.98</v>
      </c>
      <c r="DD6" s="78">
        <f t="shared" si="9"/>
        <v>80.8</v>
      </c>
      <c r="DE6" s="78">
        <f t="shared" si="9"/>
        <v>79.2</v>
      </c>
      <c r="DF6" s="78">
        <f t="shared" si="9"/>
        <v>79.09</v>
      </c>
      <c r="DG6" s="78">
        <f t="shared" si="9"/>
        <v>78.900000000000006</v>
      </c>
      <c r="DH6" s="70" t="str">
        <f>IF(DH7="","",IF(DH7="-","【-】","【"&amp;SUBSTITUTE(TEXT(DH7,"#,##0.00"),"-","△")&amp;"】"))</f>
        <v>【80.63】</v>
      </c>
      <c r="DI6" s="78">
        <f t="shared" ref="DI6:DR6" si="10">IF(DI7="",NA(),DI7)</f>
        <v>56.21</v>
      </c>
      <c r="DJ6" s="78">
        <f t="shared" si="10"/>
        <v>61</v>
      </c>
      <c r="DK6" s="78">
        <f t="shared" si="10"/>
        <v>61.97</v>
      </c>
      <c r="DL6" s="78">
        <f t="shared" si="10"/>
        <v>63.13</v>
      </c>
      <c r="DM6" s="78">
        <f t="shared" si="10"/>
        <v>64.42</v>
      </c>
      <c r="DN6" s="78">
        <f t="shared" si="10"/>
        <v>33.380000000000003</v>
      </c>
      <c r="DO6" s="78">
        <f t="shared" si="10"/>
        <v>30.26</v>
      </c>
      <c r="DP6" s="78">
        <f t="shared" si="10"/>
        <v>28.97</v>
      </c>
      <c r="DQ6" s="78">
        <f t="shared" si="10"/>
        <v>20.14</v>
      </c>
      <c r="DR6" s="78">
        <f t="shared" si="10"/>
        <v>23.17</v>
      </c>
      <c r="DS6" s="70" t="str">
        <f>IF(DS7="","",IF(DS7="-","【-】","【"&amp;SUBSTITUTE(TEXT(DS7,"#,##0.00"),"-","△")&amp;"】"))</f>
        <v>【26.28】</v>
      </c>
      <c r="DT6" s="78" t="str">
        <f t="shared" ref="DT6:EC6" si="11">IF(DT7="",NA(),DT7)</f>
        <v>-</v>
      </c>
      <c r="DU6" s="78" t="str">
        <f t="shared" si="11"/>
        <v>-</v>
      </c>
      <c r="DV6" s="78" t="str">
        <f t="shared" si="11"/>
        <v>-</v>
      </c>
      <c r="DW6" s="70">
        <f t="shared" si="11"/>
        <v>0</v>
      </c>
      <c r="DX6" s="70">
        <f t="shared" si="11"/>
        <v>0</v>
      </c>
      <c r="DY6" s="70">
        <f t="shared" si="11"/>
        <v>0</v>
      </c>
      <c r="DZ6" s="70">
        <f t="shared" si="11"/>
        <v>0</v>
      </c>
      <c r="EA6" s="70">
        <f t="shared" si="11"/>
        <v>0</v>
      </c>
      <c r="EB6" s="70">
        <f t="shared" si="11"/>
        <v>0</v>
      </c>
      <c r="EC6" s="70">
        <f t="shared" si="11"/>
        <v>0</v>
      </c>
      <c r="ED6" s="70" t="str">
        <f>IF(ED7="","",IF(ED7="-","【-】","【"&amp;SUBSTITUTE(TEXT(ED7,"#,##0.00"),"-","△")&amp;"】"))</f>
        <v>【0.00】</v>
      </c>
      <c r="EE6" s="78" t="str">
        <f t="shared" ref="EE6:EN6" si="12">IF(EE7="",NA(),EE7)</f>
        <v>-</v>
      </c>
      <c r="EF6" s="78" t="str">
        <f t="shared" si="12"/>
        <v>-</v>
      </c>
      <c r="EG6" s="78" t="str">
        <f t="shared" si="12"/>
        <v>-</v>
      </c>
      <c r="EH6" s="70">
        <f t="shared" si="12"/>
        <v>0</v>
      </c>
      <c r="EI6" s="70">
        <f t="shared" si="12"/>
        <v>0</v>
      </c>
      <c r="EJ6" s="78">
        <f t="shared" si="12"/>
        <v>9.e-002</v>
      </c>
      <c r="EK6" s="78">
        <f t="shared" si="12"/>
        <v>2.e-002</v>
      </c>
      <c r="EL6" s="78">
        <f t="shared" si="12"/>
        <v>1.e-002</v>
      </c>
      <c r="EM6" s="78">
        <f t="shared" si="12"/>
        <v>1.6</v>
      </c>
      <c r="EN6" s="78">
        <f t="shared" si="12"/>
        <v>1.e-002</v>
      </c>
      <c r="EO6" s="70" t="str">
        <f>IF(EO7="","",IF(EO7="-","【-】","【"&amp;SUBSTITUTE(TEXT(EO7,"#,##0.00"),"-","△")&amp;"】"))</f>
        <v>【0.01】</v>
      </c>
    </row>
    <row r="7" spans="1:148" s="55" customFormat="1">
      <c r="A7" s="56"/>
      <c r="B7" s="62">
        <v>2021</v>
      </c>
      <c r="C7" s="62">
        <v>222038</v>
      </c>
      <c r="D7" s="62">
        <v>46</v>
      </c>
      <c r="E7" s="62">
        <v>17</v>
      </c>
      <c r="F7" s="62">
        <v>6</v>
      </c>
      <c r="G7" s="62">
        <v>0</v>
      </c>
      <c r="H7" s="62" t="s">
        <v>95</v>
      </c>
      <c r="I7" s="62" t="s">
        <v>96</v>
      </c>
      <c r="J7" s="62" t="s">
        <v>97</v>
      </c>
      <c r="K7" s="62" t="s">
        <v>98</v>
      </c>
      <c r="L7" s="62" t="s">
        <v>99</v>
      </c>
      <c r="M7" s="62" t="s">
        <v>100</v>
      </c>
      <c r="N7" s="71" t="s">
        <v>101</v>
      </c>
      <c r="O7" s="71">
        <v>88.98</v>
      </c>
      <c r="P7" s="71">
        <v>3.e-002</v>
      </c>
      <c r="Q7" s="71">
        <v>73.03</v>
      </c>
      <c r="R7" s="71">
        <v>2600</v>
      </c>
      <c r="S7" s="71">
        <v>191256</v>
      </c>
      <c r="T7" s="71">
        <v>186.82</v>
      </c>
      <c r="U7" s="71">
        <v>1023.74</v>
      </c>
      <c r="V7" s="71">
        <v>51</v>
      </c>
      <c r="W7" s="71">
        <v>4.e-002</v>
      </c>
      <c r="X7" s="71">
        <v>1275</v>
      </c>
      <c r="Y7" s="71">
        <v>100</v>
      </c>
      <c r="Z7" s="71">
        <v>100</v>
      </c>
      <c r="AA7" s="71">
        <v>100</v>
      </c>
      <c r="AB7" s="71">
        <v>100</v>
      </c>
      <c r="AC7" s="71">
        <v>100</v>
      </c>
      <c r="AD7" s="71">
        <v>99.09</v>
      </c>
      <c r="AE7" s="71">
        <v>101.36</v>
      </c>
      <c r="AF7" s="71">
        <v>99.33</v>
      </c>
      <c r="AG7" s="71">
        <v>101.18</v>
      </c>
      <c r="AH7" s="71">
        <v>99.89</v>
      </c>
      <c r="AI7" s="71">
        <v>98.64</v>
      </c>
      <c r="AJ7" s="71">
        <v>0</v>
      </c>
      <c r="AK7" s="71">
        <v>0</v>
      </c>
      <c r="AL7" s="71">
        <v>0</v>
      </c>
      <c r="AM7" s="71">
        <v>0</v>
      </c>
      <c r="AN7" s="71">
        <v>0</v>
      </c>
      <c r="AO7" s="71">
        <v>295.20999999999998</v>
      </c>
      <c r="AP7" s="71">
        <v>221.05</v>
      </c>
      <c r="AQ7" s="71">
        <v>210</v>
      </c>
      <c r="AR7" s="71">
        <v>140.63</v>
      </c>
      <c r="AS7" s="71">
        <v>163.84</v>
      </c>
      <c r="AT7" s="71">
        <v>102.08</v>
      </c>
      <c r="AU7" s="71">
        <v>559.55999999999995</v>
      </c>
      <c r="AV7" s="71">
        <v>587.66999999999996</v>
      </c>
      <c r="AW7" s="71">
        <v>691.03</v>
      </c>
      <c r="AX7" s="71">
        <v>623.63</v>
      </c>
      <c r="AY7" s="71">
        <v>497.59</v>
      </c>
      <c r="AZ7" s="71">
        <v>90.89</v>
      </c>
      <c r="BA7" s="71">
        <v>80.95</v>
      </c>
      <c r="BB7" s="71">
        <v>62.55</v>
      </c>
      <c r="BC7" s="71">
        <v>56.53</v>
      </c>
      <c r="BD7" s="71">
        <v>59.66</v>
      </c>
      <c r="BE7" s="71">
        <v>61.46</v>
      </c>
      <c r="BF7" s="71">
        <v>1054.3599999999999</v>
      </c>
      <c r="BG7" s="71">
        <v>2628.84</v>
      </c>
      <c r="BH7" s="71">
        <v>2048.75</v>
      </c>
      <c r="BI7" s="71">
        <v>2089.09</v>
      </c>
      <c r="BJ7" s="71">
        <v>1785.05</v>
      </c>
      <c r="BK7" s="71">
        <v>1060.8599999999999</v>
      </c>
      <c r="BL7" s="71">
        <v>1006.65</v>
      </c>
      <c r="BM7" s="71">
        <v>998.42</v>
      </c>
      <c r="BN7" s="71">
        <v>1095.52</v>
      </c>
      <c r="BO7" s="71">
        <v>1056.55</v>
      </c>
      <c r="BP7" s="71">
        <v>974.72</v>
      </c>
      <c r="BQ7" s="71">
        <v>20.57</v>
      </c>
      <c r="BR7" s="71">
        <v>17.59</v>
      </c>
      <c r="BS7" s="71">
        <v>29.72</v>
      </c>
      <c r="BT7" s="71">
        <v>16.14</v>
      </c>
      <c r="BU7" s="71">
        <v>13.85</v>
      </c>
      <c r="BV7" s="71">
        <v>45.81</v>
      </c>
      <c r="BW7" s="71">
        <v>43.43</v>
      </c>
      <c r="BX7" s="71">
        <v>41.41</v>
      </c>
      <c r="BY7" s="71">
        <v>39.64</v>
      </c>
      <c r="BZ7" s="71">
        <v>40</v>
      </c>
      <c r="CA7" s="71">
        <v>44.22</v>
      </c>
      <c r="CB7" s="71">
        <v>553.32000000000005</v>
      </c>
      <c r="CC7" s="71">
        <v>696.5</v>
      </c>
      <c r="CD7" s="71">
        <v>508.86</v>
      </c>
      <c r="CE7" s="71">
        <v>961.71</v>
      </c>
      <c r="CF7" s="71">
        <v>1102.8699999999999</v>
      </c>
      <c r="CG7" s="71">
        <v>383.92</v>
      </c>
      <c r="CH7" s="71">
        <v>400.44</v>
      </c>
      <c r="CI7" s="71">
        <v>417.56</v>
      </c>
      <c r="CJ7" s="71">
        <v>449.72</v>
      </c>
      <c r="CK7" s="71">
        <v>437.27</v>
      </c>
      <c r="CL7" s="71">
        <v>392.85</v>
      </c>
      <c r="CM7" s="71">
        <v>24.88</v>
      </c>
      <c r="CN7" s="71">
        <v>6.92</v>
      </c>
      <c r="CO7" s="71">
        <v>7.69</v>
      </c>
      <c r="CP7" s="71">
        <v>6.15</v>
      </c>
      <c r="CQ7" s="71">
        <v>6.92</v>
      </c>
      <c r="CR7" s="71">
        <v>33.21</v>
      </c>
      <c r="CS7" s="71">
        <v>32.229999999999997</v>
      </c>
      <c r="CT7" s="71">
        <v>32.479999999999997</v>
      </c>
      <c r="CU7" s="71">
        <v>30.19</v>
      </c>
      <c r="CV7" s="71">
        <v>28.77</v>
      </c>
      <c r="CW7" s="71">
        <v>32.229999999999997</v>
      </c>
      <c r="CX7" s="71">
        <v>100</v>
      </c>
      <c r="CY7" s="71">
        <v>100</v>
      </c>
      <c r="CZ7" s="71">
        <v>100</v>
      </c>
      <c r="DA7" s="71">
        <v>100</v>
      </c>
      <c r="DB7" s="71">
        <v>100</v>
      </c>
      <c r="DC7" s="71">
        <v>79.98</v>
      </c>
      <c r="DD7" s="71">
        <v>80.8</v>
      </c>
      <c r="DE7" s="71">
        <v>79.2</v>
      </c>
      <c r="DF7" s="71">
        <v>79.09</v>
      </c>
      <c r="DG7" s="71">
        <v>78.900000000000006</v>
      </c>
      <c r="DH7" s="71">
        <v>80.63</v>
      </c>
      <c r="DI7" s="71">
        <v>56.21</v>
      </c>
      <c r="DJ7" s="71">
        <v>61</v>
      </c>
      <c r="DK7" s="71">
        <v>61.97</v>
      </c>
      <c r="DL7" s="71">
        <v>63.13</v>
      </c>
      <c r="DM7" s="71">
        <v>64.42</v>
      </c>
      <c r="DN7" s="71">
        <v>33.380000000000003</v>
      </c>
      <c r="DO7" s="71">
        <v>30.26</v>
      </c>
      <c r="DP7" s="71">
        <v>28.97</v>
      </c>
      <c r="DQ7" s="71">
        <v>20.14</v>
      </c>
      <c r="DR7" s="71">
        <v>23.17</v>
      </c>
      <c r="DS7" s="71">
        <v>26.28</v>
      </c>
      <c r="DT7" s="71" t="s">
        <v>101</v>
      </c>
      <c r="DU7" s="71" t="s">
        <v>101</v>
      </c>
      <c r="DV7" s="71" t="s">
        <v>101</v>
      </c>
      <c r="DW7" s="71">
        <v>0</v>
      </c>
      <c r="DX7" s="71">
        <v>0</v>
      </c>
      <c r="DY7" s="71">
        <v>0</v>
      </c>
      <c r="DZ7" s="71">
        <v>0</v>
      </c>
      <c r="EA7" s="71">
        <v>0</v>
      </c>
      <c r="EB7" s="71">
        <v>0</v>
      </c>
      <c r="EC7" s="71">
        <v>0</v>
      </c>
      <c r="ED7" s="71">
        <v>0</v>
      </c>
      <c r="EE7" s="71" t="s">
        <v>101</v>
      </c>
      <c r="EF7" s="71" t="s">
        <v>101</v>
      </c>
      <c r="EG7" s="71" t="s">
        <v>101</v>
      </c>
      <c r="EH7" s="71">
        <v>0</v>
      </c>
      <c r="EI7" s="71">
        <v>0</v>
      </c>
      <c r="EJ7" s="71">
        <v>9.e-002</v>
      </c>
      <c r="EK7" s="71">
        <v>2.e-002</v>
      </c>
      <c r="EL7" s="71">
        <v>1.e-002</v>
      </c>
      <c r="EM7" s="71">
        <v>1.6</v>
      </c>
      <c r="EN7" s="71">
        <v>1.e-002</v>
      </c>
      <c r="EO7" s="71">
        <v>1.e-002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2023-01-23T07:12:19Z</cp:lastPrinted>
  <dcterms:created xsi:type="dcterms:W3CDTF">2023-01-12T23:47:33Z</dcterms:created>
  <dcterms:modified xsi:type="dcterms:W3CDTF">2023-02-15T06:32:34Z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2023-02-15T06:32:34Z</vt:filetime>
  </property>
</Properties>
</file>