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CGvIr+TjgMZVdpUkmd06dAERkUEn5G6BXWRANNUwGluxVMk2eGIMnOYkXHv+SD3YQ8C13xQBHv3XtyLz8RloTA==" workbookSaltValue="Jdox/3dK1U9u5uSid5Z69g==" workbookSpinCount="100000"/>
  <bookViews>
    <workbookView xWindow="0" yWindow="0" windowWidth="15360" windowHeight="7632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<sst xmlns="http://schemas.openxmlformats.org/spreadsheetml/2006/main" xmlns:r="http://schemas.openxmlformats.org/officeDocument/2006/relationships" count="115" uniqueCount="115">
  <si>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</si>
  <si>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</si>
  <si>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</si>
  <si>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</si>
  <si>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</si>
  <si>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</si>
  <si>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</si>
  <si>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</si>
  <si>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静岡県　富士宮市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</si>
  <si>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</si>
  <si>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</si>
  <si>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</si>
  <si>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</si>
  <si>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</si>
  <si>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</si>
  <si>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</si>
  <si>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</si>
  <si>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</si>
  <si>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</si>
  <si>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</si>
  <si>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</si>
  <si>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</si>
  <si>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</si>
  <si>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</si>
  <si>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</si>
  <si>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</si>
  <si>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</si>
  <si>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</si>
  <si>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</si>
  <si>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</si>
  <si>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</si>
  <si>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</si>
  <si>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</si>
  <si>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</si>
  <si>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</si>
  <si>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</si>
  <si>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</si>
  <si>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</si>
  <si>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</si>
  <si>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</si>
  <si>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</si>
  <si>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</si>
  <si>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</si>
  <si>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</si>
  <si>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</si>
  <si>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</si>
  <si>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</si>
  <si>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</si>
  <si>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</si>
  <si>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</si>
  <si>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</si>
  <si>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</si>
  <si>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</si>
  <si>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</si>
  <si>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</si>
  <si>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</si>
  <si>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</si>
  <si>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</si>
  <si>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</si>
  <si>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</si>
  <si>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</si>
  <si>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</si>
  <si>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</si>
  <si>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</si>
  <si>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</si>
  <si>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</si>
  <si>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</si>
  <si>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</si>
  <si>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</si>
  <si>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</si>
  <si>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</si>
  <si>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</si>
  <si>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</si>
  <si>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</si>
  <si>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</si>
  <si>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</si>
  <si>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</si>
  <si>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</si>
  <si>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</si>
  <si>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</si>
  <si>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</si>
  <si>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</si>
  <si>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</si>
  <si>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</si>
  <si>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</si>
  <si>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</si>
  <si>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</si>
  <si>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</si>
  <si>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</si>
  <si>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</si>
  <si>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</si>
  <si>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</si>
  <si>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</si>
  <si>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</si>
  <si>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</si>
  <si>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</si>
  <si>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</si>
  <si>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</si>
  <si>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</si>
  <si>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</si>
  <si>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</si>
  <si>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</si>
  <si>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</si>
  <si>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</si>
  <si>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</si>
  <si>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</si>
  <si>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</si>
  <si>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</si>
  <si>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</si>
  <si>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</si>
  <si>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</si>
  <si>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</si>
  <si>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
　令和2年度より公営企業会計を適用しているため、全国平均及び類似団体平均値を大きく下回っています。
　今後は「最適整備構想」などの既存の計画に基づき、設備などの更新を適切に実施していきます。
②管渠老朽化比率
　法定耐用年数を迎えた管渠がないため、0.00%となっています。しばらくこの傾向が続くため、適切な維持管理を実施していきます。
③管渠改善率
　当年度に更新した管渠がないため、0.00%となっています。管渠が法定耐用年数を迎えるのはしばらく先となるため、適切な維持管理を実施していきます。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レイワ</t>
    </rPh>
    <rPh sb="17" eb="19">
      <t>ネンド</t>
    </rPh>
    <rPh sb="21" eb="23">
      <t>コウエイ</t>
    </rPh>
    <rPh sb="23" eb="25">
      <t>キギョウ</t>
    </rPh>
    <rPh sb="25" eb="27">
      <t>カイケイ</t>
    </rPh>
    <rPh sb="28" eb="30">
      <t>テキヨウ</t>
    </rPh>
    <rPh sb="37" eb="39">
      <t>ゼンコク</t>
    </rPh>
    <rPh sb="64" eb="66">
      <t>コンゴ</t>
    </rPh>
    <rPh sb="88" eb="90">
      <t>セツビ</t>
    </rPh>
    <rPh sb="93" eb="95">
      <t>コウシン</t>
    </rPh>
    <rPh sb="96" eb="98">
      <t>テキセツ</t>
    </rPh>
    <rPh sb="99" eb="101">
      <t>ジッシ</t>
    </rPh>
    <rPh sb="110" eb="112">
      <t>カンキョ</t>
    </rPh>
    <rPh sb="112" eb="115">
      <t>ロウキュウカ</t>
    </rPh>
    <rPh sb="115" eb="117">
      <t>ヒリツ</t>
    </rPh>
    <rPh sb="119" eb="121">
      <t>ホウテイ</t>
    </rPh>
    <rPh sb="121" eb="123">
      <t>タイヨウ</t>
    </rPh>
    <rPh sb="123" eb="125">
      <t>ネンスウ</t>
    </rPh>
    <rPh sb="126" eb="127">
      <t>ムカ</t>
    </rPh>
    <rPh sb="129" eb="131">
      <t>カンキョ</t>
    </rPh>
    <rPh sb="156" eb="158">
      <t>ケイコウ</t>
    </rPh>
    <rPh sb="159" eb="160">
      <t>ツヅ</t>
    </rPh>
    <rPh sb="183" eb="185">
      <t>カンキョ</t>
    </rPh>
    <rPh sb="185" eb="187">
      <t>カイゼン</t>
    </rPh>
    <rPh sb="187" eb="188">
      <t>リツ</t>
    </rPh>
    <rPh sb="190" eb="193">
      <t>トウネンド</t>
    </rPh>
    <rPh sb="194" eb="196">
      <t>コウシン</t>
    </rPh>
    <rPh sb="198" eb="200">
      <t>カンキョ</t>
    </rPh>
    <rPh sb="219" eb="221">
      <t>カンキョ</t>
    </rPh>
    <rPh sb="222" eb="224">
      <t>ホウテイ</t>
    </rPh>
    <rPh sb="224" eb="226">
      <t>タイヨウ</t>
    </rPh>
    <rPh sb="226" eb="228">
      <t>ネンスウ</t>
    </rPh>
    <rPh sb="229" eb="230">
      <t>ムカ</t>
    </rPh>
    <rPh sb="238" eb="239">
      <t>サキ</t>
    </rPh>
    <rPh sb="245" eb="247">
      <t>テキセツ</t>
    </rPh>
    <rPh sb="248" eb="250">
      <t>イジ</t>
    </rPh>
    <rPh sb="250" eb="252">
      <t>カンリ</t>
    </rPh>
    <rPh sb="253" eb="255">
      <t>ジッシ</t>
    </rPh>
    <phoneticPr fontId="1"/>
  </si>
  <si>
    <t>　全国平均及び類似団体平均値と比較して、経営の健全性・効率性は良好であると言えます。
　今後は、人口減少に伴う使用料収入の減少が見込まれますが、使用料水準は高い状況であり、引き続き汚水処理原価の削減に取り組んでいきます。
　施設の老朽化も進んでいくため、適切な施設の維持管理とともに、既存の計画に基づく設備の更新を適切に実施していきます。</t>
    <rPh sb="1" eb="3">
      <t>ゼンコク</t>
    </rPh>
    <rPh sb="3" eb="5">
      <t>ヘイキン</t>
    </rPh>
    <rPh sb="5" eb="6">
      <t>オヨ</t>
    </rPh>
    <rPh sb="7" eb="9">
      <t>ルイジ</t>
    </rPh>
    <rPh sb="9" eb="11">
      <t>ダンタイ</t>
    </rPh>
    <rPh sb="11" eb="14">
      <t>ヘイキンチ</t>
    </rPh>
    <rPh sb="15" eb="17">
      <t>ヒカク</t>
    </rPh>
    <rPh sb="20" eb="22">
      <t>ケイエイ</t>
    </rPh>
    <rPh sb="23" eb="26">
      <t>ケンゼンセイ</t>
    </rPh>
    <rPh sb="27" eb="30">
      <t>コウリツセイ</t>
    </rPh>
    <rPh sb="31" eb="33">
      <t>リョウコウ</t>
    </rPh>
    <rPh sb="37" eb="38">
      <t>イ</t>
    </rPh>
    <rPh sb="44" eb="46">
      <t>コンゴ</t>
    </rPh>
    <rPh sb="48" eb="50">
      <t>ジンコウ</t>
    </rPh>
    <rPh sb="50" eb="52">
      <t>ゲンショウ</t>
    </rPh>
    <rPh sb="53" eb="54">
      <t>トモナ</t>
    </rPh>
    <rPh sb="55" eb="58">
      <t>シヨウリョウ</t>
    </rPh>
    <rPh sb="58" eb="60">
      <t>シュウニュウ</t>
    </rPh>
    <rPh sb="61" eb="63">
      <t>ゲンショウ</t>
    </rPh>
    <rPh sb="64" eb="66">
      <t>ミコ</t>
    </rPh>
    <rPh sb="72" eb="75">
      <t>シヨウリョウ</t>
    </rPh>
    <rPh sb="75" eb="77">
      <t>スイジュン</t>
    </rPh>
    <rPh sb="78" eb="79">
      <t>タカ</t>
    </rPh>
    <rPh sb="80" eb="82">
      <t>ジョウキョウ</t>
    </rPh>
    <rPh sb="86" eb="87">
      <t>ヒ</t>
    </rPh>
    <rPh sb="88" eb="89">
      <t>ツヅ</t>
    </rPh>
    <rPh sb="90" eb="92">
      <t>オスイ</t>
    </rPh>
    <rPh sb="92" eb="94">
      <t>ショリ</t>
    </rPh>
    <rPh sb="94" eb="96">
      <t>ゲンカ</t>
    </rPh>
    <rPh sb="97" eb="99">
      <t>サクゲン</t>
    </rPh>
    <rPh sb="100" eb="101">
      <t>ト</t>
    </rPh>
    <rPh sb="102" eb="103">
      <t>ク</t>
    </rPh>
    <rPh sb="112" eb="114">
      <t>シセツ</t>
    </rPh>
    <rPh sb="115" eb="118">
      <t>ロウキュウカ</t>
    </rPh>
    <rPh sb="119" eb="120">
      <t>スス</t>
    </rPh>
    <rPh sb="127" eb="129">
      <t>テキセツ</t>
    </rPh>
    <rPh sb="130" eb="132">
      <t>シセツ</t>
    </rPh>
    <rPh sb="133" eb="135">
      <t>イジ</t>
    </rPh>
    <rPh sb="135" eb="137">
      <t>カンリ</t>
    </rPh>
    <rPh sb="142" eb="144">
      <t>キソン</t>
    </rPh>
    <rPh sb="145" eb="147">
      <t>ケイカク</t>
    </rPh>
    <rPh sb="148" eb="149">
      <t>モト</t>
    </rPh>
    <rPh sb="151" eb="153">
      <t>セツビ</t>
    </rPh>
    <rPh sb="154" eb="156">
      <t>コウシン</t>
    </rPh>
    <rPh sb="157" eb="159">
      <t>テキセツ</t>
    </rPh>
    <rPh sb="160" eb="162">
      <t>ジッシ</t>
    </rPh>
    <phoneticPr fontId="1"/>
  </si>
  <si>
    <r>
      <t>①経常収支比率
　単年度収支が黒字である100%を上回っています。経費回収率も100%であることから、使用料以外の収入に依存しておらず、良好であると言えます。
②累積欠損金比率
　累積欠損金が生じていないため、0.00%です。
③流動比率
　100%を上回っており、</t>
    </r>
    <r>
      <rPr>
        <sz val="10"/>
        <color auto="1"/>
        <rFont val="ＭＳ ゴシック"/>
      </rPr>
      <t>今後も現金預金の増加に伴って流動資産の増加が見込まれるため、比率は高くなる見込みです。</t>
    </r>
    <r>
      <rPr>
        <sz val="10"/>
        <color theme="1"/>
        <rFont val="ＭＳ ゴシック"/>
      </rPr>
      <t xml:space="preserve">
④企業債残高対事業規模比率
　全国平均及び類似団体平均値を上回っていますが、今後は企業債の償還とともに企業債残高が減少していくため、比率は低くなる見込みです。
⑤経費回収率
　100%となっており、使用料で回収すべき経費を使用料収入で賄えています。今後は人口の減少に伴う使用料収入の減少が見込まれますが、引き続き薬品費などの流動費の削減に努め、汚水処理費を抑制していきます。
⑥汚水処理原価
　全国平均及び類似団体平均値を大幅に下回っており、今後も引き続き汚水処理費の抑制に努めていきます。
⑦施設利用率
　全国平均及び類似団体平均値を下回っており、今後は利用人口減少に伴って低下が見込まれるため、適切な施設規模の検討が必要となります。
⑧水洗化率
　100%となっており、今後もこの水準を維持していきます。</t>
    </r>
    <rPh sb="1" eb="3">
      <t>ケイジョウ</t>
    </rPh>
    <rPh sb="3" eb="5">
      <t>シュウシ</t>
    </rPh>
    <rPh sb="5" eb="7">
      <t>ヒリツ</t>
    </rPh>
    <rPh sb="9" eb="12">
      <t>タンネンド</t>
    </rPh>
    <rPh sb="12" eb="14">
      <t>シュウシ</t>
    </rPh>
    <rPh sb="15" eb="17">
      <t>クロジ</t>
    </rPh>
    <rPh sb="25" eb="27">
      <t>ウワマワ</t>
    </rPh>
    <rPh sb="33" eb="35">
      <t>ケイヒ</t>
    </rPh>
    <rPh sb="35" eb="37">
      <t>カイシュウ</t>
    </rPh>
    <rPh sb="37" eb="38">
      <t>リツ</t>
    </rPh>
    <rPh sb="51" eb="54">
      <t>シヨウリョウ</t>
    </rPh>
    <rPh sb="54" eb="56">
      <t>イガイ</t>
    </rPh>
    <rPh sb="57" eb="59">
      <t>シュウニュウ</t>
    </rPh>
    <rPh sb="60" eb="62">
      <t>イゾン</t>
    </rPh>
    <rPh sb="68" eb="70">
      <t>リョウコウ</t>
    </rPh>
    <rPh sb="74" eb="75">
      <t>イ</t>
    </rPh>
    <rPh sb="81" eb="83">
      <t>ルイセキ</t>
    </rPh>
    <rPh sb="83" eb="85">
      <t>ケッソン</t>
    </rPh>
    <rPh sb="85" eb="86">
      <t>キン</t>
    </rPh>
    <rPh sb="86" eb="88">
      <t>ヒリツ</t>
    </rPh>
    <rPh sb="90" eb="92">
      <t>ルイセキ</t>
    </rPh>
    <rPh sb="92" eb="94">
      <t>ケッソン</t>
    </rPh>
    <rPh sb="94" eb="95">
      <t>キン</t>
    </rPh>
    <rPh sb="96" eb="97">
      <t>ショウ</t>
    </rPh>
    <rPh sb="115" eb="117">
      <t>リュウドウ</t>
    </rPh>
    <rPh sb="117" eb="119">
      <t>ヒリツ</t>
    </rPh>
    <rPh sb="133" eb="135">
      <t>コンゴ</t>
    </rPh>
    <rPh sb="136" eb="138">
      <t>ゲンキン</t>
    </rPh>
    <rPh sb="138" eb="140">
      <t>ヨキン</t>
    </rPh>
    <rPh sb="141" eb="143">
      <t>ゾウカ</t>
    </rPh>
    <rPh sb="144" eb="145">
      <t>トモナ</t>
    </rPh>
    <rPh sb="147" eb="149">
      <t>リュウドウ</t>
    </rPh>
    <rPh sb="149" eb="151">
      <t>シサン</t>
    </rPh>
    <rPh sb="152" eb="154">
      <t>ゾウカ</t>
    </rPh>
    <rPh sb="155" eb="157">
      <t>ミコ</t>
    </rPh>
    <rPh sb="163" eb="165">
      <t>ヒリツ</t>
    </rPh>
    <rPh sb="166" eb="167">
      <t>タカ</t>
    </rPh>
    <rPh sb="170" eb="172">
      <t>ミコ</t>
    </rPh>
    <rPh sb="178" eb="180">
      <t>キギョウ</t>
    </rPh>
    <rPh sb="180" eb="181">
      <t>サイ</t>
    </rPh>
    <rPh sb="181" eb="183">
      <t>ザンダカ</t>
    </rPh>
    <rPh sb="183" eb="184">
      <t>タイ</t>
    </rPh>
    <rPh sb="184" eb="186">
      <t>ジギョウ</t>
    </rPh>
    <rPh sb="186" eb="188">
      <t>キボ</t>
    </rPh>
    <rPh sb="188" eb="190">
      <t>ヒリツ</t>
    </rPh>
    <rPh sb="192" eb="194">
      <t>ゼンコク</t>
    </rPh>
    <rPh sb="194" eb="196">
      <t>ヘイキン</t>
    </rPh>
    <rPh sb="196" eb="197">
      <t>オヨ</t>
    </rPh>
    <rPh sb="198" eb="200">
      <t>ルイジ</t>
    </rPh>
    <rPh sb="200" eb="202">
      <t>ダンタイ</t>
    </rPh>
    <rPh sb="202" eb="205">
      <t>ヘイキンチ</t>
    </rPh>
    <rPh sb="206" eb="208">
      <t>ウワマワ</t>
    </rPh>
    <rPh sb="215" eb="217">
      <t>コンゴ</t>
    </rPh>
    <rPh sb="218" eb="220">
      <t>キギョウ</t>
    </rPh>
    <rPh sb="220" eb="221">
      <t>サイ</t>
    </rPh>
    <rPh sb="222" eb="224">
      <t>ショウカン</t>
    </rPh>
    <rPh sb="228" eb="230">
      <t>キギョウ</t>
    </rPh>
    <rPh sb="230" eb="231">
      <t>サイ</t>
    </rPh>
    <rPh sb="231" eb="233">
      <t>ザンダカ</t>
    </rPh>
    <rPh sb="234" eb="236">
      <t>ゲンショウ</t>
    </rPh>
    <rPh sb="243" eb="245">
      <t>ヒリツ</t>
    </rPh>
    <rPh sb="246" eb="247">
      <t>ヒク</t>
    </rPh>
    <rPh sb="250" eb="252">
      <t>ミコ</t>
    </rPh>
    <rPh sb="258" eb="260">
      <t>ケイヒ</t>
    </rPh>
    <rPh sb="260" eb="262">
      <t>カイシュウ</t>
    </rPh>
    <rPh sb="262" eb="263">
      <t>リツ</t>
    </rPh>
    <rPh sb="276" eb="279">
      <t>シヨウリョウ</t>
    </rPh>
    <rPh sb="280" eb="282">
      <t>カイシュウ</t>
    </rPh>
    <rPh sb="285" eb="287">
      <t>ケイヒ</t>
    </rPh>
    <rPh sb="288" eb="291">
      <t>シヨウリョウ</t>
    </rPh>
    <rPh sb="291" eb="293">
      <t>シュウニュウ</t>
    </rPh>
    <rPh sb="294" eb="295">
      <t>マカナ</t>
    </rPh>
    <rPh sb="301" eb="303">
      <t>コンゴ</t>
    </rPh>
    <rPh sb="304" eb="306">
      <t>ジンコウ</t>
    </rPh>
    <rPh sb="307" eb="309">
      <t>ゲンショウ</t>
    </rPh>
    <rPh sb="310" eb="311">
      <t>トモナ</t>
    </rPh>
    <rPh sb="312" eb="315">
      <t>シヨウリョウ</t>
    </rPh>
    <rPh sb="315" eb="317">
      <t>シュウニュウ</t>
    </rPh>
    <rPh sb="318" eb="320">
      <t>ゲンショウ</t>
    </rPh>
    <rPh sb="321" eb="323">
      <t>ミコ</t>
    </rPh>
    <rPh sb="329" eb="330">
      <t>ヒ</t>
    </rPh>
    <rPh sb="331" eb="332">
      <t>ツヅ</t>
    </rPh>
    <rPh sb="333" eb="335">
      <t>ヤクヒン</t>
    </rPh>
    <rPh sb="335" eb="336">
      <t>ヒ</t>
    </rPh>
    <rPh sb="339" eb="341">
      <t>リュウドウ</t>
    </rPh>
    <rPh sb="341" eb="342">
      <t>ヒ</t>
    </rPh>
    <rPh sb="343" eb="345">
      <t>サクゲン</t>
    </rPh>
    <rPh sb="346" eb="347">
      <t>ツト</t>
    </rPh>
    <rPh sb="349" eb="351">
      <t>オスイ</t>
    </rPh>
    <rPh sb="351" eb="353">
      <t>ショリ</t>
    </rPh>
    <rPh sb="353" eb="354">
      <t>ヒ</t>
    </rPh>
    <rPh sb="355" eb="357">
      <t>ヨクセイ</t>
    </rPh>
    <rPh sb="366" eb="368">
      <t>オスイ</t>
    </rPh>
    <rPh sb="368" eb="370">
      <t>ショリ</t>
    </rPh>
    <rPh sb="370" eb="372">
      <t>ゲンカ</t>
    </rPh>
    <rPh sb="374" eb="376">
      <t>ゼンコク</t>
    </rPh>
    <rPh sb="376" eb="378">
      <t>ヘイキン</t>
    </rPh>
    <rPh sb="378" eb="379">
      <t>オヨ</t>
    </rPh>
    <rPh sb="380" eb="382">
      <t>ルイジ</t>
    </rPh>
    <rPh sb="382" eb="384">
      <t>ダンタイ</t>
    </rPh>
    <rPh sb="384" eb="387">
      <t>ヘイキンチ</t>
    </rPh>
    <rPh sb="388" eb="390">
      <t>オオハバ</t>
    </rPh>
    <rPh sb="391" eb="393">
      <t>シタマワ</t>
    </rPh>
    <rPh sb="398" eb="400">
      <t>コンゴ</t>
    </rPh>
    <rPh sb="401" eb="402">
      <t>ヒ</t>
    </rPh>
    <rPh sb="403" eb="404">
      <t>ツヅ</t>
    </rPh>
    <rPh sb="405" eb="407">
      <t>オスイ</t>
    </rPh>
    <rPh sb="407" eb="409">
      <t>ショリ</t>
    </rPh>
    <rPh sb="409" eb="410">
      <t>ヒ</t>
    </rPh>
    <rPh sb="411" eb="413">
      <t>ヨクセイ</t>
    </rPh>
    <rPh sb="414" eb="415">
      <t>ツト</t>
    </rPh>
    <rPh sb="424" eb="426">
      <t>シセツ</t>
    </rPh>
    <rPh sb="426" eb="429">
      <t>リヨウリツ</t>
    </rPh>
    <rPh sb="431" eb="433">
      <t>ゼンコク</t>
    </rPh>
    <rPh sb="433" eb="435">
      <t>ヘイキン</t>
    </rPh>
    <rPh sb="435" eb="436">
      <t>オヨ</t>
    </rPh>
    <rPh sb="437" eb="439">
      <t>ルイジ</t>
    </rPh>
    <rPh sb="439" eb="441">
      <t>ダンタイ</t>
    </rPh>
    <rPh sb="441" eb="444">
      <t>ヘイキンチ</t>
    </rPh>
    <rPh sb="452" eb="454">
      <t>コンゴ</t>
    </rPh>
    <rPh sb="455" eb="457">
      <t>リヨウ</t>
    </rPh>
    <rPh sb="457" eb="459">
      <t>ジンコウ</t>
    </rPh>
    <rPh sb="459" eb="461">
      <t>ゲンショウ</t>
    </rPh>
    <rPh sb="462" eb="463">
      <t>トモナ</t>
    </rPh>
    <rPh sb="465" eb="467">
      <t>テイカ</t>
    </rPh>
    <rPh sb="468" eb="470">
      <t>ミコ</t>
    </rPh>
    <rPh sb="476" eb="478">
      <t>テキセツ</t>
    </rPh>
    <rPh sb="479" eb="481">
      <t>シセツ</t>
    </rPh>
    <rPh sb="481" eb="483">
      <t>キボ</t>
    </rPh>
    <rPh sb="484" eb="486">
      <t>ケントウ</t>
    </rPh>
    <rPh sb="487" eb="489">
      <t>ヒツヨウ</t>
    </rPh>
    <rPh sb="497" eb="500">
      <t>スイセンカ</t>
    </rPh>
    <rPh sb="500" eb="501">
      <t>リツ</t>
    </rPh>
    <rPh sb="514" eb="516">
      <t>コンゴ</t>
    </rPh>
    <rPh sb="519" eb="521">
      <t>スイジュン</t>
    </rPh>
    <rPh sb="522" eb="524">
      <t>イジ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</si>
</sst>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5.e-002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67.69</c:v>
                </c:pt>
                <c:pt idx="4">
                  <c:v>63.08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160.57</c:v>
                </c:pt>
                <c:pt idx="4">
                  <c:v>157.58000000000001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3.54</c:v>
                </c:pt>
                <c:pt idx="4">
                  <c:v>7.07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71.819999999999993</c:v>
                </c:pt>
                <c:pt idx="4">
                  <c:v>123.94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1448.47</c:v>
                </c:pt>
                <c:pt idx="4">
                  <c:v>1310.27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172.43</c:v>
                </c:pt>
                <c:pt idx="4">
                  <c:v>171.78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【104.16】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【128.23】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【34.77】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【786.37】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37932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【61.14】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【256.97】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【60.65】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【24.95】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640625" defaultRowHeight="13.5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富士宮市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9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17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13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20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130153</v>
      </c>
      <c r="AM8" s="21"/>
      <c r="AN8" s="21"/>
      <c r="AO8" s="21"/>
      <c r="AP8" s="21"/>
      <c r="AQ8" s="21"/>
      <c r="AR8" s="21"/>
      <c r="AS8" s="21"/>
      <c r="AT8" s="7">
        <f>データ!T6</f>
        <v>389.08</v>
      </c>
      <c r="AU8" s="7"/>
      <c r="AV8" s="7"/>
      <c r="AW8" s="7"/>
      <c r="AX8" s="7"/>
      <c r="AY8" s="7"/>
      <c r="AZ8" s="7"/>
      <c r="BA8" s="7"/>
      <c r="BB8" s="7">
        <f>データ!U6</f>
        <v>334.51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14</v>
      </c>
      <c r="BM8" s="39"/>
      <c r="BN8" s="48" t="s">
        <v>22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40"/>
      <c r="BN9" s="49" t="s">
        <v>38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84.23</v>
      </c>
      <c r="J10" s="7"/>
      <c r="K10" s="7"/>
      <c r="L10" s="7"/>
      <c r="M10" s="7"/>
      <c r="N10" s="7"/>
      <c r="O10" s="7"/>
      <c r="P10" s="7">
        <f>データ!P6</f>
        <v>9.e-002</v>
      </c>
      <c r="Q10" s="7"/>
      <c r="R10" s="7"/>
      <c r="S10" s="7"/>
      <c r="T10" s="7"/>
      <c r="U10" s="7"/>
      <c r="V10" s="7"/>
      <c r="W10" s="7">
        <f>データ!Q6</f>
        <v>105.26</v>
      </c>
      <c r="X10" s="7"/>
      <c r="Y10" s="7"/>
      <c r="Z10" s="7"/>
      <c r="AA10" s="7"/>
      <c r="AB10" s="7"/>
      <c r="AC10" s="7"/>
      <c r="AD10" s="21">
        <f>データ!R6</f>
        <v>3630</v>
      </c>
      <c r="AE10" s="21"/>
      <c r="AF10" s="21"/>
      <c r="AG10" s="21"/>
      <c r="AH10" s="21"/>
      <c r="AI10" s="21"/>
      <c r="AJ10" s="21"/>
      <c r="AK10" s="2"/>
      <c r="AL10" s="21">
        <f>データ!V6</f>
        <v>123</v>
      </c>
      <c r="AM10" s="21"/>
      <c r="AN10" s="21"/>
      <c r="AO10" s="21"/>
      <c r="AP10" s="21"/>
      <c r="AQ10" s="21"/>
      <c r="AR10" s="21"/>
      <c r="AS10" s="21"/>
      <c r="AT10" s="7">
        <f>データ!W6</f>
        <v>0.11</v>
      </c>
      <c r="AU10" s="7"/>
      <c r="AV10" s="7"/>
      <c r="AW10" s="7"/>
      <c r="AX10" s="7"/>
      <c r="AY10" s="7"/>
      <c r="AZ10" s="7"/>
      <c r="BA10" s="7"/>
      <c r="BB10" s="7">
        <f>データ!X6</f>
        <v>1118.18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41"/>
      <c r="BN10" s="50" t="s">
        <v>5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41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56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57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57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57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57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57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57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57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57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57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57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57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57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57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57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57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57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57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57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57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57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57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57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57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57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57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57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57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57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58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43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55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56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6" t="s">
        <v>112</v>
      </c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59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59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59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59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59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59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59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59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59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59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59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59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59"/>
    </row>
    <row r="60" spans="1:78" ht="13.5" customHeight="1">
      <c r="A60" s="2"/>
      <c r="B60" s="9" t="s">
        <v>12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59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59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59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60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11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55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56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6" t="s">
        <v>113</v>
      </c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59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59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59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59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59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59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59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59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59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59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59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59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59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59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59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59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60"/>
    </row>
    <row r="83" spans="1:78">
      <c r="C83" s="18" t="s">
        <v>44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45</v>
      </c>
      <c r="C84" s="12"/>
      <c r="D84" s="12"/>
      <c r="E84" s="12" t="s">
        <v>47</v>
      </c>
      <c r="F84" s="12" t="s">
        <v>48</v>
      </c>
      <c r="G84" s="12" t="s">
        <v>49</v>
      </c>
      <c r="H84" s="12" t="s">
        <v>42</v>
      </c>
      <c r="I84" s="12" t="s">
        <v>10</v>
      </c>
      <c r="J84" s="12" t="s">
        <v>50</v>
      </c>
      <c r="K84" s="12" t="s">
        <v>51</v>
      </c>
      <c r="L84" s="12" t="s">
        <v>34</v>
      </c>
      <c r="M84" s="12" t="s">
        <v>37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pHT9GfrlIhehS1Q9I0Cc6mUO4sOON0bbjTxZCkRz9Iz6dL8+PN4mqQICpxR0XkYKSFUdXFiGt9b86YfzLa1DHg==" saltValue="YguTCMMDX4KmQ1rzEbR/Rw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2"/>
  <cols>
    <col min="2" max="144" width="11.88671875" customWidth="1"/>
  </cols>
  <sheetData>
    <row r="1" spans="1:148">
      <c r="A1" t="s">
        <v>56</v>
      </c>
      <c r="Y1" s="81">
        <v>1</v>
      </c>
      <c r="Z1" s="81">
        <v>1</v>
      </c>
      <c r="AA1" s="81">
        <v>1</v>
      </c>
      <c r="AB1" s="81">
        <v>1</v>
      </c>
      <c r="AC1" s="81">
        <v>1</v>
      </c>
      <c r="AD1" s="81">
        <v>1</v>
      </c>
      <c r="AE1" s="81">
        <v>1</v>
      </c>
      <c r="AF1" s="81">
        <v>1</v>
      </c>
      <c r="AG1" s="81">
        <v>1</v>
      </c>
      <c r="AH1" s="81">
        <v>1</v>
      </c>
      <c r="AI1" s="81"/>
      <c r="AJ1" s="81">
        <v>1</v>
      </c>
      <c r="AK1" s="81">
        <v>1</v>
      </c>
      <c r="AL1" s="81">
        <v>1</v>
      </c>
      <c r="AM1" s="81">
        <v>1</v>
      </c>
      <c r="AN1" s="81">
        <v>1</v>
      </c>
      <c r="AO1" s="81">
        <v>1</v>
      </c>
      <c r="AP1" s="81">
        <v>1</v>
      </c>
      <c r="AQ1" s="81">
        <v>1</v>
      </c>
      <c r="AR1" s="81">
        <v>1</v>
      </c>
      <c r="AS1" s="81">
        <v>1</v>
      </c>
      <c r="AT1" s="81"/>
      <c r="AU1" s="81">
        <v>1</v>
      </c>
      <c r="AV1" s="81">
        <v>1</v>
      </c>
      <c r="AW1" s="81">
        <v>1</v>
      </c>
      <c r="AX1" s="81">
        <v>1</v>
      </c>
      <c r="AY1" s="81">
        <v>1</v>
      </c>
      <c r="AZ1" s="81">
        <v>1</v>
      </c>
      <c r="BA1" s="81">
        <v>1</v>
      </c>
      <c r="BB1" s="81">
        <v>1</v>
      </c>
      <c r="BC1" s="81">
        <v>1</v>
      </c>
      <c r="BD1" s="81">
        <v>1</v>
      </c>
      <c r="BE1" s="81"/>
      <c r="BF1" s="81">
        <v>1</v>
      </c>
      <c r="BG1" s="81">
        <v>1</v>
      </c>
      <c r="BH1" s="81">
        <v>1</v>
      </c>
      <c r="BI1" s="81">
        <v>1</v>
      </c>
      <c r="BJ1" s="81">
        <v>1</v>
      </c>
      <c r="BK1" s="81">
        <v>1</v>
      </c>
      <c r="BL1" s="81">
        <v>1</v>
      </c>
      <c r="BM1" s="81">
        <v>1</v>
      </c>
      <c r="BN1" s="81">
        <v>1</v>
      </c>
      <c r="BO1" s="81">
        <v>1</v>
      </c>
      <c r="BP1" s="81"/>
      <c r="BQ1" s="81">
        <v>1</v>
      </c>
      <c r="BR1" s="81">
        <v>1</v>
      </c>
      <c r="BS1" s="81">
        <v>1</v>
      </c>
      <c r="BT1" s="81">
        <v>1</v>
      </c>
      <c r="BU1" s="81">
        <v>1</v>
      </c>
      <c r="BV1" s="81">
        <v>1</v>
      </c>
      <c r="BW1" s="81">
        <v>1</v>
      </c>
      <c r="BX1" s="81">
        <v>1</v>
      </c>
      <c r="BY1" s="81">
        <v>1</v>
      </c>
      <c r="BZ1" s="81">
        <v>1</v>
      </c>
      <c r="CA1" s="81"/>
      <c r="CB1" s="81">
        <v>1</v>
      </c>
      <c r="CC1" s="81">
        <v>1</v>
      </c>
      <c r="CD1" s="81">
        <v>1</v>
      </c>
      <c r="CE1" s="81">
        <v>1</v>
      </c>
      <c r="CF1" s="81">
        <v>1</v>
      </c>
      <c r="CG1" s="81">
        <v>1</v>
      </c>
      <c r="CH1" s="81">
        <v>1</v>
      </c>
      <c r="CI1" s="81">
        <v>1</v>
      </c>
      <c r="CJ1" s="81">
        <v>1</v>
      </c>
      <c r="CK1" s="81">
        <v>1</v>
      </c>
      <c r="CL1" s="81"/>
      <c r="CM1" s="81">
        <v>1</v>
      </c>
      <c r="CN1" s="81">
        <v>1</v>
      </c>
      <c r="CO1" s="81">
        <v>1</v>
      </c>
      <c r="CP1" s="81">
        <v>1</v>
      </c>
      <c r="CQ1" s="81">
        <v>1</v>
      </c>
      <c r="CR1" s="81">
        <v>1</v>
      </c>
      <c r="CS1" s="81">
        <v>1</v>
      </c>
      <c r="CT1" s="81">
        <v>1</v>
      </c>
      <c r="CU1" s="81">
        <v>1</v>
      </c>
      <c r="CV1" s="81">
        <v>1</v>
      </c>
      <c r="CW1" s="81"/>
      <c r="CX1" s="81">
        <v>1</v>
      </c>
      <c r="CY1" s="81">
        <v>1</v>
      </c>
      <c r="CZ1" s="81">
        <v>1</v>
      </c>
      <c r="DA1" s="81">
        <v>1</v>
      </c>
      <c r="DB1" s="81">
        <v>1</v>
      </c>
      <c r="DC1" s="81">
        <v>1</v>
      </c>
      <c r="DD1" s="81">
        <v>1</v>
      </c>
      <c r="DE1" s="81">
        <v>1</v>
      </c>
      <c r="DF1" s="81">
        <v>1</v>
      </c>
      <c r="DG1" s="81">
        <v>1</v>
      </c>
      <c r="DH1" s="81"/>
      <c r="DI1" s="81">
        <v>1</v>
      </c>
      <c r="DJ1" s="81">
        <v>1</v>
      </c>
      <c r="DK1" s="81">
        <v>1</v>
      </c>
      <c r="DL1" s="81">
        <v>1</v>
      </c>
      <c r="DM1" s="81">
        <v>1</v>
      </c>
      <c r="DN1" s="81">
        <v>1</v>
      </c>
      <c r="DO1" s="81">
        <v>1</v>
      </c>
      <c r="DP1" s="81">
        <v>1</v>
      </c>
      <c r="DQ1" s="81">
        <v>1</v>
      </c>
      <c r="DR1" s="81">
        <v>1</v>
      </c>
      <c r="DS1" s="81"/>
      <c r="DT1" s="81">
        <v>1</v>
      </c>
      <c r="DU1" s="81">
        <v>1</v>
      </c>
      <c r="DV1" s="81">
        <v>1</v>
      </c>
      <c r="DW1" s="81">
        <v>1</v>
      </c>
      <c r="DX1" s="81">
        <v>1</v>
      </c>
      <c r="DY1" s="81">
        <v>1</v>
      </c>
      <c r="DZ1" s="81">
        <v>1</v>
      </c>
      <c r="EA1" s="81">
        <v>1</v>
      </c>
      <c r="EB1" s="81">
        <v>1</v>
      </c>
      <c r="EC1" s="81">
        <v>1</v>
      </c>
      <c r="ED1" s="81"/>
      <c r="EE1" s="81">
        <v>1</v>
      </c>
      <c r="EF1" s="81">
        <v>1</v>
      </c>
      <c r="EG1" s="81">
        <v>1</v>
      </c>
      <c r="EH1" s="81">
        <v>1</v>
      </c>
      <c r="EI1" s="81">
        <v>1</v>
      </c>
      <c r="EJ1" s="81">
        <v>1</v>
      </c>
      <c r="EK1" s="81">
        <v>1</v>
      </c>
      <c r="EL1" s="81">
        <v>1</v>
      </c>
      <c r="EM1" s="81">
        <v>1</v>
      </c>
      <c r="EN1" s="81">
        <v>1</v>
      </c>
      <c r="EO1" s="81"/>
    </row>
    <row r="2" spans="1:148">
      <c r="A2" s="62" t="s">
        <v>57</v>
      </c>
      <c r="B2" s="62">
        <f t="shared" ref="B2:EO2" si="0">COLUMN()-1</f>
        <v>1</v>
      </c>
      <c r="C2" s="62">
        <f t="shared" si="0"/>
        <v>2</v>
      </c>
      <c r="D2" s="62">
        <f t="shared" si="0"/>
        <v>3</v>
      </c>
      <c r="E2" s="62">
        <f t="shared" si="0"/>
        <v>4</v>
      </c>
      <c r="F2" s="62">
        <f t="shared" si="0"/>
        <v>5</v>
      </c>
      <c r="G2" s="62">
        <f t="shared" si="0"/>
        <v>6</v>
      </c>
      <c r="H2" s="62">
        <f t="shared" si="0"/>
        <v>7</v>
      </c>
      <c r="I2" s="62">
        <f t="shared" si="0"/>
        <v>8</v>
      </c>
      <c r="J2" s="62">
        <f t="shared" si="0"/>
        <v>9</v>
      </c>
      <c r="K2" s="62">
        <f t="shared" si="0"/>
        <v>10</v>
      </c>
      <c r="L2" s="62">
        <f t="shared" si="0"/>
        <v>11</v>
      </c>
      <c r="M2" s="62">
        <f t="shared" si="0"/>
        <v>12</v>
      </c>
      <c r="N2" s="62">
        <f t="shared" si="0"/>
        <v>13</v>
      </c>
      <c r="O2" s="62">
        <f t="shared" si="0"/>
        <v>14</v>
      </c>
      <c r="P2" s="62">
        <f t="shared" si="0"/>
        <v>15</v>
      </c>
      <c r="Q2" s="62">
        <f t="shared" si="0"/>
        <v>16</v>
      </c>
      <c r="R2" s="62">
        <f t="shared" si="0"/>
        <v>17</v>
      </c>
      <c r="S2" s="62">
        <f t="shared" si="0"/>
        <v>18</v>
      </c>
      <c r="T2" s="62">
        <f t="shared" si="0"/>
        <v>19</v>
      </c>
      <c r="U2" s="62">
        <f t="shared" si="0"/>
        <v>20</v>
      </c>
      <c r="V2" s="62">
        <f t="shared" si="0"/>
        <v>21</v>
      </c>
      <c r="W2" s="62">
        <f t="shared" si="0"/>
        <v>22</v>
      </c>
      <c r="X2" s="62">
        <f t="shared" si="0"/>
        <v>23</v>
      </c>
      <c r="Y2" s="62">
        <f t="shared" si="0"/>
        <v>24</v>
      </c>
      <c r="Z2" s="62">
        <f t="shared" si="0"/>
        <v>25</v>
      </c>
      <c r="AA2" s="62">
        <f t="shared" si="0"/>
        <v>26</v>
      </c>
      <c r="AB2" s="62">
        <f t="shared" si="0"/>
        <v>27</v>
      </c>
      <c r="AC2" s="62">
        <f t="shared" si="0"/>
        <v>28</v>
      </c>
      <c r="AD2" s="62">
        <f t="shared" si="0"/>
        <v>29</v>
      </c>
      <c r="AE2" s="62">
        <f t="shared" si="0"/>
        <v>30</v>
      </c>
      <c r="AF2" s="62">
        <f t="shared" si="0"/>
        <v>31</v>
      </c>
      <c r="AG2" s="62">
        <f t="shared" si="0"/>
        <v>32</v>
      </c>
      <c r="AH2" s="62">
        <f t="shared" si="0"/>
        <v>33</v>
      </c>
      <c r="AI2" s="62">
        <f t="shared" si="0"/>
        <v>34</v>
      </c>
      <c r="AJ2" s="62">
        <f t="shared" si="0"/>
        <v>35</v>
      </c>
      <c r="AK2" s="62">
        <f t="shared" si="0"/>
        <v>36</v>
      </c>
      <c r="AL2" s="62">
        <f t="shared" si="0"/>
        <v>37</v>
      </c>
      <c r="AM2" s="62">
        <f t="shared" si="0"/>
        <v>38</v>
      </c>
      <c r="AN2" s="62">
        <f t="shared" si="0"/>
        <v>39</v>
      </c>
      <c r="AO2" s="62">
        <f t="shared" si="0"/>
        <v>40</v>
      </c>
      <c r="AP2" s="62">
        <f t="shared" si="0"/>
        <v>41</v>
      </c>
      <c r="AQ2" s="62">
        <f t="shared" si="0"/>
        <v>42</v>
      </c>
      <c r="AR2" s="62">
        <f t="shared" si="0"/>
        <v>43</v>
      </c>
      <c r="AS2" s="62">
        <f t="shared" si="0"/>
        <v>44</v>
      </c>
      <c r="AT2" s="62">
        <f t="shared" si="0"/>
        <v>45</v>
      </c>
      <c r="AU2" s="62">
        <f t="shared" si="0"/>
        <v>46</v>
      </c>
      <c r="AV2" s="62">
        <f t="shared" si="0"/>
        <v>47</v>
      </c>
      <c r="AW2" s="62">
        <f t="shared" si="0"/>
        <v>48</v>
      </c>
      <c r="AX2" s="62">
        <f t="shared" si="0"/>
        <v>49</v>
      </c>
      <c r="AY2" s="62">
        <f t="shared" si="0"/>
        <v>50</v>
      </c>
      <c r="AZ2" s="62">
        <f t="shared" si="0"/>
        <v>51</v>
      </c>
      <c r="BA2" s="62">
        <f t="shared" si="0"/>
        <v>52</v>
      </c>
      <c r="BB2" s="62">
        <f t="shared" si="0"/>
        <v>53</v>
      </c>
      <c r="BC2" s="62">
        <f t="shared" si="0"/>
        <v>54</v>
      </c>
      <c r="BD2" s="62">
        <f t="shared" si="0"/>
        <v>55</v>
      </c>
      <c r="BE2" s="62">
        <f t="shared" si="0"/>
        <v>56</v>
      </c>
      <c r="BF2" s="62">
        <f t="shared" si="0"/>
        <v>57</v>
      </c>
      <c r="BG2" s="62">
        <f t="shared" si="0"/>
        <v>58</v>
      </c>
      <c r="BH2" s="62">
        <f t="shared" si="0"/>
        <v>59</v>
      </c>
      <c r="BI2" s="62">
        <f t="shared" si="0"/>
        <v>60</v>
      </c>
      <c r="BJ2" s="62">
        <f t="shared" si="0"/>
        <v>61</v>
      </c>
      <c r="BK2" s="62">
        <f t="shared" si="0"/>
        <v>62</v>
      </c>
      <c r="BL2" s="62">
        <f t="shared" si="0"/>
        <v>63</v>
      </c>
      <c r="BM2" s="62">
        <f t="shared" si="0"/>
        <v>64</v>
      </c>
      <c r="BN2" s="62">
        <f t="shared" si="0"/>
        <v>65</v>
      </c>
      <c r="BO2" s="62">
        <f t="shared" si="0"/>
        <v>66</v>
      </c>
      <c r="BP2" s="62">
        <f t="shared" si="0"/>
        <v>67</v>
      </c>
      <c r="BQ2" s="62">
        <f t="shared" si="0"/>
        <v>68</v>
      </c>
      <c r="BR2" s="62">
        <f t="shared" si="0"/>
        <v>69</v>
      </c>
      <c r="BS2" s="62">
        <f t="shared" si="0"/>
        <v>70</v>
      </c>
      <c r="BT2" s="62">
        <f t="shared" si="0"/>
        <v>71</v>
      </c>
      <c r="BU2" s="62">
        <f t="shared" si="0"/>
        <v>72</v>
      </c>
      <c r="BV2" s="62">
        <f t="shared" si="0"/>
        <v>73</v>
      </c>
      <c r="BW2" s="62">
        <f t="shared" si="0"/>
        <v>74</v>
      </c>
      <c r="BX2" s="62">
        <f t="shared" si="0"/>
        <v>75</v>
      </c>
      <c r="BY2" s="62">
        <f t="shared" si="0"/>
        <v>76</v>
      </c>
      <c r="BZ2" s="62">
        <f t="shared" si="0"/>
        <v>77</v>
      </c>
      <c r="CA2" s="62">
        <f t="shared" si="0"/>
        <v>78</v>
      </c>
      <c r="CB2" s="62">
        <f t="shared" si="0"/>
        <v>79</v>
      </c>
      <c r="CC2" s="62">
        <f t="shared" si="0"/>
        <v>80</v>
      </c>
      <c r="CD2" s="62">
        <f t="shared" si="0"/>
        <v>81</v>
      </c>
      <c r="CE2" s="62">
        <f t="shared" si="0"/>
        <v>82</v>
      </c>
      <c r="CF2" s="62">
        <f t="shared" si="0"/>
        <v>83</v>
      </c>
      <c r="CG2" s="62">
        <f t="shared" si="0"/>
        <v>84</v>
      </c>
      <c r="CH2" s="62">
        <f t="shared" si="0"/>
        <v>85</v>
      </c>
      <c r="CI2" s="62">
        <f t="shared" si="0"/>
        <v>86</v>
      </c>
      <c r="CJ2" s="62">
        <f t="shared" si="0"/>
        <v>87</v>
      </c>
      <c r="CK2" s="62">
        <f t="shared" si="0"/>
        <v>88</v>
      </c>
      <c r="CL2" s="62">
        <f t="shared" si="0"/>
        <v>89</v>
      </c>
      <c r="CM2" s="62">
        <f t="shared" si="0"/>
        <v>90</v>
      </c>
      <c r="CN2" s="62">
        <f t="shared" si="0"/>
        <v>91</v>
      </c>
      <c r="CO2" s="62">
        <f t="shared" si="0"/>
        <v>92</v>
      </c>
      <c r="CP2" s="62">
        <f t="shared" si="0"/>
        <v>93</v>
      </c>
      <c r="CQ2" s="62">
        <f t="shared" si="0"/>
        <v>94</v>
      </c>
      <c r="CR2" s="62">
        <f t="shared" si="0"/>
        <v>95</v>
      </c>
      <c r="CS2" s="62">
        <f t="shared" si="0"/>
        <v>96</v>
      </c>
      <c r="CT2" s="62">
        <f t="shared" si="0"/>
        <v>97</v>
      </c>
      <c r="CU2" s="62">
        <f t="shared" si="0"/>
        <v>98</v>
      </c>
      <c r="CV2" s="62">
        <f t="shared" si="0"/>
        <v>99</v>
      </c>
      <c r="CW2" s="62">
        <f t="shared" si="0"/>
        <v>100</v>
      </c>
      <c r="CX2" s="62">
        <f t="shared" si="0"/>
        <v>101</v>
      </c>
      <c r="CY2" s="62">
        <f t="shared" si="0"/>
        <v>102</v>
      </c>
      <c r="CZ2" s="62">
        <f t="shared" si="0"/>
        <v>103</v>
      </c>
      <c r="DA2" s="62">
        <f t="shared" si="0"/>
        <v>104</v>
      </c>
      <c r="DB2" s="62">
        <f t="shared" si="0"/>
        <v>105</v>
      </c>
      <c r="DC2" s="62">
        <f t="shared" si="0"/>
        <v>106</v>
      </c>
      <c r="DD2" s="62">
        <f t="shared" si="0"/>
        <v>107</v>
      </c>
      <c r="DE2" s="62">
        <f t="shared" si="0"/>
        <v>108</v>
      </c>
      <c r="DF2" s="62">
        <f t="shared" si="0"/>
        <v>109</v>
      </c>
      <c r="DG2" s="62">
        <f t="shared" si="0"/>
        <v>110</v>
      </c>
      <c r="DH2" s="62">
        <f t="shared" si="0"/>
        <v>111</v>
      </c>
      <c r="DI2" s="62">
        <f t="shared" si="0"/>
        <v>112</v>
      </c>
      <c r="DJ2" s="62">
        <f t="shared" si="0"/>
        <v>113</v>
      </c>
      <c r="DK2" s="62">
        <f t="shared" si="0"/>
        <v>114</v>
      </c>
      <c r="DL2" s="62">
        <f t="shared" si="0"/>
        <v>115</v>
      </c>
      <c r="DM2" s="62">
        <f t="shared" si="0"/>
        <v>116</v>
      </c>
      <c r="DN2" s="62">
        <f t="shared" si="0"/>
        <v>117</v>
      </c>
      <c r="DO2" s="62">
        <f t="shared" si="0"/>
        <v>118</v>
      </c>
      <c r="DP2" s="62">
        <f t="shared" si="0"/>
        <v>119</v>
      </c>
      <c r="DQ2" s="62">
        <f t="shared" si="0"/>
        <v>120</v>
      </c>
      <c r="DR2" s="62">
        <f t="shared" si="0"/>
        <v>121</v>
      </c>
      <c r="DS2" s="62">
        <f t="shared" si="0"/>
        <v>122</v>
      </c>
      <c r="DT2" s="62">
        <f t="shared" si="0"/>
        <v>123</v>
      </c>
      <c r="DU2" s="62">
        <f t="shared" si="0"/>
        <v>124</v>
      </c>
      <c r="DV2" s="62">
        <f t="shared" si="0"/>
        <v>125</v>
      </c>
      <c r="DW2" s="62">
        <f t="shared" si="0"/>
        <v>126</v>
      </c>
      <c r="DX2" s="62">
        <f t="shared" si="0"/>
        <v>127</v>
      </c>
      <c r="DY2" s="62">
        <f t="shared" si="0"/>
        <v>128</v>
      </c>
      <c r="DZ2" s="62">
        <f t="shared" si="0"/>
        <v>129</v>
      </c>
      <c r="EA2" s="62">
        <f t="shared" si="0"/>
        <v>130</v>
      </c>
      <c r="EB2" s="62">
        <f t="shared" si="0"/>
        <v>131</v>
      </c>
      <c r="EC2" s="62">
        <f t="shared" si="0"/>
        <v>132</v>
      </c>
      <c r="ED2" s="62">
        <f t="shared" si="0"/>
        <v>133</v>
      </c>
      <c r="EE2" s="62">
        <f t="shared" si="0"/>
        <v>134</v>
      </c>
      <c r="EF2" s="62">
        <f t="shared" si="0"/>
        <v>135</v>
      </c>
      <c r="EG2" s="62">
        <f t="shared" si="0"/>
        <v>136</v>
      </c>
      <c r="EH2" s="62">
        <f t="shared" si="0"/>
        <v>137</v>
      </c>
      <c r="EI2" s="62">
        <f t="shared" si="0"/>
        <v>138</v>
      </c>
      <c r="EJ2" s="62">
        <f t="shared" si="0"/>
        <v>139</v>
      </c>
      <c r="EK2" s="62">
        <f t="shared" si="0"/>
        <v>140</v>
      </c>
      <c r="EL2" s="62">
        <f t="shared" si="0"/>
        <v>141</v>
      </c>
      <c r="EM2" s="62">
        <f t="shared" si="0"/>
        <v>142</v>
      </c>
      <c r="EN2" s="62">
        <f t="shared" si="0"/>
        <v>143</v>
      </c>
      <c r="EO2" s="62">
        <f t="shared" si="0"/>
        <v>144</v>
      </c>
    </row>
    <row r="3" spans="1:148">
      <c r="A3" s="62" t="s">
        <v>21</v>
      </c>
      <c r="B3" s="64" t="s">
        <v>33</v>
      </c>
      <c r="C3" s="64" t="s">
        <v>59</v>
      </c>
      <c r="D3" s="64" t="s">
        <v>60</v>
      </c>
      <c r="E3" s="64" t="s">
        <v>4</v>
      </c>
      <c r="F3" s="64" t="s">
        <v>3</v>
      </c>
      <c r="G3" s="64" t="s">
        <v>26</v>
      </c>
      <c r="H3" s="71" t="s">
        <v>61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9"/>
      <c r="Y3" s="82" t="s">
        <v>54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12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>
      <c r="A4" s="62" t="s">
        <v>62</v>
      </c>
      <c r="B4" s="65"/>
      <c r="C4" s="65"/>
      <c r="D4" s="65"/>
      <c r="E4" s="65"/>
      <c r="F4" s="65"/>
      <c r="G4" s="65"/>
      <c r="H4" s="72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80"/>
      <c r="Y4" s="83" t="s">
        <v>52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46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29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64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16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63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1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65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66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67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68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>
      <c r="A5" s="62" t="s">
        <v>69</v>
      </c>
      <c r="B5" s="66"/>
      <c r="C5" s="66"/>
      <c r="D5" s="66"/>
      <c r="E5" s="66"/>
      <c r="F5" s="66"/>
      <c r="G5" s="66"/>
      <c r="H5" s="73" t="s">
        <v>58</v>
      </c>
      <c r="I5" s="73" t="s">
        <v>70</v>
      </c>
      <c r="J5" s="73" t="s">
        <v>71</v>
      </c>
      <c r="K5" s="73" t="s">
        <v>72</v>
      </c>
      <c r="L5" s="73" t="s">
        <v>73</v>
      </c>
      <c r="M5" s="73" t="s">
        <v>6</v>
      </c>
      <c r="N5" s="73" t="s">
        <v>74</v>
      </c>
      <c r="O5" s="73" t="s">
        <v>75</v>
      </c>
      <c r="P5" s="73" t="s">
        <v>76</v>
      </c>
      <c r="Q5" s="73" t="s">
        <v>77</v>
      </c>
      <c r="R5" s="73" t="s">
        <v>78</v>
      </c>
      <c r="S5" s="73" t="s">
        <v>79</v>
      </c>
      <c r="T5" s="73" t="s">
        <v>80</v>
      </c>
      <c r="U5" s="73" t="s">
        <v>0</v>
      </c>
      <c r="V5" s="73" t="s">
        <v>81</v>
      </c>
      <c r="W5" s="73" t="s">
        <v>82</v>
      </c>
      <c r="X5" s="73" t="s">
        <v>83</v>
      </c>
      <c r="Y5" s="73" t="s">
        <v>84</v>
      </c>
      <c r="Z5" s="73" t="s">
        <v>85</v>
      </c>
      <c r="AA5" s="73" t="s">
        <v>86</v>
      </c>
      <c r="AB5" s="73" t="s">
        <v>87</v>
      </c>
      <c r="AC5" s="73" t="s">
        <v>88</v>
      </c>
      <c r="AD5" s="73" t="s">
        <v>90</v>
      </c>
      <c r="AE5" s="73" t="s">
        <v>91</v>
      </c>
      <c r="AF5" s="73" t="s">
        <v>92</v>
      </c>
      <c r="AG5" s="73" t="s">
        <v>93</v>
      </c>
      <c r="AH5" s="73" t="s">
        <v>94</v>
      </c>
      <c r="AI5" s="73" t="s">
        <v>45</v>
      </c>
      <c r="AJ5" s="73" t="s">
        <v>84</v>
      </c>
      <c r="AK5" s="73" t="s">
        <v>85</v>
      </c>
      <c r="AL5" s="73" t="s">
        <v>86</v>
      </c>
      <c r="AM5" s="73" t="s">
        <v>87</v>
      </c>
      <c r="AN5" s="73" t="s">
        <v>88</v>
      </c>
      <c r="AO5" s="73" t="s">
        <v>90</v>
      </c>
      <c r="AP5" s="73" t="s">
        <v>91</v>
      </c>
      <c r="AQ5" s="73" t="s">
        <v>92</v>
      </c>
      <c r="AR5" s="73" t="s">
        <v>93</v>
      </c>
      <c r="AS5" s="73" t="s">
        <v>94</v>
      </c>
      <c r="AT5" s="73" t="s">
        <v>89</v>
      </c>
      <c r="AU5" s="73" t="s">
        <v>84</v>
      </c>
      <c r="AV5" s="73" t="s">
        <v>85</v>
      </c>
      <c r="AW5" s="73" t="s">
        <v>86</v>
      </c>
      <c r="AX5" s="73" t="s">
        <v>87</v>
      </c>
      <c r="AY5" s="73" t="s">
        <v>88</v>
      </c>
      <c r="AZ5" s="73" t="s">
        <v>90</v>
      </c>
      <c r="BA5" s="73" t="s">
        <v>91</v>
      </c>
      <c r="BB5" s="73" t="s">
        <v>92</v>
      </c>
      <c r="BC5" s="73" t="s">
        <v>93</v>
      </c>
      <c r="BD5" s="73" t="s">
        <v>94</v>
      </c>
      <c r="BE5" s="73" t="s">
        <v>89</v>
      </c>
      <c r="BF5" s="73" t="s">
        <v>84</v>
      </c>
      <c r="BG5" s="73" t="s">
        <v>85</v>
      </c>
      <c r="BH5" s="73" t="s">
        <v>86</v>
      </c>
      <c r="BI5" s="73" t="s">
        <v>87</v>
      </c>
      <c r="BJ5" s="73" t="s">
        <v>88</v>
      </c>
      <c r="BK5" s="73" t="s">
        <v>90</v>
      </c>
      <c r="BL5" s="73" t="s">
        <v>91</v>
      </c>
      <c r="BM5" s="73" t="s">
        <v>92</v>
      </c>
      <c r="BN5" s="73" t="s">
        <v>93</v>
      </c>
      <c r="BO5" s="73" t="s">
        <v>94</v>
      </c>
      <c r="BP5" s="73" t="s">
        <v>89</v>
      </c>
      <c r="BQ5" s="73" t="s">
        <v>84</v>
      </c>
      <c r="BR5" s="73" t="s">
        <v>85</v>
      </c>
      <c r="BS5" s="73" t="s">
        <v>86</v>
      </c>
      <c r="BT5" s="73" t="s">
        <v>87</v>
      </c>
      <c r="BU5" s="73" t="s">
        <v>88</v>
      </c>
      <c r="BV5" s="73" t="s">
        <v>90</v>
      </c>
      <c r="BW5" s="73" t="s">
        <v>91</v>
      </c>
      <c r="BX5" s="73" t="s">
        <v>92</v>
      </c>
      <c r="BY5" s="73" t="s">
        <v>93</v>
      </c>
      <c r="BZ5" s="73" t="s">
        <v>94</v>
      </c>
      <c r="CA5" s="73" t="s">
        <v>89</v>
      </c>
      <c r="CB5" s="73" t="s">
        <v>84</v>
      </c>
      <c r="CC5" s="73" t="s">
        <v>85</v>
      </c>
      <c r="CD5" s="73" t="s">
        <v>86</v>
      </c>
      <c r="CE5" s="73" t="s">
        <v>87</v>
      </c>
      <c r="CF5" s="73" t="s">
        <v>88</v>
      </c>
      <c r="CG5" s="73" t="s">
        <v>90</v>
      </c>
      <c r="CH5" s="73" t="s">
        <v>91</v>
      </c>
      <c r="CI5" s="73" t="s">
        <v>92</v>
      </c>
      <c r="CJ5" s="73" t="s">
        <v>93</v>
      </c>
      <c r="CK5" s="73" t="s">
        <v>94</v>
      </c>
      <c r="CL5" s="73" t="s">
        <v>89</v>
      </c>
      <c r="CM5" s="73" t="s">
        <v>84</v>
      </c>
      <c r="CN5" s="73" t="s">
        <v>85</v>
      </c>
      <c r="CO5" s="73" t="s">
        <v>86</v>
      </c>
      <c r="CP5" s="73" t="s">
        <v>87</v>
      </c>
      <c r="CQ5" s="73" t="s">
        <v>88</v>
      </c>
      <c r="CR5" s="73" t="s">
        <v>90</v>
      </c>
      <c r="CS5" s="73" t="s">
        <v>91</v>
      </c>
      <c r="CT5" s="73" t="s">
        <v>92</v>
      </c>
      <c r="CU5" s="73" t="s">
        <v>93</v>
      </c>
      <c r="CV5" s="73" t="s">
        <v>94</v>
      </c>
      <c r="CW5" s="73" t="s">
        <v>89</v>
      </c>
      <c r="CX5" s="73" t="s">
        <v>84</v>
      </c>
      <c r="CY5" s="73" t="s">
        <v>85</v>
      </c>
      <c r="CZ5" s="73" t="s">
        <v>86</v>
      </c>
      <c r="DA5" s="73" t="s">
        <v>87</v>
      </c>
      <c r="DB5" s="73" t="s">
        <v>88</v>
      </c>
      <c r="DC5" s="73" t="s">
        <v>90</v>
      </c>
      <c r="DD5" s="73" t="s">
        <v>91</v>
      </c>
      <c r="DE5" s="73" t="s">
        <v>92</v>
      </c>
      <c r="DF5" s="73" t="s">
        <v>93</v>
      </c>
      <c r="DG5" s="73" t="s">
        <v>94</v>
      </c>
      <c r="DH5" s="73" t="s">
        <v>89</v>
      </c>
      <c r="DI5" s="73" t="s">
        <v>84</v>
      </c>
      <c r="DJ5" s="73" t="s">
        <v>85</v>
      </c>
      <c r="DK5" s="73" t="s">
        <v>86</v>
      </c>
      <c r="DL5" s="73" t="s">
        <v>87</v>
      </c>
      <c r="DM5" s="73" t="s">
        <v>88</v>
      </c>
      <c r="DN5" s="73" t="s">
        <v>90</v>
      </c>
      <c r="DO5" s="73" t="s">
        <v>91</v>
      </c>
      <c r="DP5" s="73" t="s">
        <v>92</v>
      </c>
      <c r="DQ5" s="73" t="s">
        <v>93</v>
      </c>
      <c r="DR5" s="73" t="s">
        <v>94</v>
      </c>
      <c r="DS5" s="73" t="s">
        <v>89</v>
      </c>
      <c r="DT5" s="73" t="s">
        <v>84</v>
      </c>
      <c r="DU5" s="73" t="s">
        <v>85</v>
      </c>
      <c r="DV5" s="73" t="s">
        <v>86</v>
      </c>
      <c r="DW5" s="73" t="s">
        <v>87</v>
      </c>
      <c r="DX5" s="73" t="s">
        <v>88</v>
      </c>
      <c r="DY5" s="73" t="s">
        <v>90</v>
      </c>
      <c r="DZ5" s="73" t="s">
        <v>91</v>
      </c>
      <c r="EA5" s="73" t="s">
        <v>92</v>
      </c>
      <c r="EB5" s="73" t="s">
        <v>93</v>
      </c>
      <c r="EC5" s="73" t="s">
        <v>94</v>
      </c>
      <c r="ED5" s="73" t="s">
        <v>89</v>
      </c>
      <c r="EE5" s="73" t="s">
        <v>84</v>
      </c>
      <c r="EF5" s="73" t="s">
        <v>85</v>
      </c>
      <c r="EG5" s="73" t="s">
        <v>86</v>
      </c>
      <c r="EH5" s="73" t="s">
        <v>87</v>
      </c>
      <c r="EI5" s="73" t="s">
        <v>88</v>
      </c>
      <c r="EJ5" s="73" t="s">
        <v>90</v>
      </c>
      <c r="EK5" s="73" t="s">
        <v>91</v>
      </c>
      <c r="EL5" s="73" t="s">
        <v>92</v>
      </c>
      <c r="EM5" s="73" t="s">
        <v>93</v>
      </c>
      <c r="EN5" s="73" t="s">
        <v>94</v>
      </c>
      <c r="EO5" s="73" t="s">
        <v>89</v>
      </c>
    </row>
    <row r="6" spans="1:148" s="61" customFormat="1">
      <c r="A6" s="62" t="s">
        <v>95</v>
      </c>
      <c r="B6" s="67">
        <f t="shared" ref="B6:X6" si="1">B7</f>
        <v>2021</v>
      </c>
      <c r="C6" s="67">
        <f t="shared" si="1"/>
        <v>222071</v>
      </c>
      <c r="D6" s="67">
        <f t="shared" si="1"/>
        <v>46</v>
      </c>
      <c r="E6" s="67">
        <f t="shared" si="1"/>
        <v>17</v>
      </c>
      <c r="F6" s="67">
        <f t="shared" si="1"/>
        <v>5</v>
      </c>
      <c r="G6" s="67">
        <f t="shared" si="1"/>
        <v>0</v>
      </c>
      <c r="H6" s="67" t="str">
        <f t="shared" si="1"/>
        <v>静岡県　富士宮市</v>
      </c>
      <c r="I6" s="67" t="str">
        <f t="shared" si="1"/>
        <v>法適用</v>
      </c>
      <c r="J6" s="67" t="str">
        <f t="shared" si="1"/>
        <v>下水道事業</v>
      </c>
      <c r="K6" s="67" t="str">
        <f t="shared" si="1"/>
        <v>農業集落排水</v>
      </c>
      <c r="L6" s="67" t="str">
        <f t="shared" si="1"/>
        <v>F2</v>
      </c>
      <c r="M6" s="67" t="str">
        <f t="shared" si="1"/>
        <v>非設置</v>
      </c>
      <c r="N6" s="76" t="str">
        <f t="shared" si="1"/>
        <v>-</v>
      </c>
      <c r="O6" s="76">
        <f t="shared" si="1"/>
        <v>84.23</v>
      </c>
      <c r="P6" s="76">
        <f t="shared" si="1"/>
        <v>9.e-002</v>
      </c>
      <c r="Q6" s="76">
        <f t="shared" si="1"/>
        <v>105.26</v>
      </c>
      <c r="R6" s="76">
        <f t="shared" si="1"/>
        <v>3630</v>
      </c>
      <c r="S6" s="76">
        <f t="shared" si="1"/>
        <v>130153</v>
      </c>
      <c r="T6" s="76">
        <f t="shared" si="1"/>
        <v>389.08</v>
      </c>
      <c r="U6" s="76">
        <f t="shared" si="1"/>
        <v>334.51</v>
      </c>
      <c r="V6" s="76">
        <f t="shared" si="1"/>
        <v>123</v>
      </c>
      <c r="W6" s="76">
        <f t="shared" si="1"/>
        <v>0.11</v>
      </c>
      <c r="X6" s="76">
        <f t="shared" si="1"/>
        <v>1118.18</v>
      </c>
      <c r="Y6" s="84" t="str">
        <f t="shared" ref="Y6:AH6" si="2">IF(Y7="",NA(),Y7)</f>
        <v>-</v>
      </c>
      <c r="Z6" s="84" t="str">
        <f t="shared" si="2"/>
        <v>-</v>
      </c>
      <c r="AA6" s="84" t="str">
        <f t="shared" si="2"/>
        <v>-</v>
      </c>
      <c r="AB6" s="84">
        <f t="shared" si="2"/>
        <v>160.57</v>
      </c>
      <c r="AC6" s="84">
        <f t="shared" si="2"/>
        <v>157.58000000000001</v>
      </c>
      <c r="AD6" s="84" t="str">
        <f t="shared" si="2"/>
        <v>-</v>
      </c>
      <c r="AE6" s="84" t="str">
        <f t="shared" si="2"/>
        <v>-</v>
      </c>
      <c r="AF6" s="84" t="str">
        <f t="shared" si="2"/>
        <v>-</v>
      </c>
      <c r="AG6" s="84">
        <f t="shared" si="2"/>
        <v>106.37</v>
      </c>
      <c r="AH6" s="84">
        <f t="shared" si="2"/>
        <v>106.07</v>
      </c>
      <c r="AI6" s="76" t="str">
        <f>IF(AI7="","",IF(AI7="-","【-】","【"&amp;SUBSTITUTE(TEXT(AI7,"#,##0.00"),"-","△")&amp;"】"))</f>
        <v>【104.16】</v>
      </c>
      <c r="AJ6" s="84" t="str">
        <f t="shared" ref="AJ6:AS6" si="3">IF(AJ7="",NA(),AJ7)</f>
        <v>-</v>
      </c>
      <c r="AK6" s="84" t="str">
        <f t="shared" si="3"/>
        <v>-</v>
      </c>
      <c r="AL6" s="84" t="str">
        <f t="shared" si="3"/>
        <v>-</v>
      </c>
      <c r="AM6" s="76">
        <f t="shared" si="3"/>
        <v>0</v>
      </c>
      <c r="AN6" s="76">
        <f t="shared" si="3"/>
        <v>0</v>
      </c>
      <c r="AO6" s="84" t="str">
        <f t="shared" si="3"/>
        <v>-</v>
      </c>
      <c r="AP6" s="84" t="str">
        <f t="shared" si="3"/>
        <v>-</v>
      </c>
      <c r="AQ6" s="84" t="str">
        <f t="shared" si="3"/>
        <v>-</v>
      </c>
      <c r="AR6" s="84">
        <f t="shared" si="3"/>
        <v>139.02000000000001</v>
      </c>
      <c r="AS6" s="84">
        <f t="shared" si="3"/>
        <v>132.04</v>
      </c>
      <c r="AT6" s="76" t="str">
        <f>IF(AT7="","",IF(AT7="-","【-】","【"&amp;SUBSTITUTE(TEXT(AT7,"#,##0.00"),"-","△")&amp;"】"))</f>
        <v>【128.23】</v>
      </c>
      <c r="AU6" s="84" t="str">
        <f t="shared" ref="AU6:BD6" si="4">IF(AU7="",NA(),AU7)</f>
        <v>-</v>
      </c>
      <c r="AV6" s="84" t="str">
        <f t="shared" si="4"/>
        <v>-</v>
      </c>
      <c r="AW6" s="84" t="str">
        <f t="shared" si="4"/>
        <v>-</v>
      </c>
      <c r="AX6" s="84">
        <f t="shared" si="4"/>
        <v>71.819999999999993</v>
      </c>
      <c r="AY6" s="84">
        <f t="shared" si="4"/>
        <v>123.94</v>
      </c>
      <c r="AZ6" s="84" t="str">
        <f t="shared" si="4"/>
        <v>-</v>
      </c>
      <c r="BA6" s="84" t="str">
        <f t="shared" si="4"/>
        <v>-</v>
      </c>
      <c r="BB6" s="84" t="str">
        <f t="shared" si="4"/>
        <v>-</v>
      </c>
      <c r="BC6" s="84">
        <f t="shared" si="4"/>
        <v>29.13</v>
      </c>
      <c r="BD6" s="84">
        <f t="shared" si="4"/>
        <v>35.69</v>
      </c>
      <c r="BE6" s="76" t="str">
        <f>IF(BE7="","",IF(BE7="-","【-】","【"&amp;SUBSTITUTE(TEXT(BE7,"#,##0.00"),"-","△")&amp;"】"))</f>
        <v>【34.77】</v>
      </c>
      <c r="BF6" s="84" t="str">
        <f t="shared" ref="BF6:BO6" si="5">IF(BF7="",NA(),BF7)</f>
        <v>-</v>
      </c>
      <c r="BG6" s="84" t="str">
        <f t="shared" si="5"/>
        <v>-</v>
      </c>
      <c r="BH6" s="84" t="str">
        <f t="shared" si="5"/>
        <v>-</v>
      </c>
      <c r="BI6" s="84">
        <f t="shared" si="5"/>
        <v>1448.47</v>
      </c>
      <c r="BJ6" s="84">
        <f t="shared" si="5"/>
        <v>1310.27</v>
      </c>
      <c r="BK6" s="84" t="str">
        <f t="shared" si="5"/>
        <v>-</v>
      </c>
      <c r="BL6" s="84" t="str">
        <f t="shared" si="5"/>
        <v>-</v>
      </c>
      <c r="BM6" s="84" t="str">
        <f t="shared" si="5"/>
        <v>-</v>
      </c>
      <c r="BN6" s="84">
        <f t="shared" si="5"/>
        <v>867.83</v>
      </c>
      <c r="BO6" s="84">
        <f t="shared" si="5"/>
        <v>791.76</v>
      </c>
      <c r="BP6" s="76" t="str">
        <f>IF(BP7="","",IF(BP7="-","【-】","【"&amp;SUBSTITUTE(TEXT(BP7,"#,##0.00"),"-","△")&amp;"】"))</f>
        <v>【786.37】</v>
      </c>
      <c r="BQ6" s="84" t="str">
        <f t="shared" ref="BQ6:BZ6" si="6">IF(BQ7="",NA(),BQ7)</f>
        <v>-</v>
      </c>
      <c r="BR6" s="84" t="str">
        <f t="shared" si="6"/>
        <v>-</v>
      </c>
      <c r="BS6" s="84" t="str">
        <f t="shared" si="6"/>
        <v>-</v>
      </c>
      <c r="BT6" s="84">
        <f t="shared" si="6"/>
        <v>100</v>
      </c>
      <c r="BU6" s="84">
        <f t="shared" si="6"/>
        <v>100</v>
      </c>
      <c r="BV6" s="84" t="str">
        <f t="shared" si="6"/>
        <v>-</v>
      </c>
      <c r="BW6" s="84" t="str">
        <f t="shared" si="6"/>
        <v>-</v>
      </c>
      <c r="BX6" s="84" t="str">
        <f t="shared" si="6"/>
        <v>-</v>
      </c>
      <c r="BY6" s="84">
        <f t="shared" si="6"/>
        <v>57.08</v>
      </c>
      <c r="BZ6" s="84">
        <f t="shared" si="6"/>
        <v>56.26</v>
      </c>
      <c r="CA6" s="76" t="str">
        <f>IF(CA7="","",IF(CA7="-","【-】","【"&amp;SUBSTITUTE(TEXT(CA7,"#,##0.00"),"-","△")&amp;"】"))</f>
        <v>【60.65】</v>
      </c>
      <c r="CB6" s="84" t="str">
        <f t="shared" ref="CB6:CK6" si="7">IF(CB7="",NA(),CB7)</f>
        <v>-</v>
      </c>
      <c r="CC6" s="84" t="str">
        <f t="shared" si="7"/>
        <v>-</v>
      </c>
      <c r="CD6" s="84" t="str">
        <f t="shared" si="7"/>
        <v>-</v>
      </c>
      <c r="CE6" s="84">
        <f t="shared" si="7"/>
        <v>172.43</v>
      </c>
      <c r="CF6" s="84">
        <f t="shared" si="7"/>
        <v>171.78</v>
      </c>
      <c r="CG6" s="84" t="str">
        <f t="shared" si="7"/>
        <v>-</v>
      </c>
      <c r="CH6" s="84" t="str">
        <f t="shared" si="7"/>
        <v>-</v>
      </c>
      <c r="CI6" s="84" t="str">
        <f t="shared" si="7"/>
        <v>-</v>
      </c>
      <c r="CJ6" s="84">
        <f t="shared" si="7"/>
        <v>274.99</v>
      </c>
      <c r="CK6" s="84">
        <f t="shared" si="7"/>
        <v>282.08999999999997</v>
      </c>
      <c r="CL6" s="76" t="str">
        <f>IF(CL7="","",IF(CL7="-","【-】","【"&amp;SUBSTITUTE(TEXT(CL7,"#,##0.00"),"-","△")&amp;"】"))</f>
        <v>【256.97】</v>
      </c>
      <c r="CM6" s="84" t="str">
        <f t="shared" ref="CM6:CV6" si="8">IF(CM7="",NA(),CM7)</f>
        <v>-</v>
      </c>
      <c r="CN6" s="84" t="str">
        <f t="shared" si="8"/>
        <v>-</v>
      </c>
      <c r="CO6" s="84" t="str">
        <f t="shared" si="8"/>
        <v>-</v>
      </c>
      <c r="CP6" s="84">
        <f t="shared" si="8"/>
        <v>67.69</v>
      </c>
      <c r="CQ6" s="84">
        <f t="shared" si="8"/>
        <v>63.08</v>
      </c>
      <c r="CR6" s="84" t="str">
        <f t="shared" si="8"/>
        <v>-</v>
      </c>
      <c r="CS6" s="84" t="str">
        <f t="shared" si="8"/>
        <v>-</v>
      </c>
      <c r="CT6" s="84" t="str">
        <f t="shared" si="8"/>
        <v>-</v>
      </c>
      <c r="CU6" s="84">
        <f t="shared" si="8"/>
        <v>54.83</v>
      </c>
      <c r="CV6" s="84">
        <f t="shared" si="8"/>
        <v>66.53</v>
      </c>
      <c r="CW6" s="76" t="str">
        <f>IF(CW7="","",IF(CW7="-","【-】","【"&amp;SUBSTITUTE(TEXT(CW7,"#,##0.00"),"-","△")&amp;"】"))</f>
        <v>【61.14】</v>
      </c>
      <c r="CX6" s="84" t="str">
        <f t="shared" ref="CX6:DG6" si="9">IF(CX7="",NA(),CX7)</f>
        <v>-</v>
      </c>
      <c r="CY6" s="84" t="str">
        <f t="shared" si="9"/>
        <v>-</v>
      </c>
      <c r="CZ6" s="84" t="str">
        <f t="shared" si="9"/>
        <v>-</v>
      </c>
      <c r="DA6" s="84">
        <f t="shared" si="9"/>
        <v>100</v>
      </c>
      <c r="DB6" s="84">
        <f t="shared" si="9"/>
        <v>100</v>
      </c>
      <c r="DC6" s="84" t="str">
        <f t="shared" si="9"/>
        <v>-</v>
      </c>
      <c r="DD6" s="84" t="str">
        <f t="shared" si="9"/>
        <v>-</v>
      </c>
      <c r="DE6" s="84" t="str">
        <f t="shared" si="9"/>
        <v>-</v>
      </c>
      <c r="DF6" s="84">
        <f t="shared" si="9"/>
        <v>84.7</v>
      </c>
      <c r="DG6" s="84">
        <f t="shared" si="9"/>
        <v>84.67</v>
      </c>
      <c r="DH6" s="76" t="str">
        <f>IF(DH7="","",IF(DH7="-","【-】","【"&amp;SUBSTITUTE(TEXT(DH7,"#,##0.00"),"-","△")&amp;"】"))</f>
        <v>【86.91】</v>
      </c>
      <c r="DI6" s="84" t="str">
        <f t="shared" ref="DI6:DR6" si="10">IF(DI7="",NA(),DI7)</f>
        <v>-</v>
      </c>
      <c r="DJ6" s="84" t="str">
        <f t="shared" si="10"/>
        <v>-</v>
      </c>
      <c r="DK6" s="84" t="str">
        <f t="shared" si="10"/>
        <v>-</v>
      </c>
      <c r="DL6" s="84">
        <f t="shared" si="10"/>
        <v>3.54</v>
      </c>
      <c r="DM6" s="84">
        <f t="shared" si="10"/>
        <v>7.07</v>
      </c>
      <c r="DN6" s="84" t="str">
        <f t="shared" si="10"/>
        <v>-</v>
      </c>
      <c r="DO6" s="84" t="str">
        <f t="shared" si="10"/>
        <v>-</v>
      </c>
      <c r="DP6" s="84" t="str">
        <f t="shared" si="10"/>
        <v>-</v>
      </c>
      <c r="DQ6" s="84">
        <f t="shared" si="10"/>
        <v>20.34</v>
      </c>
      <c r="DR6" s="84">
        <f t="shared" si="10"/>
        <v>21.85</v>
      </c>
      <c r="DS6" s="76" t="str">
        <f>IF(DS7="","",IF(DS7="-","【-】","【"&amp;SUBSTITUTE(TEXT(DS7,"#,##0.00"),"-","△")&amp;"】"))</f>
        <v>【24.95】</v>
      </c>
      <c r="DT6" s="84" t="str">
        <f t="shared" ref="DT6:EC6" si="11">IF(DT7="",NA(),DT7)</f>
        <v>-</v>
      </c>
      <c r="DU6" s="84" t="str">
        <f t="shared" si="11"/>
        <v>-</v>
      </c>
      <c r="DV6" s="84" t="str">
        <f t="shared" si="11"/>
        <v>-</v>
      </c>
      <c r="DW6" s="76">
        <f t="shared" si="11"/>
        <v>0</v>
      </c>
      <c r="DX6" s="76">
        <f t="shared" si="11"/>
        <v>0</v>
      </c>
      <c r="DY6" s="84" t="str">
        <f t="shared" si="11"/>
        <v>-</v>
      </c>
      <c r="DZ6" s="84" t="str">
        <f t="shared" si="11"/>
        <v>-</v>
      </c>
      <c r="EA6" s="84" t="str">
        <f t="shared" si="11"/>
        <v>-</v>
      </c>
      <c r="EB6" s="76">
        <f t="shared" si="11"/>
        <v>0</v>
      </c>
      <c r="EC6" s="76">
        <f t="shared" si="11"/>
        <v>0</v>
      </c>
      <c r="ED6" s="76" t="str">
        <f>IF(ED7="","",IF(ED7="-","【-】","【"&amp;SUBSTITUTE(TEXT(ED7,"#,##0.00"),"-","△")&amp;"】"))</f>
        <v>【0.00】</v>
      </c>
      <c r="EE6" s="84" t="str">
        <f t="shared" ref="EE6:EN6" si="12">IF(EE7="",NA(),EE7)</f>
        <v>-</v>
      </c>
      <c r="EF6" s="84" t="str">
        <f t="shared" si="12"/>
        <v>-</v>
      </c>
      <c r="EG6" s="84" t="str">
        <f t="shared" si="12"/>
        <v>-</v>
      </c>
      <c r="EH6" s="76">
        <f t="shared" si="12"/>
        <v>0</v>
      </c>
      <c r="EI6" s="76">
        <f t="shared" si="12"/>
        <v>0</v>
      </c>
      <c r="EJ6" s="84" t="str">
        <f t="shared" si="12"/>
        <v>-</v>
      </c>
      <c r="EK6" s="84" t="str">
        <f t="shared" si="12"/>
        <v>-</v>
      </c>
      <c r="EL6" s="84" t="str">
        <f t="shared" si="12"/>
        <v>-</v>
      </c>
      <c r="EM6" s="84">
        <f t="shared" si="12"/>
        <v>0.25</v>
      </c>
      <c r="EN6" s="84">
        <f t="shared" si="12"/>
        <v>5.e-002</v>
      </c>
      <c r="EO6" s="76" t="str">
        <f>IF(EO7="","",IF(EO7="-","【-】","【"&amp;SUBSTITUTE(TEXT(EO7,"#,##0.00"),"-","△")&amp;"】"))</f>
        <v>【0.03】</v>
      </c>
    </row>
    <row r="7" spans="1:148" s="61" customFormat="1">
      <c r="A7" s="62"/>
      <c r="B7" s="68">
        <v>2021</v>
      </c>
      <c r="C7" s="68">
        <v>222071</v>
      </c>
      <c r="D7" s="68">
        <v>46</v>
      </c>
      <c r="E7" s="68">
        <v>17</v>
      </c>
      <c r="F7" s="68">
        <v>5</v>
      </c>
      <c r="G7" s="68">
        <v>0</v>
      </c>
      <c r="H7" s="68" t="s">
        <v>8</v>
      </c>
      <c r="I7" s="68" t="s">
        <v>96</v>
      </c>
      <c r="J7" s="68" t="s">
        <v>97</v>
      </c>
      <c r="K7" s="68" t="s">
        <v>98</v>
      </c>
      <c r="L7" s="68" t="s">
        <v>99</v>
      </c>
      <c r="M7" s="68" t="s">
        <v>100</v>
      </c>
      <c r="N7" s="77" t="s">
        <v>101</v>
      </c>
      <c r="O7" s="77">
        <v>84.23</v>
      </c>
      <c r="P7" s="77">
        <v>9.e-002</v>
      </c>
      <c r="Q7" s="77">
        <v>105.26</v>
      </c>
      <c r="R7" s="77">
        <v>3630</v>
      </c>
      <c r="S7" s="77">
        <v>130153</v>
      </c>
      <c r="T7" s="77">
        <v>389.08</v>
      </c>
      <c r="U7" s="77">
        <v>334.51</v>
      </c>
      <c r="V7" s="77">
        <v>123</v>
      </c>
      <c r="W7" s="77">
        <v>0.11</v>
      </c>
      <c r="X7" s="77">
        <v>1118.18</v>
      </c>
      <c r="Y7" s="77" t="s">
        <v>101</v>
      </c>
      <c r="Z7" s="77" t="s">
        <v>101</v>
      </c>
      <c r="AA7" s="77" t="s">
        <v>101</v>
      </c>
      <c r="AB7" s="77">
        <v>160.57</v>
      </c>
      <c r="AC7" s="77">
        <v>157.58000000000001</v>
      </c>
      <c r="AD7" s="77" t="s">
        <v>101</v>
      </c>
      <c r="AE7" s="77" t="s">
        <v>101</v>
      </c>
      <c r="AF7" s="77" t="s">
        <v>101</v>
      </c>
      <c r="AG7" s="77">
        <v>106.37</v>
      </c>
      <c r="AH7" s="77">
        <v>106.07</v>
      </c>
      <c r="AI7" s="77">
        <v>104.16</v>
      </c>
      <c r="AJ7" s="77" t="s">
        <v>101</v>
      </c>
      <c r="AK7" s="77" t="s">
        <v>101</v>
      </c>
      <c r="AL7" s="77" t="s">
        <v>101</v>
      </c>
      <c r="AM7" s="77">
        <v>0</v>
      </c>
      <c r="AN7" s="77">
        <v>0</v>
      </c>
      <c r="AO7" s="77" t="s">
        <v>101</v>
      </c>
      <c r="AP7" s="77" t="s">
        <v>101</v>
      </c>
      <c r="AQ7" s="77" t="s">
        <v>101</v>
      </c>
      <c r="AR7" s="77">
        <v>139.02000000000001</v>
      </c>
      <c r="AS7" s="77">
        <v>132.04</v>
      </c>
      <c r="AT7" s="77">
        <v>128.22999999999999</v>
      </c>
      <c r="AU7" s="77" t="s">
        <v>101</v>
      </c>
      <c r="AV7" s="77" t="s">
        <v>101</v>
      </c>
      <c r="AW7" s="77" t="s">
        <v>101</v>
      </c>
      <c r="AX7" s="77">
        <v>71.819999999999993</v>
      </c>
      <c r="AY7" s="77">
        <v>123.94</v>
      </c>
      <c r="AZ7" s="77" t="s">
        <v>101</v>
      </c>
      <c r="BA7" s="77" t="s">
        <v>101</v>
      </c>
      <c r="BB7" s="77" t="s">
        <v>101</v>
      </c>
      <c r="BC7" s="77">
        <v>29.13</v>
      </c>
      <c r="BD7" s="77">
        <v>35.69</v>
      </c>
      <c r="BE7" s="77">
        <v>34.770000000000003</v>
      </c>
      <c r="BF7" s="77" t="s">
        <v>101</v>
      </c>
      <c r="BG7" s="77" t="s">
        <v>101</v>
      </c>
      <c r="BH7" s="77" t="s">
        <v>101</v>
      </c>
      <c r="BI7" s="77">
        <v>1448.47</v>
      </c>
      <c r="BJ7" s="77">
        <v>1310.27</v>
      </c>
      <c r="BK7" s="77" t="s">
        <v>101</v>
      </c>
      <c r="BL7" s="77" t="s">
        <v>101</v>
      </c>
      <c r="BM7" s="77" t="s">
        <v>101</v>
      </c>
      <c r="BN7" s="77">
        <v>867.83</v>
      </c>
      <c r="BO7" s="77">
        <v>791.76</v>
      </c>
      <c r="BP7" s="77">
        <v>786.37</v>
      </c>
      <c r="BQ7" s="77" t="s">
        <v>101</v>
      </c>
      <c r="BR7" s="77" t="s">
        <v>101</v>
      </c>
      <c r="BS7" s="77" t="s">
        <v>101</v>
      </c>
      <c r="BT7" s="77">
        <v>100</v>
      </c>
      <c r="BU7" s="77">
        <v>100</v>
      </c>
      <c r="BV7" s="77" t="s">
        <v>101</v>
      </c>
      <c r="BW7" s="77" t="s">
        <v>101</v>
      </c>
      <c r="BX7" s="77" t="s">
        <v>101</v>
      </c>
      <c r="BY7" s="77">
        <v>57.08</v>
      </c>
      <c r="BZ7" s="77">
        <v>56.26</v>
      </c>
      <c r="CA7" s="77">
        <v>60.65</v>
      </c>
      <c r="CB7" s="77" t="s">
        <v>101</v>
      </c>
      <c r="CC7" s="77" t="s">
        <v>101</v>
      </c>
      <c r="CD7" s="77" t="s">
        <v>101</v>
      </c>
      <c r="CE7" s="77">
        <v>172.43</v>
      </c>
      <c r="CF7" s="77">
        <v>171.78</v>
      </c>
      <c r="CG7" s="77" t="s">
        <v>101</v>
      </c>
      <c r="CH7" s="77" t="s">
        <v>101</v>
      </c>
      <c r="CI7" s="77" t="s">
        <v>101</v>
      </c>
      <c r="CJ7" s="77">
        <v>274.99</v>
      </c>
      <c r="CK7" s="77">
        <v>282.08999999999997</v>
      </c>
      <c r="CL7" s="77">
        <v>256.97000000000003</v>
      </c>
      <c r="CM7" s="77" t="s">
        <v>101</v>
      </c>
      <c r="CN7" s="77" t="s">
        <v>101</v>
      </c>
      <c r="CO7" s="77" t="s">
        <v>101</v>
      </c>
      <c r="CP7" s="77">
        <v>67.69</v>
      </c>
      <c r="CQ7" s="77">
        <v>63.08</v>
      </c>
      <c r="CR7" s="77" t="s">
        <v>101</v>
      </c>
      <c r="CS7" s="77" t="s">
        <v>101</v>
      </c>
      <c r="CT7" s="77" t="s">
        <v>101</v>
      </c>
      <c r="CU7" s="77">
        <v>54.83</v>
      </c>
      <c r="CV7" s="77">
        <v>66.53</v>
      </c>
      <c r="CW7" s="77">
        <v>61.14</v>
      </c>
      <c r="CX7" s="77" t="s">
        <v>101</v>
      </c>
      <c r="CY7" s="77" t="s">
        <v>101</v>
      </c>
      <c r="CZ7" s="77" t="s">
        <v>101</v>
      </c>
      <c r="DA7" s="77">
        <v>100</v>
      </c>
      <c r="DB7" s="77">
        <v>100</v>
      </c>
      <c r="DC7" s="77" t="s">
        <v>101</v>
      </c>
      <c r="DD7" s="77" t="s">
        <v>101</v>
      </c>
      <c r="DE7" s="77" t="s">
        <v>101</v>
      </c>
      <c r="DF7" s="77">
        <v>84.7</v>
      </c>
      <c r="DG7" s="77">
        <v>84.67</v>
      </c>
      <c r="DH7" s="77">
        <v>86.91</v>
      </c>
      <c r="DI7" s="77" t="s">
        <v>101</v>
      </c>
      <c r="DJ7" s="77" t="s">
        <v>101</v>
      </c>
      <c r="DK7" s="77" t="s">
        <v>101</v>
      </c>
      <c r="DL7" s="77">
        <v>3.54</v>
      </c>
      <c r="DM7" s="77">
        <v>7.07</v>
      </c>
      <c r="DN7" s="77" t="s">
        <v>101</v>
      </c>
      <c r="DO7" s="77" t="s">
        <v>101</v>
      </c>
      <c r="DP7" s="77" t="s">
        <v>101</v>
      </c>
      <c r="DQ7" s="77">
        <v>20.34</v>
      </c>
      <c r="DR7" s="77">
        <v>21.85</v>
      </c>
      <c r="DS7" s="77">
        <v>24.95</v>
      </c>
      <c r="DT7" s="77" t="s">
        <v>101</v>
      </c>
      <c r="DU7" s="77" t="s">
        <v>101</v>
      </c>
      <c r="DV7" s="77" t="s">
        <v>101</v>
      </c>
      <c r="DW7" s="77">
        <v>0</v>
      </c>
      <c r="DX7" s="77">
        <v>0</v>
      </c>
      <c r="DY7" s="77" t="s">
        <v>101</v>
      </c>
      <c r="DZ7" s="77" t="s">
        <v>101</v>
      </c>
      <c r="EA7" s="77" t="s">
        <v>101</v>
      </c>
      <c r="EB7" s="77">
        <v>0</v>
      </c>
      <c r="EC7" s="77">
        <v>0</v>
      </c>
      <c r="ED7" s="77">
        <v>0</v>
      </c>
      <c r="EE7" s="77" t="s">
        <v>101</v>
      </c>
      <c r="EF7" s="77" t="s">
        <v>101</v>
      </c>
      <c r="EG7" s="77" t="s">
        <v>101</v>
      </c>
      <c r="EH7" s="77">
        <v>0</v>
      </c>
      <c r="EI7" s="77">
        <v>0</v>
      </c>
      <c r="EJ7" s="77" t="s">
        <v>101</v>
      </c>
      <c r="EK7" s="77" t="s">
        <v>101</v>
      </c>
      <c r="EL7" s="77" t="s">
        <v>101</v>
      </c>
      <c r="EM7" s="77">
        <v>0.25</v>
      </c>
      <c r="EN7" s="77">
        <v>5.e-002</v>
      </c>
      <c r="EO7" s="77">
        <v>3.e-002</v>
      </c>
    </row>
    <row r="8" spans="1:148"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</row>
    <row r="9" spans="1:148">
      <c r="A9" s="63"/>
      <c r="B9" s="63" t="s">
        <v>102</v>
      </c>
      <c r="C9" s="63" t="s">
        <v>103</v>
      </c>
      <c r="D9" s="63" t="s">
        <v>104</v>
      </c>
      <c r="E9" s="63" t="s">
        <v>105</v>
      </c>
      <c r="F9" s="63" t="s">
        <v>106</v>
      </c>
      <c r="R9" s="78"/>
      <c r="Y9" s="78"/>
      <c r="Z9" s="78"/>
      <c r="AA9" s="78"/>
      <c r="AB9" s="78"/>
      <c r="AC9" s="78"/>
      <c r="AD9" s="78"/>
      <c r="AE9" s="78"/>
      <c r="AF9" s="78"/>
      <c r="AG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D9" s="78"/>
      <c r="EE9" s="78"/>
      <c r="EF9" s="78"/>
      <c r="EG9" s="78"/>
      <c r="EH9" s="78"/>
      <c r="EI9" s="78"/>
      <c r="EJ9" s="78"/>
      <c r="EK9" s="78"/>
      <c r="EL9" s="78"/>
      <c r="EM9" s="78"/>
    </row>
    <row r="10" spans="1:148">
      <c r="A10" s="63" t="s">
        <v>33</v>
      </c>
      <c r="B10" s="69">
        <f>DATEVALUE($B7+12-B11&amp;"/1/"&amp;B12)</f>
        <v>47119</v>
      </c>
      <c r="C10" s="69">
        <f>DATEVALUE($B7+12-C11&amp;"/1/"&amp;C12)</f>
        <v>47484</v>
      </c>
      <c r="D10" s="70">
        <f>DATEVALUE($B7+12-D11&amp;"/1/"&amp;D12)</f>
        <v>47849</v>
      </c>
      <c r="E10" s="70">
        <f>DATEVALUE($B7+12-E11&amp;"/1/"&amp;E12)</f>
        <v>48215</v>
      </c>
      <c r="F10" s="70">
        <f>DATEVALUE($B7+12-F11&amp;"/1/"&amp;F12)</f>
        <v>48582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>
      <c r="B13" t="s">
        <v>109</v>
      </c>
      <c r="C13" t="s">
        <v>109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2023-01-12T23:44:56Z</dcterms:created>
  <dcterms:modified xsi:type="dcterms:W3CDTF">2023-02-15T06:30:11Z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2023-02-15T06:30:11Z</vt:filetime>
  </property>
</Properties>
</file>