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RIxTcpEc52sz5r3QpTWBZTWpjmGmtXV1B3pAoMv6MdNv5Va8CZlQYp1hjwO1w80E+2P6hfC6fHoFxy2gCReRJA==" workbookSaltValue="mka47L2v4JuC1QoZfY2/Aw==" workbookSpinCount="100000"/>
  <bookViews>
    <workbookView xWindow="0" yWindow="0" windowWidth="20490" windowHeight="7230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<sst xmlns="http://schemas.openxmlformats.org/spreadsheetml/2006/main" xmlns:r="http://schemas.openxmlformats.org/officeDocument/2006/relationships" count="115" uniqueCount="115">
  <si>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</si>
  <si>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</si>
  <si>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</si>
  <si>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</si>
  <si>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</si>
  <si>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</si>
  <si>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</si>
  <si>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</si>
  <si>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</si>
  <si>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</si>
  <si>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</si>
  <si>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</si>
  <si>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</si>
  <si>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</si>
  <si>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 xml:space="preserve"> 処理区域内の面整備が概成されており、現在は維持管理を主体とした事業運営をおこなっています。平成31年４月に地方公営企業法を全部適用し、公営企業会計に移行しました。
　経常収支比率は100％を超えており、収支の均衡が保たれています。しかし経費回収率は100％を下回っており、維持管理費を一般会計繰入金で補填している状況です。健全な経営とはいえない状況であり、使用料金の適正化が必要となっています。
　流動比率が100％を下回るのは、企業債償還金が現金を上回っているためです。償還金に対する現金の不足分については、一般会計繰入金で補填しています。
　企業債残高対事業規模比率は、類似団体平均値を超えています。理由としては、使用料が安く設定されていることが挙げられます。今後は料金改定を行うとともに、設備投資が終了し企業債償還金も下がるため、平均値に近づいていく見込みです。
　汚水処理原価は類似団体を下回っており、効率的な汚水処理が行われています。
　施設利用率、水洗化率は、類似団体を上回っているため、使用料を適正化することで、安定的な収入を確保することができます。</t>
    <rPh sb="85" eb="86">
      <t>ジョウ</t>
    </rPh>
    <rPh sb="333" eb="335">
      <t>コンゴ</t>
    </rPh>
    <rPh sb="341" eb="342">
      <t>オコナ</t>
    </rPh>
    <phoneticPr fontId="1"/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</si>
  <si>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</si>
  <si>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</si>
  <si>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</si>
  <si>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</si>
  <si>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</si>
  <si>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</si>
  <si>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</si>
  <si>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</si>
  <si>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</si>
  <si>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</si>
  <si>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</si>
  <si>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</si>
  <si>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</si>
  <si>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</si>
  <si>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</si>
  <si>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</si>
  <si>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</si>
  <si>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</si>
  <si>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</si>
  <si>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</si>
  <si>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</si>
  <si>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</si>
  <si>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</si>
  <si>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</si>
  <si>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</si>
  <si>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</si>
  <si>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</si>
  <si>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</si>
  <si>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</si>
  <si>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</si>
  <si>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</si>
  <si>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</si>
  <si>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</si>
  <si>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</si>
  <si>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</si>
  <si>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</si>
  <si>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</si>
  <si>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</si>
  <si>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</si>
  <si>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</si>
  <si>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</si>
  <si>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</si>
  <si>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</si>
  <si>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</si>
  <si>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</si>
  <si>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</si>
  <si>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</si>
  <si>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</si>
  <si>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</si>
  <si>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</si>
  <si>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</si>
  <si>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</si>
  <si>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</si>
  <si>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</si>
  <si>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</si>
  <si>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</si>
  <si>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</si>
  <si>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</si>
  <si>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</si>
  <si>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</si>
  <si>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</si>
  <si>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</si>
  <si>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</si>
  <si>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</si>
  <si>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</si>
  <si>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</si>
  <si>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</si>
  <si>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</si>
  <si>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</si>
  <si>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</si>
  <si>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</si>
  <si>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</si>
  <si>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</si>
  <si>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</si>
  <si>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</si>
  <si>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</si>
  <si>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</si>
  <si>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</si>
  <si>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</si>
  <si>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</si>
  <si>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</si>
  <si>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御前崎市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</si>
  <si>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</si>
  <si>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</si>
  <si>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</si>
  <si>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</si>
  <si>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</si>
  <si>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</si>
  <si>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</si>
  <si>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</si>
  <si>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</si>
  <si>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</si>
  <si>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</si>
  <si>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</si>
  <si>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</si>
  <si>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</si>
  <si>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</si>
  <si>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</si>
  <si>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 xml:space="preserve">　平成31年４月から公営企業会計に移行しました。
　御前崎市の現状は、維持管理費を使用料収入で賄えておらず、一般会計繰入金に依存した不健全な経営状況となっております。
　令和２年度に経営戦略を策定し、令和３年度は料金改定に向けた上下水道料金等審議会を行い、市長に答申書の提出を行いました。新型コロナウイルス感染症の感染拡大等により、議会への上程を見合わせていましたが、令和４年９月議会に上程し、承認されました。令和５年４月から料金改定を行います。
</t>
    <rPh sb="184" eb="186">
      <t>レイワ</t>
    </rPh>
    <rPh sb="187" eb="188">
      <t>ネン</t>
    </rPh>
    <rPh sb="189" eb="190">
      <t>ツキ</t>
    </rPh>
    <rPh sb="190" eb="192">
      <t>ギカイ</t>
    </rPh>
    <rPh sb="193" eb="195">
      <t>ジョウテイ</t>
    </rPh>
    <rPh sb="197" eb="199">
      <t>ショウニン</t>
    </rPh>
    <rPh sb="205" eb="207">
      <t>レイワ</t>
    </rPh>
    <rPh sb="208" eb="209">
      <t>ネン</t>
    </rPh>
    <rPh sb="210" eb="211">
      <t>ツキ</t>
    </rPh>
    <rPh sb="213" eb="215">
      <t>リョウキン</t>
    </rPh>
    <rPh sb="215" eb="217">
      <t>カイテイ</t>
    </rPh>
    <rPh sb="218" eb="219">
      <t>オコナ</t>
    </rPh>
    <phoneticPr fontId="1"/>
  </si>
  <si>
    <t>　御前崎市公共下水道は、平成7年から供用を開始しており、現時点での老朽管はありません。
　有形固定資産減価償却率は、今後さらに増加が見込まれます。
　ストックマネジメント計画に基づき、計画的に更新を行っていきます。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</si>
</sst>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0.32</c:v>
                </c:pt>
                <c:pt idx="4">
                  <c:v>0.1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64.47</c:v>
                </c:pt>
                <c:pt idx="3">
                  <c:v>64.19</c:v>
                </c:pt>
                <c:pt idx="4">
                  <c:v>62.97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49.27</c:v>
                </c:pt>
                <c:pt idx="3">
                  <c:v>49.47</c:v>
                </c:pt>
                <c:pt idx="4">
                  <c:v>48.19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91.37</c:v>
                </c:pt>
                <c:pt idx="3">
                  <c:v>92.25</c:v>
                </c:pt>
                <c:pt idx="4">
                  <c:v>91.85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83.16</c:v>
                </c:pt>
                <c:pt idx="3">
                  <c:v>82.06</c:v>
                </c:pt>
                <c:pt idx="4">
                  <c:v>82.26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110.68</c:v>
                </c:pt>
                <c:pt idx="3">
                  <c:v>103.5</c:v>
                </c:pt>
                <c:pt idx="4">
                  <c:v>102.49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109.21</c:v>
                </c:pt>
                <c:pt idx="3">
                  <c:v>107.81</c:v>
                </c:pt>
                <c:pt idx="4">
                  <c:v>107.54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4.6500000000000004</c:v>
                </c:pt>
                <c:pt idx="3">
                  <c:v>4.63</c:v>
                </c:pt>
                <c:pt idx="4">
                  <c:v>13.33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24.1</c:v>
                </c:pt>
                <c:pt idx="3">
                  <c:v>19.93</c:v>
                </c:pt>
                <c:pt idx="4">
                  <c:v>21.94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15.73</c:v>
                </c:pt>
                <c:pt idx="3">
                  <c:v>18.2</c:v>
                </c:pt>
                <c:pt idx="4">
                  <c:v>19.059999999999999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63.17</c:v>
                </c:pt>
                <c:pt idx="3">
                  <c:v>80.31</c:v>
                </c:pt>
                <c:pt idx="4">
                  <c:v>57.81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57.26</c:v>
                </c:pt>
                <c:pt idx="3">
                  <c:v>48.56</c:v>
                </c:pt>
                <c:pt idx="4">
                  <c:v>47.58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1916.19</c:v>
                </c:pt>
                <c:pt idx="3">
                  <c:v>1675.85</c:v>
                </c:pt>
                <c:pt idx="4">
                  <c:v>1383.58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1130.42</c:v>
                </c:pt>
                <c:pt idx="3">
                  <c:v>1245.0999999999999</c:v>
                </c:pt>
                <c:pt idx="4">
                  <c:v>1108.8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62.04</c:v>
                </c:pt>
                <c:pt idx="3">
                  <c:v>59.51</c:v>
                </c:pt>
                <c:pt idx="4">
                  <c:v>59.54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74.17</c:v>
                </c:pt>
                <c:pt idx="3">
                  <c:v>79.77</c:v>
                </c:pt>
                <c:pt idx="4">
                  <c:v>79.63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151.87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230.95</c:v>
                </c:pt>
                <c:pt idx="3">
                  <c:v>214.56</c:v>
                </c:pt>
                <c:pt idx="4">
                  <c:v>213.66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【107.02】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【71.39】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【669.11】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【95.72】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【59.99】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【134.98】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【99.73】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【38.17】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御前崎市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17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20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公共下水道</v>
      </c>
      <c r="Q8" s="6"/>
      <c r="R8" s="6"/>
      <c r="S8" s="6"/>
      <c r="T8" s="6"/>
      <c r="U8" s="6"/>
      <c r="V8" s="6"/>
      <c r="W8" s="6" t="str">
        <f>データ!L6</f>
        <v>Cd2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31181</v>
      </c>
      <c r="AM8" s="21"/>
      <c r="AN8" s="21"/>
      <c r="AO8" s="21"/>
      <c r="AP8" s="21"/>
      <c r="AQ8" s="21"/>
      <c r="AR8" s="21"/>
      <c r="AS8" s="21"/>
      <c r="AT8" s="7">
        <f>データ!T6</f>
        <v>65.569999999999993</v>
      </c>
      <c r="AU8" s="7"/>
      <c r="AV8" s="7"/>
      <c r="AW8" s="7"/>
      <c r="AX8" s="7"/>
      <c r="AY8" s="7"/>
      <c r="AZ8" s="7"/>
      <c r="BA8" s="7"/>
      <c r="BB8" s="7">
        <f>データ!U6</f>
        <v>475.54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22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38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78.42</v>
      </c>
      <c r="J10" s="7"/>
      <c r="K10" s="7"/>
      <c r="L10" s="7"/>
      <c r="M10" s="7"/>
      <c r="N10" s="7"/>
      <c r="O10" s="7"/>
      <c r="P10" s="7">
        <f>データ!P6</f>
        <v>21.53</v>
      </c>
      <c r="Q10" s="7"/>
      <c r="R10" s="7"/>
      <c r="S10" s="7"/>
      <c r="T10" s="7"/>
      <c r="U10" s="7"/>
      <c r="V10" s="7"/>
      <c r="W10" s="7">
        <f>データ!Q6</f>
        <v>99.32</v>
      </c>
      <c r="X10" s="7"/>
      <c r="Y10" s="7"/>
      <c r="Z10" s="7"/>
      <c r="AA10" s="7"/>
      <c r="AB10" s="7"/>
      <c r="AC10" s="7"/>
      <c r="AD10" s="21">
        <f>データ!R6</f>
        <v>1760</v>
      </c>
      <c r="AE10" s="21"/>
      <c r="AF10" s="21"/>
      <c r="AG10" s="21"/>
      <c r="AH10" s="21"/>
      <c r="AI10" s="21"/>
      <c r="AJ10" s="21"/>
      <c r="AK10" s="2"/>
      <c r="AL10" s="21">
        <f>データ!V6</f>
        <v>6661</v>
      </c>
      <c r="AM10" s="21"/>
      <c r="AN10" s="21"/>
      <c r="AO10" s="21"/>
      <c r="AP10" s="21"/>
      <c r="AQ10" s="21"/>
      <c r="AR10" s="21"/>
      <c r="AS10" s="21"/>
      <c r="AT10" s="7">
        <f>データ!W6</f>
        <v>2.91</v>
      </c>
      <c r="AU10" s="7"/>
      <c r="AV10" s="7"/>
      <c r="AW10" s="7"/>
      <c r="AX10" s="7"/>
      <c r="AY10" s="7"/>
      <c r="AZ10" s="7"/>
      <c r="BA10" s="7"/>
      <c r="BB10" s="7">
        <f>データ!X6</f>
        <v>2289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41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43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114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44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45</v>
      </c>
      <c r="C84" s="12"/>
      <c r="D84" s="12"/>
      <c r="E84" s="12" t="s">
        <v>47</v>
      </c>
      <c r="F84" s="12" t="s">
        <v>48</v>
      </c>
      <c r="G84" s="12" t="s">
        <v>49</v>
      </c>
      <c r="H84" s="12" t="s">
        <v>42</v>
      </c>
      <c r="I84" s="12" t="s">
        <v>9</v>
      </c>
      <c r="J84" s="12" t="s">
        <v>50</v>
      </c>
      <c r="K84" s="12" t="s">
        <v>51</v>
      </c>
      <c r="L84" s="12" t="s">
        <v>34</v>
      </c>
      <c r="M84" s="12" t="s">
        <v>37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lQg3ZVMI/dZI34nMvqzkRl9Gnt+ffVqne2DAvY241mOlVculIsR+996K8Q/ZX8FcmO+s4F3IisX/5wOUk4t+KQ==" saltValue="ReOj2DuBkpTGcn64WI6+Iw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57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21</v>
      </c>
      <c r="B3" s="58" t="s">
        <v>33</v>
      </c>
      <c r="C3" s="58" t="s">
        <v>59</v>
      </c>
      <c r="D3" s="58" t="s">
        <v>60</v>
      </c>
      <c r="E3" s="58" t="s">
        <v>4</v>
      </c>
      <c r="F3" s="58" t="s">
        <v>3</v>
      </c>
      <c r="G3" s="58" t="s">
        <v>26</v>
      </c>
      <c r="H3" s="65" t="s">
        <v>61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52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46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16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69</v>
      </c>
      <c r="B5" s="60"/>
      <c r="C5" s="60"/>
      <c r="D5" s="60"/>
      <c r="E5" s="60"/>
      <c r="F5" s="60"/>
      <c r="G5" s="60"/>
      <c r="H5" s="67" t="s">
        <v>58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0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45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8" s="55" customFormat="1">
      <c r="A6" s="56" t="s">
        <v>95</v>
      </c>
      <c r="B6" s="61">
        <f t="shared" ref="B6:X6" si="1">B7</f>
        <v>2021</v>
      </c>
      <c r="C6" s="61">
        <f t="shared" si="1"/>
        <v>222232</v>
      </c>
      <c r="D6" s="61">
        <f t="shared" si="1"/>
        <v>46</v>
      </c>
      <c r="E6" s="61">
        <f t="shared" si="1"/>
        <v>17</v>
      </c>
      <c r="F6" s="61">
        <f t="shared" si="1"/>
        <v>1</v>
      </c>
      <c r="G6" s="61">
        <f t="shared" si="1"/>
        <v>0</v>
      </c>
      <c r="H6" s="61" t="str">
        <f t="shared" si="1"/>
        <v>静岡県　御前崎市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公共下水道</v>
      </c>
      <c r="L6" s="61" t="str">
        <f t="shared" si="1"/>
        <v>Cd2</v>
      </c>
      <c r="M6" s="61" t="str">
        <f t="shared" si="1"/>
        <v>非設置</v>
      </c>
      <c r="N6" s="70" t="str">
        <f t="shared" si="1"/>
        <v>-</v>
      </c>
      <c r="O6" s="70">
        <f t="shared" si="1"/>
        <v>78.42</v>
      </c>
      <c r="P6" s="70">
        <f t="shared" si="1"/>
        <v>21.53</v>
      </c>
      <c r="Q6" s="70">
        <f t="shared" si="1"/>
        <v>99.32</v>
      </c>
      <c r="R6" s="70">
        <f t="shared" si="1"/>
        <v>1760</v>
      </c>
      <c r="S6" s="70">
        <f t="shared" si="1"/>
        <v>31181</v>
      </c>
      <c r="T6" s="70">
        <f t="shared" si="1"/>
        <v>65.569999999999993</v>
      </c>
      <c r="U6" s="70">
        <f t="shared" si="1"/>
        <v>475.54</v>
      </c>
      <c r="V6" s="70">
        <f t="shared" si="1"/>
        <v>6661</v>
      </c>
      <c r="W6" s="70">
        <f t="shared" si="1"/>
        <v>2.91</v>
      </c>
      <c r="X6" s="70">
        <f t="shared" si="1"/>
        <v>2289</v>
      </c>
      <c r="Y6" s="78" t="str">
        <f t="shared" ref="Y6:AH6" si="2">IF(Y7="",NA(),Y7)</f>
        <v>-</v>
      </c>
      <c r="Z6" s="78" t="str">
        <f t="shared" si="2"/>
        <v>-</v>
      </c>
      <c r="AA6" s="78">
        <f t="shared" si="2"/>
        <v>110.68</v>
      </c>
      <c r="AB6" s="78">
        <f t="shared" si="2"/>
        <v>103.5</v>
      </c>
      <c r="AC6" s="78">
        <f t="shared" si="2"/>
        <v>102.49</v>
      </c>
      <c r="AD6" s="78" t="str">
        <f t="shared" si="2"/>
        <v>-</v>
      </c>
      <c r="AE6" s="78" t="str">
        <f t="shared" si="2"/>
        <v>-</v>
      </c>
      <c r="AF6" s="78">
        <f t="shared" si="2"/>
        <v>109.21</v>
      </c>
      <c r="AG6" s="78">
        <f t="shared" si="2"/>
        <v>107.81</v>
      </c>
      <c r="AH6" s="78">
        <f t="shared" si="2"/>
        <v>107.54</v>
      </c>
      <c r="AI6" s="70" t="str">
        <f>IF(AI7="","",IF(AI7="-","【-】","【"&amp;SUBSTITUTE(TEXT(AI7,"#,##0.00"),"-","△")&amp;"】"))</f>
        <v>【107.02】</v>
      </c>
      <c r="AJ6" s="78" t="str">
        <f t="shared" ref="AJ6:AS6" si="3">IF(AJ7="",NA(),AJ7)</f>
        <v>-</v>
      </c>
      <c r="AK6" s="78" t="str">
        <f t="shared" si="3"/>
        <v>-</v>
      </c>
      <c r="AL6" s="70">
        <f t="shared" si="3"/>
        <v>0</v>
      </c>
      <c r="AM6" s="70">
        <f t="shared" si="3"/>
        <v>0</v>
      </c>
      <c r="AN6" s="70">
        <f t="shared" si="3"/>
        <v>0</v>
      </c>
      <c r="AO6" s="78" t="str">
        <f t="shared" si="3"/>
        <v>-</v>
      </c>
      <c r="AP6" s="78" t="str">
        <f t="shared" si="3"/>
        <v>-</v>
      </c>
      <c r="AQ6" s="78">
        <f t="shared" si="3"/>
        <v>15.73</v>
      </c>
      <c r="AR6" s="78">
        <f t="shared" si="3"/>
        <v>18.2</v>
      </c>
      <c r="AS6" s="78">
        <f t="shared" si="3"/>
        <v>19.059999999999999</v>
      </c>
      <c r="AT6" s="70" t="str">
        <f>IF(AT7="","",IF(AT7="-","【-】","【"&amp;SUBSTITUTE(TEXT(AT7,"#,##0.00"),"-","△")&amp;"】"))</f>
        <v>【3.09】</v>
      </c>
      <c r="AU6" s="78" t="str">
        <f t="shared" ref="AU6:BD6" si="4">IF(AU7="",NA(),AU7)</f>
        <v>-</v>
      </c>
      <c r="AV6" s="78" t="str">
        <f t="shared" si="4"/>
        <v>-</v>
      </c>
      <c r="AW6" s="78">
        <f t="shared" si="4"/>
        <v>63.17</v>
      </c>
      <c r="AX6" s="78">
        <f t="shared" si="4"/>
        <v>80.31</v>
      </c>
      <c r="AY6" s="78">
        <f t="shared" si="4"/>
        <v>57.81</v>
      </c>
      <c r="AZ6" s="78" t="str">
        <f t="shared" si="4"/>
        <v>-</v>
      </c>
      <c r="BA6" s="78" t="str">
        <f t="shared" si="4"/>
        <v>-</v>
      </c>
      <c r="BB6" s="78">
        <f t="shared" si="4"/>
        <v>57.26</v>
      </c>
      <c r="BC6" s="78">
        <f t="shared" si="4"/>
        <v>48.56</v>
      </c>
      <c r="BD6" s="78">
        <f t="shared" si="4"/>
        <v>47.58</v>
      </c>
      <c r="BE6" s="70" t="str">
        <f>IF(BE7="","",IF(BE7="-","【-】","【"&amp;SUBSTITUTE(TEXT(BE7,"#,##0.00"),"-","△")&amp;"】"))</f>
        <v>【71.39】</v>
      </c>
      <c r="BF6" s="78" t="str">
        <f t="shared" ref="BF6:BO6" si="5">IF(BF7="",NA(),BF7)</f>
        <v>-</v>
      </c>
      <c r="BG6" s="78" t="str">
        <f t="shared" si="5"/>
        <v>-</v>
      </c>
      <c r="BH6" s="78">
        <f t="shared" si="5"/>
        <v>1916.19</v>
      </c>
      <c r="BI6" s="78">
        <f t="shared" si="5"/>
        <v>1675.85</v>
      </c>
      <c r="BJ6" s="78">
        <f t="shared" si="5"/>
        <v>1383.58</v>
      </c>
      <c r="BK6" s="78" t="str">
        <f t="shared" si="5"/>
        <v>-</v>
      </c>
      <c r="BL6" s="78" t="str">
        <f t="shared" si="5"/>
        <v>-</v>
      </c>
      <c r="BM6" s="78">
        <f t="shared" si="5"/>
        <v>1130.42</v>
      </c>
      <c r="BN6" s="78">
        <f t="shared" si="5"/>
        <v>1245.0999999999999</v>
      </c>
      <c r="BO6" s="78">
        <f t="shared" si="5"/>
        <v>1108.8</v>
      </c>
      <c r="BP6" s="70" t="str">
        <f>IF(BP7="","",IF(BP7="-","【-】","【"&amp;SUBSTITUTE(TEXT(BP7,"#,##0.00"),"-","△")&amp;"】"))</f>
        <v>【669.11】</v>
      </c>
      <c r="BQ6" s="78" t="str">
        <f t="shared" ref="BQ6:BZ6" si="6">IF(BQ7="",NA(),BQ7)</f>
        <v>-</v>
      </c>
      <c r="BR6" s="78" t="str">
        <f t="shared" si="6"/>
        <v>-</v>
      </c>
      <c r="BS6" s="78">
        <f t="shared" si="6"/>
        <v>62.04</v>
      </c>
      <c r="BT6" s="78">
        <f t="shared" si="6"/>
        <v>59.51</v>
      </c>
      <c r="BU6" s="78">
        <f t="shared" si="6"/>
        <v>59.54</v>
      </c>
      <c r="BV6" s="78" t="str">
        <f t="shared" si="6"/>
        <v>-</v>
      </c>
      <c r="BW6" s="78" t="str">
        <f t="shared" si="6"/>
        <v>-</v>
      </c>
      <c r="BX6" s="78">
        <f t="shared" si="6"/>
        <v>74.17</v>
      </c>
      <c r="BY6" s="78">
        <f t="shared" si="6"/>
        <v>79.77</v>
      </c>
      <c r="BZ6" s="78">
        <f t="shared" si="6"/>
        <v>79.63</v>
      </c>
      <c r="CA6" s="70" t="str">
        <f>IF(CA7="","",IF(CA7="-","【-】","【"&amp;SUBSTITUTE(TEXT(CA7,"#,##0.00"),"-","△")&amp;"】"))</f>
        <v>【99.73】</v>
      </c>
      <c r="CB6" s="78" t="str">
        <f t="shared" ref="CB6:CK6" si="7">IF(CB7="",NA(),CB7)</f>
        <v>-</v>
      </c>
      <c r="CC6" s="78" t="str">
        <f t="shared" si="7"/>
        <v>-</v>
      </c>
      <c r="CD6" s="78">
        <f t="shared" si="7"/>
        <v>151.87</v>
      </c>
      <c r="CE6" s="78">
        <f t="shared" si="7"/>
        <v>150</v>
      </c>
      <c r="CF6" s="78">
        <f t="shared" si="7"/>
        <v>150</v>
      </c>
      <c r="CG6" s="78" t="str">
        <f t="shared" si="7"/>
        <v>-</v>
      </c>
      <c r="CH6" s="78" t="str">
        <f t="shared" si="7"/>
        <v>-</v>
      </c>
      <c r="CI6" s="78">
        <f t="shared" si="7"/>
        <v>230.95</v>
      </c>
      <c r="CJ6" s="78">
        <f t="shared" si="7"/>
        <v>214.56</v>
      </c>
      <c r="CK6" s="78">
        <f t="shared" si="7"/>
        <v>213.66</v>
      </c>
      <c r="CL6" s="70" t="str">
        <f>IF(CL7="","",IF(CL7="-","【-】","【"&amp;SUBSTITUTE(TEXT(CL7,"#,##0.00"),"-","△")&amp;"】"))</f>
        <v>【134.98】</v>
      </c>
      <c r="CM6" s="78" t="str">
        <f t="shared" ref="CM6:CV6" si="8">IF(CM7="",NA(),CM7)</f>
        <v>-</v>
      </c>
      <c r="CN6" s="78" t="str">
        <f t="shared" si="8"/>
        <v>-</v>
      </c>
      <c r="CO6" s="78">
        <f t="shared" si="8"/>
        <v>64.47</v>
      </c>
      <c r="CP6" s="78">
        <f t="shared" si="8"/>
        <v>64.19</v>
      </c>
      <c r="CQ6" s="78">
        <f t="shared" si="8"/>
        <v>62.97</v>
      </c>
      <c r="CR6" s="78" t="str">
        <f t="shared" si="8"/>
        <v>-</v>
      </c>
      <c r="CS6" s="78" t="str">
        <f t="shared" si="8"/>
        <v>-</v>
      </c>
      <c r="CT6" s="78">
        <f t="shared" si="8"/>
        <v>49.27</v>
      </c>
      <c r="CU6" s="78">
        <f t="shared" si="8"/>
        <v>49.47</v>
      </c>
      <c r="CV6" s="78">
        <f t="shared" si="8"/>
        <v>48.19</v>
      </c>
      <c r="CW6" s="70" t="str">
        <f>IF(CW7="","",IF(CW7="-","【-】","【"&amp;SUBSTITUTE(TEXT(CW7,"#,##0.00"),"-","△")&amp;"】"))</f>
        <v>【59.99】</v>
      </c>
      <c r="CX6" s="78" t="str">
        <f t="shared" ref="CX6:DG6" si="9">IF(CX7="",NA(),CX7)</f>
        <v>-</v>
      </c>
      <c r="CY6" s="78" t="str">
        <f t="shared" si="9"/>
        <v>-</v>
      </c>
      <c r="CZ6" s="78">
        <f t="shared" si="9"/>
        <v>91.37</v>
      </c>
      <c r="DA6" s="78">
        <f t="shared" si="9"/>
        <v>92.25</v>
      </c>
      <c r="DB6" s="78">
        <f t="shared" si="9"/>
        <v>91.85</v>
      </c>
      <c r="DC6" s="78" t="str">
        <f t="shared" si="9"/>
        <v>-</v>
      </c>
      <c r="DD6" s="78" t="str">
        <f t="shared" si="9"/>
        <v>-</v>
      </c>
      <c r="DE6" s="78">
        <f t="shared" si="9"/>
        <v>83.16</v>
      </c>
      <c r="DF6" s="78">
        <f t="shared" si="9"/>
        <v>82.06</v>
      </c>
      <c r="DG6" s="78">
        <f t="shared" si="9"/>
        <v>82.26</v>
      </c>
      <c r="DH6" s="70" t="str">
        <f>IF(DH7="","",IF(DH7="-","【-】","【"&amp;SUBSTITUTE(TEXT(DH7,"#,##0.00"),"-","△")&amp;"】"))</f>
        <v>【95.72】</v>
      </c>
      <c r="DI6" s="78" t="str">
        <f t="shared" ref="DI6:DR6" si="10">IF(DI7="",NA(),DI7)</f>
        <v>-</v>
      </c>
      <c r="DJ6" s="78" t="str">
        <f t="shared" si="10"/>
        <v>-</v>
      </c>
      <c r="DK6" s="78">
        <f t="shared" si="10"/>
        <v>4.6500000000000004</v>
      </c>
      <c r="DL6" s="78">
        <f t="shared" si="10"/>
        <v>4.63</v>
      </c>
      <c r="DM6" s="78">
        <f t="shared" si="10"/>
        <v>13.33</v>
      </c>
      <c r="DN6" s="78" t="str">
        <f t="shared" si="10"/>
        <v>-</v>
      </c>
      <c r="DO6" s="78" t="str">
        <f t="shared" si="10"/>
        <v>-</v>
      </c>
      <c r="DP6" s="78">
        <f t="shared" si="10"/>
        <v>24.1</v>
      </c>
      <c r="DQ6" s="78">
        <f t="shared" si="10"/>
        <v>19.93</v>
      </c>
      <c r="DR6" s="78">
        <f t="shared" si="10"/>
        <v>21.94</v>
      </c>
      <c r="DS6" s="70" t="str">
        <f>IF(DS7="","",IF(DS7="-","【-】","【"&amp;SUBSTITUTE(TEXT(DS7,"#,##0.00"),"-","△")&amp;"】"))</f>
        <v>【38.17】</v>
      </c>
      <c r="DT6" s="78" t="str">
        <f t="shared" ref="DT6:EC6" si="11">IF(DT7="",NA(),DT7)</f>
        <v>-</v>
      </c>
      <c r="DU6" s="78" t="str">
        <f t="shared" si="11"/>
        <v>-</v>
      </c>
      <c r="DV6" s="70">
        <f t="shared" si="11"/>
        <v>0</v>
      </c>
      <c r="DW6" s="70">
        <f t="shared" si="11"/>
        <v>0</v>
      </c>
      <c r="DX6" s="70">
        <f t="shared" si="11"/>
        <v>0</v>
      </c>
      <c r="DY6" s="78" t="str">
        <f t="shared" si="11"/>
        <v>-</v>
      </c>
      <c r="DZ6" s="78" t="str">
        <f t="shared" si="11"/>
        <v>-</v>
      </c>
      <c r="EA6" s="70">
        <f t="shared" si="11"/>
        <v>0</v>
      </c>
      <c r="EB6" s="70">
        <f t="shared" si="11"/>
        <v>0</v>
      </c>
      <c r="EC6" s="70">
        <f t="shared" si="11"/>
        <v>0</v>
      </c>
      <c r="ED6" s="70" t="str">
        <f>IF(ED7="","",IF(ED7="-","【-】","【"&amp;SUBSTITUTE(TEXT(ED7,"#,##0.00"),"-","△")&amp;"】"))</f>
        <v>【6.54】</v>
      </c>
      <c r="EE6" s="78" t="str">
        <f t="shared" ref="EE6:EN6" si="12">IF(EE7="",NA(),EE7)</f>
        <v>-</v>
      </c>
      <c r="EF6" s="78" t="str">
        <f t="shared" si="12"/>
        <v>-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8" t="str">
        <f t="shared" si="12"/>
        <v>-</v>
      </c>
      <c r="EK6" s="78" t="str">
        <f t="shared" si="12"/>
        <v>-</v>
      </c>
      <c r="EL6" s="78">
        <f t="shared" si="12"/>
        <v>0.1</v>
      </c>
      <c r="EM6" s="78">
        <f t="shared" si="12"/>
        <v>0.32</v>
      </c>
      <c r="EN6" s="78">
        <f t="shared" si="12"/>
        <v>0.1</v>
      </c>
      <c r="EO6" s="70" t="str">
        <f>IF(EO7="","",IF(EO7="-","【-】","【"&amp;SUBSTITUTE(TEXT(EO7,"#,##0.00"),"-","△")&amp;"】"))</f>
        <v>【0.24】</v>
      </c>
    </row>
    <row r="7" spans="1:148" s="55" customFormat="1">
      <c r="A7" s="56"/>
      <c r="B7" s="62">
        <v>2021</v>
      </c>
      <c r="C7" s="62">
        <v>222232</v>
      </c>
      <c r="D7" s="62">
        <v>46</v>
      </c>
      <c r="E7" s="62">
        <v>17</v>
      </c>
      <c r="F7" s="62">
        <v>1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102</v>
      </c>
      <c r="O7" s="71">
        <v>78.42</v>
      </c>
      <c r="P7" s="71">
        <v>21.53</v>
      </c>
      <c r="Q7" s="71">
        <v>99.32</v>
      </c>
      <c r="R7" s="71">
        <v>1760</v>
      </c>
      <c r="S7" s="71">
        <v>31181</v>
      </c>
      <c r="T7" s="71">
        <v>65.569999999999993</v>
      </c>
      <c r="U7" s="71">
        <v>475.54</v>
      </c>
      <c r="V7" s="71">
        <v>6661</v>
      </c>
      <c r="W7" s="71">
        <v>2.91</v>
      </c>
      <c r="X7" s="71">
        <v>2289</v>
      </c>
      <c r="Y7" s="71" t="s">
        <v>102</v>
      </c>
      <c r="Z7" s="71" t="s">
        <v>102</v>
      </c>
      <c r="AA7" s="71">
        <v>110.68</v>
      </c>
      <c r="AB7" s="71">
        <v>103.5</v>
      </c>
      <c r="AC7" s="71">
        <v>102.49</v>
      </c>
      <c r="AD7" s="71" t="s">
        <v>102</v>
      </c>
      <c r="AE7" s="71" t="s">
        <v>102</v>
      </c>
      <c r="AF7" s="71">
        <v>109.21</v>
      </c>
      <c r="AG7" s="71">
        <v>107.81</v>
      </c>
      <c r="AH7" s="71">
        <v>107.54</v>
      </c>
      <c r="AI7" s="71">
        <v>107.02</v>
      </c>
      <c r="AJ7" s="71" t="s">
        <v>102</v>
      </c>
      <c r="AK7" s="71" t="s">
        <v>102</v>
      </c>
      <c r="AL7" s="71">
        <v>0</v>
      </c>
      <c r="AM7" s="71">
        <v>0</v>
      </c>
      <c r="AN7" s="71">
        <v>0</v>
      </c>
      <c r="AO7" s="71" t="s">
        <v>102</v>
      </c>
      <c r="AP7" s="71" t="s">
        <v>102</v>
      </c>
      <c r="AQ7" s="71">
        <v>15.73</v>
      </c>
      <c r="AR7" s="71">
        <v>18.2</v>
      </c>
      <c r="AS7" s="71">
        <v>19.059999999999999</v>
      </c>
      <c r="AT7" s="71">
        <v>3.09</v>
      </c>
      <c r="AU7" s="71" t="s">
        <v>102</v>
      </c>
      <c r="AV7" s="71" t="s">
        <v>102</v>
      </c>
      <c r="AW7" s="71">
        <v>63.17</v>
      </c>
      <c r="AX7" s="71">
        <v>80.31</v>
      </c>
      <c r="AY7" s="71">
        <v>57.81</v>
      </c>
      <c r="AZ7" s="71" t="s">
        <v>102</v>
      </c>
      <c r="BA7" s="71" t="s">
        <v>102</v>
      </c>
      <c r="BB7" s="71">
        <v>57.26</v>
      </c>
      <c r="BC7" s="71">
        <v>48.56</v>
      </c>
      <c r="BD7" s="71">
        <v>47.58</v>
      </c>
      <c r="BE7" s="71">
        <v>71.39</v>
      </c>
      <c r="BF7" s="71" t="s">
        <v>102</v>
      </c>
      <c r="BG7" s="71" t="s">
        <v>102</v>
      </c>
      <c r="BH7" s="71">
        <v>1916.19</v>
      </c>
      <c r="BI7" s="71">
        <v>1675.85</v>
      </c>
      <c r="BJ7" s="71">
        <v>1383.58</v>
      </c>
      <c r="BK7" s="71" t="s">
        <v>102</v>
      </c>
      <c r="BL7" s="71" t="s">
        <v>102</v>
      </c>
      <c r="BM7" s="71">
        <v>1130.42</v>
      </c>
      <c r="BN7" s="71">
        <v>1245.0999999999999</v>
      </c>
      <c r="BO7" s="71">
        <v>1108.8</v>
      </c>
      <c r="BP7" s="71">
        <v>669.11</v>
      </c>
      <c r="BQ7" s="71" t="s">
        <v>102</v>
      </c>
      <c r="BR7" s="71" t="s">
        <v>102</v>
      </c>
      <c r="BS7" s="71">
        <v>62.04</v>
      </c>
      <c r="BT7" s="71">
        <v>59.51</v>
      </c>
      <c r="BU7" s="71">
        <v>59.54</v>
      </c>
      <c r="BV7" s="71" t="s">
        <v>102</v>
      </c>
      <c r="BW7" s="71" t="s">
        <v>102</v>
      </c>
      <c r="BX7" s="71">
        <v>74.17</v>
      </c>
      <c r="BY7" s="71">
        <v>79.77</v>
      </c>
      <c r="BZ7" s="71">
        <v>79.63</v>
      </c>
      <c r="CA7" s="71">
        <v>99.73</v>
      </c>
      <c r="CB7" s="71" t="s">
        <v>102</v>
      </c>
      <c r="CC7" s="71" t="s">
        <v>102</v>
      </c>
      <c r="CD7" s="71">
        <v>151.87</v>
      </c>
      <c r="CE7" s="71">
        <v>150</v>
      </c>
      <c r="CF7" s="71">
        <v>150</v>
      </c>
      <c r="CG7" s="71" t="s">
        <v>102</v>
      </c>
      <c r="CH7" s="71" t="s">
        <v>102</v>
      </c>
      <c r="CI7" s="71">
        <v>230.95</v>
      </c>
      <c r="CJ7" s="71">
        <v>214.56</v>
      </c>
      <c r="CK7" s="71">
        <v>213.66</v>
      </c>
      <c r="CL7" s="71">
        <v>134.97999999999999</v>
      </c>
      <c r="CM7" s="71" t="s">
        <v>102</v>
      </c>
      <c r="CN7" s="71" t="s">
        <v>102</v>
      </c>
      <c r="CO7" s="71">
        <v>64.47</v>
      </c>
      <c r="CP7" s="71">
        <v>64.19</v>
      </c>
      <c r="CQ7" s="71">
        <v>62.97</v>
      </c>
      <c r="CR7" s="71" t="s">
        <v>102</v>
      </c>
      <c r="CS7" s="71" t="s">
        <v>102</v>
      </c>
      <c r="CT7" s="71">
        <v>49.27</v>
      </c>
      <c r="CU7" s="71">
        <v>49.47</v>
      </c>
      <c r="CV7" s="71">
        <v>48.19</v>
      </c>
      <c r="CW7" s="71">
        <v>59.99</v>
      </c>
      <c r="CX7" s="71" t="s">
        <v>102</v>
      </c>
      <c r="CY7" s="71" t="s">
        <v>102</v>
      </c>
      <c r="CZ7" s="71">
        <v>91.37</v>
      </c>
      <c r="DA7" s="71">
        <v>92.25</v>
      </c>
      <c r="DB7" s="71">
        <v>91.85</v>
      </c>
      <c r="DC7" s="71" t="s">
        <v>102</v>
      </c>
      <c r="DD7" s="71" t="s">
        <v>102</v>
      </c>
      <c r="DE7" s="71">
        <v>83.16</v>
      </c>
      <c r="DF7" s="71">
        <v>82.06</v>
      </c>
      <c r="DG7" s="71">
        <v>82.26</v>
      </c>
      <c r="DH7" s="71">
        <v>95.72</v>
      </c>
      <c r="DI7" s="71" t="s">
        <v>102</v>
      </c>
      <c r="DJ7" s="71" t="s">
        <v>102</v>
      </c>
      <c r="DK7" s="71">
        <v>4.6500000000000004</v>
      </c>
      <c r="DL7" s="71">
        <v>4.63</v>
      </c>
      <c r="DM7" s="71">
        <v>13.33</v>
      </c>
      <c r="DN7" s="71" t="s">
        <v>102</v>
      </c>
      <c r="DO7" s="71" t="s">
        <v>102</v>
      </c>
      <c r="DP7" s="71">
        <v>24.1</v>
      </c>
      <c r="DQ7" s="71">
        <v>19.93</v>
      </c>
      <c r="DR7" s="71">
        <v>21.94</v>
      </c>
      <c r="DS7" s="71">
        <v>38.17</v>
      </c>
      <c r="DT7" s="71" t="s">
        <v>102</v>
      </c>
      <c r="DU7" s="71" t="s">
        <v>102</v>
      </c>
      <c r="DV7" s="71">
        <v>0</v>
      </c>
      <c r="DW7" s="71">
        <v>0</v>
      </c>
      <c r="DX7" s="71">
        <v>0</v>
      </c>
      <c r="DY7" s="71" t="s">
        <v>102</v>
      </c>
      <c r="DZ7" s="71" t="s">
        <v>102</v>
      </c>
      <c r="EA7" s="71">
        <v>0</v>
      </c>
      <c r="EB7" s="71">
        <v>0</v>
      </c>
      <c r="EC7" s="71">
        <v>0</v>
      </c>
      <c r="ED7" s="71">
        <v>6.54</v>
      </c>
      <c r="EE7" s="71" t="s">
        <v>102</v>
      </c>
      <c r="EF7" s="71" t="s">
        <v>102</v>
      </c>
      <c r="EG7" s="71">
        <v>0</v>
      </c>
      <c r="EH7" s="71">
        <v>0</v>
      </c>
      <c r="EI7" s="71">
        <v>0</v>
      </c>
      <c r="EJ7" s="71" t="s">
        <v>102</v>
      </c>
      <c r="EK7" s="71" t="s">
        <v>102</v>
      </c>
      <c r="EL7" s="71">
        <v>0.1</v>
      </c>
      <c r="EM7" s="71">
        <v>0.32</v>
      </c>
      <c r="EN7" s="71">
        <v>0.1</v>
      </c>
      <c r="EO7" s="71">
        <v>0.24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33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cp:lastPrinted>2023-01-25T02:14:27Z</cp:lastPrinted>
  <dcterms:created xsi:type="dcterms:W3CDTF">2023-01-12T23:31:19Z</dcterms:created>
  <dcterms:modified xsi:type="dcterms:W3CDTF">2023-02-21T23:13:36Z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2023-02-21T23:13:36Z</vt:filetime>
  </property>
</Properties>
</file>