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aU28w+aC+1f4GPUbieIObaji8qrWeoGUkde6zNDR0n4LCv4ZSQplUcVAnqbpNTI33eulZL51Dmwe5A2SVVJAg==" workbookSaltValue="I2Y7gwq4yOC4gwi2tzRBv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<sst xmlns="http://schemas.openxmlformats.org/spreadsheetml/2006/main" xmlns:r="http://schemas.openxmlformats.org/officeDocument/2006/relationships" count="115" uniqueCount="115">
  <si>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</si>
  <si>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</si>
  <si>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</si>
  <si>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</si>
  <si>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</si>
  <si>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</si>
  <si>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</si>
  <si>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</si>
  <si>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</si>
  <si>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</si>
  <si>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</si>
  <si>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</si>
  <si>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</si>
  <si>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</si>
  <si>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</si>
  <si>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</si>
  <si>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</si>
  <si>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</si>
  <si>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</si>
  <si>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</si>
  <si>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</si>
  <si>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</si>
  <si>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</si>
  <si>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</si>
  <si>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</si>
  <si>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</si>
  <si>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</si>
  <si>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</si>
  <si>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</si>
  <si>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</si>
  <si>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</si>
  <si>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</si>
  <si>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</si>
  <si>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</si>
  <si>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</si>
  <si>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</si>
  <si>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</si>
  <si>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</si>
  <si>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</si>
  <si>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</si>
  <si>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</si>
  <si>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</si>
  <si>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</si>
  <si>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</si>
  <si>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</si>
  <si>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10年概成などのアクションプランにより、下水道管きょの整備による投資的経費の計上や維持管理費の増額が今後も見込まれることが予想されるため、経営の健全性を保つためには、認可変更時に下水道整備について再編する必要があると考える。
経常収支比率が100％を超え、健全な経営状況と見えるが、収益的収支と投資的収支のバランスを保つために一般会計からの繰入金に依存しているところであることから、定期的に料金の見直しを図るため、審議会を開催し、経営の見直しを行っていく必要がある。
今後も効率的な経営を推進するために経費節減に努めていきたい。</t>
    <rPh sb="2" eb="3">
      <t>ネン</t>
    </rPh>
    <rPh sb="3" eb="5">
      <t>ガイセイ</t>
    </rPh>
    <rPh sb="20" eb="23">
      <t>ゲスイドウ</t>
    </rPh>
    <rPh sb="23" eb="24">
      <t>カン</t>
    </rPh>
    <rPh sb="32" eb="35">
      <t>トウシテキ</t>
    </rPh>
    <rPh sb="35" eb="37">
      <t>ケイヒ</t>
    </rPh>
    <rPh sb="38" eb="40">
      <t>ケイジョウ</t>
    </rPh>
    <rPh sb="41" eb="43">
      <t>イジ</t>
    </rPh>
    <rPh sb="43" eb="46">
      <t>カンリヒ</t>
    </rPh>
    <rPh sb="47" eb="49">
      <t>ゾウガク</t>
    </rPh>
    <rPh sb="50" eb="52">
      <t>コンゴ</t>
    </rPh>
    <rPh sb="53" eb="55">
      <t>ミコ</t>
    </rPh>
    <rPh sb="61" eb="63">
      <t>ヨソウ</t>
    </rPh>
    <rPh sb="76" eb="77">
      <t>タモ</t>
    </rPh>
    <rPh sb="83" eb="85">
      <t>ニンカ</t>
    </rPh>
    <rPh sb="85" eb="87">
      <t>ヘンコウ</t>
    </rPh>
    <rPh sb="87" eb="88">
      <t>ジ</t>
    </rPh>
    <rPh sb="89" eb="92">
      <t>ゲスイドウ</t>
    </rPh>
    <rPh sb="92" eb="94">
      <t>セイビ</t>
    </rPh>
    <rPh sb="98" eb="100">
      <t>サイヘン</t>
    </rPh>
    <rPh sb="102" eb="104">
      <t>ヒツヨウ</t>
    </rPh>
    <rPh sb="108" eb="109">
      <t>カンガ</t>
    </rPh>
    <rPh sb="128" eb="130">
      <t>ケンゼン</t>
    </rPh>
    <rPh sb="131" eb="133">
      <t>ケイエイ</t>
    </rPh>
    <rPh sb="133" eb="135">
      <t>ジョウキョウ</t>
    </rPh>
    <rPh sb="136" eb="137">
      <t>ミ</t>
    </rPh>
    <rPh sb="141" eb="144">
      <t>シュウエキテキ</t>
    </rPh>
    <rPh sb="144" eb="146">
      <t>シュウシ</t>
    </rPh>
    <rPh sb="147" eb="150">
      <t>トウシテキ</t>
    </rPh>
    <rPh sb="150" eb="152">
      <t>シュウシ</t>
    </rPh>
    <rPh sb="158" eb="159">
      <t>タモ</t>
    </rPh>
    <rPh sb="163" eb="165">
      <t>イッパン</t>
    </rPh>
    <rPh sb="165" eb="167">
      <t>カイケイ</t>
    </rPh>
    <rPh sb="170" eb="172">
      <t>クリイレ</t>
    </rPh>
    <rPh sb="172" eb="173">
      <t>キン</t>
    </rPh>
    <rPh sb="174" eb="176">
      <t>イゾン</t>
    </rPh>
    <rPh sb="191" eb="194">
      <t>テイキテキ</t>
    </rPh>
    <rPh sb="195" eb="197">
      <t>リョウキン</t>
    </rPh>
    <rPh sb="198" eb="200">
      <t>ミナオ</t>
    </rPh>
    <rPh sb="202" eb="203">
      <t>ハカ</t>
    </rPh>
    <rPh sb="207" eb="210">
      <t>シンギカイ</t>
    </rPh>
    <rPh sb="211" eb="213">
      <t>カイサイ</t>
    </rPh>
    <rPh sb="215" eb="217">
      <t>ケイエイ</t>
    </rPh>
    <rPh sb="218" eb="220">
      <t>ミナオ</t>
    </rPh>
    <rPh sb="222" eb="223">
      <t>オコナ</t>
    </rPh>
    <rPh sb="227" eb="229">
      <t>ヒツヨウ</t>
    </rPh>
    <rPh sb="234" eb="236">
      <t>コンゴ</t>
    </rPh>
    <rPh sb="237" eb="240">
      <t>コウリツテキ</t>
    </rPh>
    <rPh sb="241" eb="243">
      <t>ケイエイ</t>
    </rPh>
    <rPh sb="244" eb="246">
      <t>スイシン</t>
    </rPh>
    <rPh sb="251" eb="253">
      <t>ケイヒ</t>
    </rPh>
    <rPh sb="253" eb="255">
      <t>セツゲン</t>
    </rPh>
    <rPh sb="256" eb="257">
      <t>ツト</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</si>
  <si>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</si>
  <si>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</si>
  <si>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</si>
  <si>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</si>
  <si>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</si>
  <si>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</si>
  <si>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</si>
  <si>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</si>
  <si>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</si>
  <si>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</si>
  <si>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</si>
  <si>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</si>
  <si>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</si>
  <si>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</si>
  <si>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</si>
  <si>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</si>
  <si>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</si>
  <si>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</si>
  <si>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</si>
  <si>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</si>
  <si>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</si>
  <si>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</si>
  <si>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</si>
  <si>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</si>
  <si>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</si>
  <si>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</si>
  <si>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</si>
  <si>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</si>
  <si>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</si>
  <si>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</si>
  <si>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</si>
  <si>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</si>
  <si>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</si>
  <si>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</si>
  <si>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</si>
  <si>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</si>
  <si>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</si>
  <si>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</si>
  <si>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</si>
  <si>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</si>
  <si>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</si>
  <si>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</si>
  <si>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</si>
  <si>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</si>
  <si>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</si>
  <si>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</si>
  <si>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</si>
  <si>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</si>
  <si>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</si>
  <si>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</si>
  <si>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函南町</t>
  </si>
  <si>
    <t>法適用</t>
  </si>
  <si>
    <t>下水道事業</t>
  </si>
  <si>
    <t>公共下水道</t>
  </si>
  <si>
    <t>Cb1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</si>
  <si>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</si>
  <si>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</si>
  <si>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</si>
  <si>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</si>
  <si>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</si>
  <si>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</si>
  <si>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</si>
  <si>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</si>
  <si>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</si>
  <si>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</si>
  <si>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</si>
  <si>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</si>
  <si>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支出比率は100％を上回っている。R元年度に下水道使用料の料金改定を行った結果であり、今後も安定して経営出来るよう料金改定は段階的におこなっていく予定である。しかしながら、一般会計からの繰入がないと経常収支比率を黒字で保てないのが現状である。
②下水道使用料による増収と維持管理費等の支出の抑制に努めた結果と言える。
③流動比率は100％を下回っているが、昨年度と比較し、数値が上がっている。経営の健全性を図るため今後も努力していく。
④一般財源の不足により、他会計繰入金により企業債を償還しているが、将来的に償還金額が減少していくことで使用料で賄って行けるよう経営の改善を図っていく必要がある。
⑤費用に対する経費回収率が100％を下回る状況のため、現時点では他会計繰入金に頼っている状況である。今後、経営の健全性は図っていくために下水道使用料による増収と維持管理費等の支出の抑制に努めていく必要がある。
⑥流域下水道のため県管理汚水処理場の維持管理費によって負担金が決定されているため、コスト削減が困難である。
⑦流域下水道のため、県管理の処理場で処理しているため０％である。
⑧毎年度、面整備拡充により変化はあるものの問題がないものと判断する。目標とする90%以上は確保が出来たと言える。</t>
    <rPh sb="38" eb="39">
      <t>オコナ</t>
    </rPh>
    <rPh sb="103" eb="105">
      <t>ケイジョウ</t>
    </rPh>
    <rPh sb="105" eb="107">
      <t>シュウシ</t>
    </rPh>
    <rPh sb="107" eb="109">
      <t>ヒリツ</t>
    </rPh>
    <rPh sb="110" eb="112">
      <t>クロジ</t>
    </rPh>
    <rPh sb="113" eb="114">
      <t>タモ</t>
    </rPh>
    <rPh sb="119" eb="121">
      <t>ゲンジョウ</t>
    </rPh>
    <rPh sb="182" eb="185">
      <t>サクネンド</t>
    </rPh>
    <rPh sb="186" eb="188">
      <t>ヒカク</t>
    </rPh>
    <rPh sb="190" eb="192">
      <t>スウチ</t>
    </rPh>
    <rPh sb="193" eb="194">
      <t>ア</t>
    </rPh>
    <rPh sb="200" eb="202">
      <t>ケイエイ</t>
    </rPh>
    <rPh sb="203" eb="205">
      <t>ケンゼン</t>
    </rPh>
    <rPh sb="205" eb="206">
      <t>セイ</t>
    </rPh>
    <rPh sb="207" eb="208">
      <t>ハカ</t>
    </rPh>
    <rPh sb="211" eb="213">
      <t>コンゴ</t>
    </rPh>
    <rPh sb="214" eb="216">
      <t>ドリョク</t>
    </rPh>
    <rPh sb="420" eb="422">
      <t>オスイ</t>
    </rPh>
    <phoneticPr fontId="1"/>
  </si>
  <si>
    <t>昭和52年から下水道事業に着手しており、布設から30年以上経過した管が増えてきている。現在までに重要な汚水幹線管渠の耐震化整備がほぼ終了しているが、その他の下水道管きょの長寿命化や布設替えの事業を進めていく必要がある。令和５年度中にストックマネジメント計画の策定を行う予定であり、事業を推進していく。
③昨年度より改善率は増加している。今後も計画的に更新事業を推進していく必要がある。</t>
    <rPh sb="0" eb="2">
      <t>ショウワ</t>
    </rPh>
    <rPh sb="4" eb="5">
      <t>ネン</t>
    </rPh>
    <rPh sb="7" eb="10">
      <t>ゲスイドウ</t>
    </rPh>
    <rPh sb="10" eb="12">
      <t>ジギョウ</t>
    </rPh>
    <rPh sb="13" eb="15">
      <t>チャクシュ</t>
    </rPh>
    <rPh sb="20" eb="22">
      <t>フセツ</t>
    </rPh>
    <rPh sb="26" eb="29">
      <t>ネンイジョウ</t>
    </rPh>
    <rPh sb="29" eb="31">
      <t>ケイカ</t>
    </rPh>
    <rPh sb="33" eb="34">
      <t>カン</t>
    </rPh>
    <rPh sb="35" eb="36">
      <t>フ</t>
    </rPh>
    <rPh sb="43" eb="45">
      <t>ゲンザイ</t>
    </rPh>
    <rPh sb="48" eb="50">
      <t>ジュウヨウ</t>
    </rPh>
    <rPh sb="51" eb="53">
      <t>オスイ</t>
    </rPh>
    <rPh sb="53" eb="55">
      <t>カンセン</t>
    </rPh>
    <rPh sb="55" eb="56">
      <t>カン</t>
    </rPh>
    <rPh sb="56" eb="57">
      <t>キョ</t>
    </rPh>
    <rPh sb="58" eb="61">
      <t>タイシンカ</t>
    </rPh>
    <rPh sb="61" eb="63">
      <t>セイビ</t>
    </rPh>
    <rPh sb="66" eb="68">
      <t>シュウリョウ</t>
    </rPh>
    <rPh sb="76" eb="77">
      <t>ホカ</t>
    </rPh>
    <rPh sb="78" eb="81">
      <t>ゲスイドウ</t>
    </rPh>
    <rPh sb="81" eb="82">
      <t>カン</t>
    </rPh>
    <rPh sb="85" eb="86">
      <t>チョウ</t>
    </rPh>
    <rPh sb="109" eb="111">
      <t>レイワ</t>
    </rPh>
    <rPh sb="112" eb="114">
      <t>ネンド</t>
    </rPh>
    <rPh sb="114" eb="115">
      <t>チュウ</t>
    </rPh>
    <rPh sb="126" eb="128">
      <t>ケイカク</t>
    </rPh>
    <rPh sb="129" eb="131">
      <t>サクテイ</t>
    </rPh>
    <rPh sb="132" eb="133">
      <t>オコナ</t>
    </rPh>
    <rPh sb="134" eb="136">
      <t>ヨテイ</t>
    </rPh>
    <rPh sb="140" eb="142">
      <t>ジギョウ</t>
    </rPh>
    <rPh sb="143" eb="145">
      <t>スイシン</t>
    </rPh>
    <rPh sb="152" eb="155">
      <t>サクネンド</t>
    </rPh>
    <rPh sb="157" eb="159">
      <t>カイゼン</t>
    </rPh>
    <rPh sb="159" eb="160">
      <t>リツ</t>
    </rPh>
    <rPh sb="161" eb="163">
      <t>ゾウカ</t>
    </rPh>
    <rPh sb="168" eb="170">
      <t>コンゴ</t>
    </rPh>
    <rPh sb="171" eb="174">
      <t>ケイカクテキ</t>
    </rPh>
    <rPh sb="175" eb="177">
      <t>コウシン</t>
    </rPh>
    <rPh sb="177" eb="179">
      <t>ジギョウ</t>
    </rPh>
    <rPh sb="180" eb="182">
      <t>スイシン</t>
    </rPh>
    <rPh sb="186" eb="18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</si>
</sst>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0.92</c:v>
                </c:pt>
                <c:pt idx="3">
                  <c:v>0.43</c:v>
                </c:pt>
                <c:pt idx="4">
                  <c:v>0.72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0.13</c:v>
                </c:pt>
                <c:pt idx="3">
                  <c:v>0.19</c:v>
                </c:pt>
                <c:pt idx="4">
                  <c:v>0.15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55.73</c:v>
                </c:pt>
                <c:pt idx="3">
                  <c:v>58.12</c:v>
                </c:pt>
                <c:pt idx="4">
                  <c:v>58.14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89.07</c:v>
                </c:pt>
                <c:pt idx="3">
                  <c:v>92.22</c:v>
                </c:pt>
                <c:pt idx="4">
                  <c:v>92.43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92.45</c:v>
                </c:pt>
                <c:pt idx="3">
                  <c:v>92.55</c:v>
                </c:pt>
                <c:pt idx="4">
                  <c:v>92.44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94.74</c:v>
                </c:pt>
                <c:pt idx="3">
                  <c:v>101.01</c:v>
                </c:pt>
                <c:pt idx="4">
                  <c:v>104.92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101.51</c:v>
                </c:pt>
                <c:pt idx="3">
                  <c:v>103.78</c:v>
                </c:pt>
                <c:pt idx="4">
                  <c:v>103.57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3.9</c:v>
                </c:pt>
                <c:pt idx="3">
                  <c:v>7.61</c:v>
                </c:pt>
                <c:pt idx="4">
                  <c:v>10.9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16.37</c:v>
                </c:pt>
                <c:pt idx="3">
                  <c:v>18.829999999999998</c:v>
                </c:pt>
                <c:pt idx="4">
                  <c:v>23.14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0.98</c:v>
                </c:pt>
                <c:pt idx="3">
                  <c:v>0.56999999999999995</c:v>
                </c:pt>
                <c:pt idx="4">
                  <c:v>0.55000000000000004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22.11</c:v>
                </c:pt>
                <c:pt idx="3">
                  <c:v>2.82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37.86</c:v>
                </c:pt>
                <c:pt idx="3">
                  <c:v>19.829999999999998</c:v>
                </c:pt>
                <c:pt idx="4">
                  <c:v>21.3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42.16</c:v>
                </c:pt>
                <c:pt idx="3">
                  <c:v>59.23</c:v>
                </c:pt>
                <c:pt idx="4">
                  <c:v>69.19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60.16</c:v>
                </c:pt>
                <c:pt idx="3">
                  <c:v>54.3</c:v>
                </c:pt>
                <c:pt idx="4">
                  <c:v>57.92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40.9</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917.44</c:v>
                </c:pt>
                <c:pt idx="3">
                  <c:v>856.88</c:v>
                </c:pt>
                <c:pt idx="4">
                  <c:v>799.49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70.44</c:v>
                </c:pt>
                <c:pt idx="3">
                  <c:v>72.2</c:v>
                </c:pt>
                <c:pt idx="4">
                  <c:v>73.989999999999995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85.34</c:v>
                </c:pt>
                <c:pt idx="3">
                  <c:v>89.01</c:v>
                </c:pt>
                <c:pt idx="4">
                  <c:v>89.09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149.27000000000001</c:v>
                </c:pt>
                <c:pt idx="3">
                  <c:v>147.08000000000001</c:v>
                </c:pt>
                <c:pt idx="4">
                  <c:v>142.76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8"/>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Cb1</v>
      </c>
      <c r="X8" s="6"/>
      <c r="Y8" s="6"/>
      <c r="Z8" s="6"/>
      <c r="AA8" s="6"/>
      <c r="AB8" s="6"/>
      <c r="AC8" s="6"/>
      <c r="AD8" s="20" t="str">
        <f>データ!$M$6</f>
        <v>非設置</v>
      </c>
      <c r="AE8" s="20"/>
      <c r="AF8" s="20"/>
      <c r="AG8" s="20"/>
      <c r="AH8" s="20"/>
      <c r="AI8" s="20"/>
      <c r="AJ8" s="20"/>
      <c r="AK8" s="3"/>
      <c r="AL8" s="21">
        <f>データ!S6</f>
        <v>37280</v>
      </c>
      <c r="AM8" s="21"/>
      <c r="AN8" s="21"/>
      <c r="AO8" s="21"/>
      <c r="AP8" s="21"/>
      <c r="AQ8" s="21"/>
      <c r="AR8" s="21"/>
      <c r="AS8" s="21"/>
      <c r="AT8" s="7">
        <f>データ!T6</f>
        <v>65.16</v>
      </c>
      <c r="AU8" s="7"/>
      <c r="AV8" s="7"/>
      <c r="AW8" s="7"/>
      <c r="AX8" s="7"/>
      <c r="AY8" s="7"/>
      <c r="AZ8" s="7"/>
      <c r="BA8" s="7"/>
      <c r="BB8" s="7">
        <f>データ!U6</f>
        <v>572.13</v>
      </c>
      <c r="BC8" s="7"/>
      <c r="BD8" s="7"/>
      <c r="BE8" s="7"/>
      <c r="BF8" s="7"/>
      <c r="BG8" s="7"/>
      <c r="BH8" s="7"/>
      <c r="BI8" s="7"/>
      <c r="BJ8" s="3"/>
      <c r="BK8" s="3"/>
      <c r="BL8" s="27" t="s">
        <v>13</v>
      </c>
      <c r="BM8" s="37"/>
      <c r="BN8" s="45" t="s">
        <v>21</v>
      </c>
      <c r="BO8" s="45"/>
      <c r="BP8" s="45"/>
      <c r="BQ8" s="45"/>
      <c r="BR8" s="45"/>
      <c r="BS8" s="45"/>
      <c r="BT8" s="45"/>
      <c r="BU8" s="45"/>
      <c r="BV8" s="45"/>
      <c r="BW8" s="45"/>
      <c r="BX8" s="45"/>
      <c r="BY8" s="49"/>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6" t="s">
        <v>37</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f>データ!O6</f>
        <v>71.400000000000006</v>
      </c>
      <c r="J10" s="7"/>
      <c r="K10" s="7"/>
      <c r="L10" s="7"/>
      <c r="M10" s="7"/>
      <c r="N10" s="7"/>
      <c r="O10" s="7"/>
      <c r="P10" s="7">
        <f>データ!P6</f>
        <v>64.790000000000006</v>
      </c>
      <c r="Q10" s="7"/>
      <c r="R10" s="7"/>
      <c r="S10" s="7"/>
      <c r="T10" s="7"/>
      <c r="U10" s="7"/>
      <c r="V10" s="7"/>
      <c r="W10" s="7">
        <f>データ!Q6</f>
        <v>88.99</v>
      </c>
      <c r="X10" s="7"/>
      <c r="Y10" s="7"/>
      <c r="Z10" s="7"/>
      <c r="AA10" s="7"/>
      <c r="AB10" s="7"/>
      <c r="AC10" s="7"/>
      <c r="AD10" s="21">
        <f>データ!R6</f>
        <v>2310</v>
      </c>
      <c r="AE10" s="21"/>
      <c r="AF10" s="21"/>
      <c r="AG10" s="21"/>
      <c r="AH10" s="21"/>
      <c r="AI10" s="21"/>
      <c r="AJ10" s="21"/>
      <c r="AK10" s="2"/>
      <c r="AL10" s="21">
        <f>データ!V6</f>
        <v>24091</v>
      </c>
      <c r="AM10" s="21"/>
      <c r="AN10" s="21"/>
      <c r="AO10" s="21"/>
      <c r="AP10" s="21"/>
      <c r="AQ10" s="21"/>
      <c r="AR10" s="21"/>
      <c r="AS10" s="21"/>
      <c r="AT10" s="7">
        <f>データ!W6</f>
        <v>3.55</v>
      </c>
      <c r="AU10" s="7"/>
      <c r="AV10" s="7"/>
      <c r="AW10" s="7"/>
      <c r="AX10" s="7"/>
      <c r="AY10" s="7"/>
      <c r="AZ10" s="7"/>
      <c r="BA10" s="7"/>
      <c r="BB10" s="7">
        <f>データ!X6</f>
        <v>6786.2</v>
      </c>
      <c r="BC10" s="7"/>
      <c r="BD10" s="7"/>
      <c r="BE10" s="7"/>
      <c r="BF10" s="7"/>
      <c r="BG10" s="7"/>
      <c r="BH10" s="7"/>
      <c r="BI10" s="7"/>
      <c r="BJ10" s="2"/>
      <c r="BK10" s="2"/>
      <c r="BL10" s="29" t="s">
        <v>38</v>
      </c>
      <c r="BM10" s="39"/>
      <c r="BN10" s="47" t="s">
        <v>5</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45</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5"/>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47</v>
      </c>
      <c r="F84" s="12" t="s">
        <v>48</v>
      </c>
      <c r="G84" s="12" t="s">
        <v>49</v>
      </c>
      <c r="H84" s="12" t="s">
        <v>41</v>
      </c>
      <c r="I84" s="12" t="s">
        <v>9</v>
      </c>
      <c r="J84" s="12" t="s">
        <v>50</v>
      </c>
      <c r="K84" s="12" t="s">
        <v>51</v>
      </c>
      <c r="L84" s="12" t="s">
        <v>33</v>
      </c>
      <c r="M84" s="12" t="s">
        <v>36</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crv1HmJ+hzS0lrNykgX1HbBQVOPL7DHC95nvxdHNMxP52nE91D5EyEax/R+b3vNTJYQg+7o0Y5DLh98I4bgUA==" saltValue="6bBxmJZuOz+kmTJf7Rj94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8">
      <c r="A2" s="57" t="s">
        <v>57</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8">
      <c r="A3" s="57" t="s">
        <v>20</v>
      </c>
      <c r="B3" s="59" t="s">
        <v>32</v>
      </c>
      <c r="C3" s="59" t="s">
        <v>59</v>
      </c>
      <c r="D3" s="59" t="s">
        <v>60</v>
      </c>
      <c r="E3" s="59" t="s">
        <v>4</v>
      </c>
      <c r="F3" s="59" t="s">
        <v>3</v>
      </c>
      <c r="G3" s="59" t="s">
        <v>25</v>
      </c>
      <c r="H3" s="66" t="s">
        <v>61</v>
      </c>
      <c r="I3" s="69"/>
      <c r="J3" s="69"/>
      <c r="K3" s="69"/>
      <c r="L3" s="69"/>
      <c r="M3" s="69"/>
      <c r="N3" s="69"/>
      <c r="O3" s="69"/>
      <c r="P3" s="69"/>
      <c r="Q3" s="69"/>
      <c r="R3" s="69"/>
      <c r="S3" s="69"/>
      <c r="T3" s="69"/>
      <c r="U3" s="69"/>
      <c r="V3" s="69"/>
      <c r="W3" s="69"/>
      <c r="X3" s="74"/>
      <c r="Y3" s="77"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11</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57" t="s">
        <v>62</v>
      </c>
      <c r="B4" s="60"/>
      <c r="C4" s="60"/>
      <c r="D4" s="60"/>
      <c r="E4" s="60"/>
      <c r="F4" s="60"/>
      <c r="G4" s="60"/>
      <c r="H4" s="67"/>
      <c r="I4" s="70"/>
      <c r="J4" s="70"/>
      <c r="K4" s="70"/>
      <c r="L4" s="70"/>
      <c r="M4" s="70"/>
      <c r="N4" s="70"/>
      <c r="O4" s="70"/>
      <c r="P4" s="70"/>
      <c r="Q4" s="70"/>
      <c r="R4" s="70"/>
      <c r="S4" s="70"/>
      <c r="T4" s="70"/>
      <c r="U4" s="70"/>
      <c r="V4" s="70"/>
      <c r="W4" s="70"/>
      <c r="X4" s="75"/>
      <c r="Y4" s="78" t="s">
        <v>52</v>
      </c>
      <c r="Z4" s="78"/>
      <c r="AA4" s="78"/>
      <c r="AB4" s="78"/>
      <c r="AC4" s="78"/>
      <c r="AD4" s="78"/>
      <c r="AE4" s="78"/>
      <c r="AF4" s="78"/>
      <c r="AG4" s="78"/>
      <c r="AH4" s="78"/>
      <c r="AI4" s="78"/>
      <c r="AJ4" s="78" t="s">
        <v>46</v>
      </c>
      <c r="AK4" s="78"/>
      <c r="AL4" s="78"/>
      <c r="AM4" s="78"/>
      <c r="AN4" s="78"/>
      <c r="AO4" s="78"/>
      <c r="AP4" s="78"/>
      <c r="AQ4" s="78"/>
      <c r="AR4" s="78"/>
      <c r="AS4" s="78"/>
      <c r="AT4" s="78"/>
      <c r="AU4" s="78" t="s">
        <v>28</v>
      </c>
      <c r="AV4" s="78"/>
      <c r="AW4" s="78"/>
      <c r="AX4" s="78"/>
      <c r="AY4" s="78"/>
      <c r="AZ4" s="78"/>
      <c r="BA4" s="78"/>
      <c r="BB4" s="78"/>
      <c r="BC4" s="78"/>
      <c r="BD4" s="78"/>
      <c r="BE4" s="78"/>
      <c r="BF4" s="78" t="s">
        <v>64</v>
      </c>
      <c r="BG4" s="78"/>
      <c r="BH4" s="78"/>
      <c r="BI4" s="78"/>
      <c r="BJ4" s="78"/>
      <c r="BK4" s="78"/>
      <c r="BL4" s="78"/>
      <c r="BM4" s="78"/>
      <c r="BN4" s="78"/>
      <c r="BO4" s="78"/>
      <c r="BP4" s="78"/>
      <c r="BQ4" s="78" t="s">
        <v>15</v>
      </c>
      <c r="BR4" s="78"/>
      <c r="BS4" s="78"/>
      <c r="BT4" s="78"/>
      <c r="BU4" s="78"/>
      <c r="BV4" s="78"/>
      <c r="BW4" s="78"/>
      <c r="BX4" s="78"/>
      <c r="BY4" s="78"/>
      <c r="BZ4" s="78"/>
      <c r="CA4" s="78"/>
      <c r="CB4" s="78" t="s">
        <v>63</v>
      </c>
      <c r="CC4" s="78"/>
      <c r="CD4" s="78"/>
      <c r="CE4" s="78"/>
      <c r="CF4" s="78"/>
      <c r="CG4" s="78"/>
      <c r="CH4" s="78"/>
      <c r="CI4" s="78"/>
      <c r="CJ4" s="78"/>
      <c r="CK4" s="78"/>
      <c r="CL4" s="78"/>
      <c r="CM4" s="78" t="s">
        <v>1</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8">
      <c r="A5" s="57" t="s">
        <v>69</v>
      </c>
      <c r="B5" s="61"/>
      <c r="C5" s="61"/>
      <c r="D5" s="61"/>
      <c r="E5" s="61"/>
      <c r="F5" s="61"/>
      <c r="G5" s="61"/>
      <c r="H5" s="68" t="s">
        <v>58</v>
      </c>
      <c r="I5" s="68" t="s">
        <v>70</v>
      </c>
      <c r="J5" s="68" t="s">
        <v>71</v>
      </c>
      <c r="K5" s="68" t="s">
        <v>72</v>
      </c>
      <c r="L5" s="68" t="s">
        <v>73</v>
      </c>
      <c r="M5" s="68" t="s">
        <v>6</v>
      </c>
      <c r="N5" s="68" t="s">
        <v>74</v>
      </c>
      <c r="O5" s="68" t="s">
        <v>75</v>
      </c>
      <c r="P5" s="68" t="s">
        <v>76</v>
      </c>
      <c r="Q5" s="68" t="s">
        <v>77</v>
      </c>
      <c r="R5" s="68" t="s">
        <v>78</v>
      </c>
      <c r="S5" s="68" t="s">
        <v>79</v>
      </c>
      <c r="T5" s="68" t="s">
        <v>80</v>
      </c>
      <c r="U5" s="68" t="s">
        <v>0</v>
      </c>
      <c r="V5" s="68" t="s">
        <v>81</v>
      </c>
      <c r="W5" s="68" t="s">
        <v>82</v>
      </c>
      <c r="X5" s="68" t="s">
        <v>83</v>
      </c>
      <c r="Y5" s="68" t="s">
        <v>84</v>
      </c>
      <c r="Z5" s="68" t="s">
        <v>85</v>
      </c>
      <c r="AA5" s="68" t="s">
        <v>86</v>
      </c>
      <c r="AB5" s="68" t="s">
        <v>87</v>
      </c>
      <c r="AC5" s="68" t="s">
        <v>88</v>
      </c>
      <c r="AD5" s="68" t="s">
        <v>90</v>
      </c>
      <c r="AE5" s="68" t="s">
        <v>91</v>
      </c>
      <c r="AF5" s="68" t="s">
        <v>92</v>
      </c>
      <c r="AG5" s="68" t="s">
        <v>93</v>
      </c>
      <c r="AH5" s="68" t="s">
        <v>94</v>
      </c>
      <c r="AI5" s="68" t="s">
        <v>44</v>
      </c>
      <c r="AJ5" s="68" t="s">
        <v>84</v>
      </c>
      <c r="AK5" s="68" t="s">
        <v>85</v>
      </c>
      <c r="AL5" s="68" t="s">
        <v>86</v>
      </c>
      <c r="AM5" s="68" t="s">
        <v>87</v>
      </c>
      <c r="AN5" s="68" t="s">
        <v>88</v>
      </c>
      <c r="AO5" s="68" t="s">
        <v>90</v>
      </c>
      <c r="AP5" s="68" t="s">
        <v>91</v>
      </c>
      <c r="AQ5" s="68" t="s">
        <v>92</v>
      </c>
      <c r="AR5" s="68" t="s">
        <v>93</v>
      </c>
      <c r="AS5" s="68" t="s">
        <v>94</v>
      </c>
      <c r="AT5" s="68" t="s">
        <v>89</v>
      </c>
      <c r="AU5" s="68" t="s">
        <v>84</v>
      </c>
      <c r="AV5" s="68" t="s">
        <v>85</v>
      </c>
      <c r="AW5" s="68" t="s">
        <v>86</v>
      </c>
      <c r="AX5" s="68" t="s">
        <v>87</v>
      </c>
      <c r="AY5" s="68" t="s">
        <v>88</v>
      </c>
      <c r="AZ5" s="68" t="s">
        <v>90</v>
      </c>
      <c r="BA5" s="68" t="s">
        <v>91</v>
      </c>
      <c r="BB5" s="68" t="s">
        <v>92</v>
      </c>
      <c r="BC5" s="68" t="s">
        <v>93</v>
      </c>
      <c r="BD5" s="68" t="s">
        <v>94</v>
      </c>
      <c r="BE5" s="68" t="s">
        <v>89</v>
      </c>
      <c r="BF5" s="68" t="s">
        <v>84</v>
      </c>
      <c r="BG5" s="68" t="s">
        <v>85</v>
      </c>
      <c r="BH5" s="68" t="s">
        <v>86</v>
      </c>
      <c r="BI5" s="68" t="s">
        <v>87</v>
      </c>
      <c r="BJ5" s="68" t="s">
        <v>88</v>
      </c>
      <c r="BK5" s="68" t="s">
        <v>90</v>
      </c>
      <c r="BL5" s="68" t="s">
        <v>91</v>
      </c>
      <c r="BM5" s="68" t="s">
        <v>92</v>
      </c>
      <c r="BN5" s="68" t="s">
        <v>93</v>
      </c>
      <c r="BO5" s="68" t="s">
        <v>94</v>
      </c>
      <c r="BP5" s="68" t="s">
        <v>89</v>
      </c>
      <c r="BQ5" s="68" t="s">
        <v>84</v>
      </c>
      <c r="BR5" s="68" t="s">
        <v>85</v>
      </c>
      <c r="BS5" s="68" t="s">
        <v>86</v>
      </c>
      <c r="BT5" s="68" t="s">
        <v>87</v>
      </c>
      <c r="BU5" s="68" t="s">
        <v>88</v>
      </c>
      <c r="BV5" s="68" t="s">
        <v>90</v>
      </c>
      <c r="BW5" s="68" t="s">
        <v>91</v>
      </c>
      <c r="BX5" s="68" t="s">
        <v>92</v>
      </c>
      <c r="BY5" s="68" t="s">
        <v>93</v>
      </c>
      <c r="BZ5" s="68" t="s">
        <v>94</v>
      </c>
      <c r="CA5" s="68" t="s">
        <v>89</v>
      </c>
      <c r="CB5" s="68" t="s">
        <v>84</v>
      </c>
      <c r="CC5" s="68" t="s">
        <v>85</v>
      </c>
      <c r="CD5" s="68" t="s">
        <v>86</v>
      </c>
      <c r="CE5" s="68" t="s">
        <v>87</v>
      </c>
      <c r="CF5" s="68" t="s">
        <v>88</v>
      </c>
      <c r="CG5" s="68" t="s">
        <v>90</v>
      </c>
      <c r="CH5" s="68" t="s">
        <v>91</v>
      </c>
      <c r="CI5" s="68" t="s">
        <v>92</v>
      </c>
      <c r="CJ5" s="68" t="s">
        <v>93</v>
      </c>
      <c r="CK5" s="68" t="s">
        <v>94</v>
      </c>
      <c r="CL5" s="68" t="s">
        <v>89</v>
      </c>
      <c r="CM5" s="68" t="s">
        <v>84</v>
      </c>
      <c r="CN5" s="68" t="s">
        <v>85</v>
      </c>
      <c r="CO5" s="68" t="s">
        <v>86</v>
      </c>
      <c r="CP5" s="68" t="s">
        <v>87</v>
      </c>
      <c r="CQ5" s="68" t="s">
        <v>88</v>
      </c>
      <c r="CR5" s="68" t="s">
        <v>90</v>
      </c>
      <c r="CS5" s="68" t="s">
        <v>91</v>
      </c>
      <c r="CT5" s="68" t="s">
        <v>92</v>
      </c>
      <c r="CU5" s="68" t="s">
        <v>93</v>
      </c>
      <c r="CV5" s="68" t="s">
        <v>94</v>
      </c>
      <c r="CW5" s="68" t="s">
        <v>89</v>
      </c>
      <c r="CX5" s="68" t="s">
        <v>84</v>
      </c>
      <c r="CY5" s="68" t="s">
        <v>85</v>
      </c>
      <c r="CZ5" s="68" t="s">
        <v>86</v>
      </c>
      <c r="DA5" s="68" t="s">
        <v>87</v>
      </c>
      <c r="DB5" s="68" t="s">
        <v>88</v>
      </c>
      <c r="DC5" s="68" t="s">
        <v>90</v>
      </c>
      <c r="DD5" s="68" t="s">
        <v>91</v>
      </c>
      <c r="DE5" s="68" t="s">
        <v>92</v>
      </c>
      <c r="DF5" s="68" t="s">
        <v>93</v>
      </c>
      <c r="DG5" s="68" t="s">
        <v>94</v>
      </c>
      <c r="DH5" s="68" t="s">
        <v>89</v>
      </c>
      <c r="DI5" s="68" t="s">
        <v>84</v>
      </c>
      <c r="DJ5" s="68" t="s">
        <v>85</v>
      </c>
      <c r="DK5" s="68" t="s">
        <v>86</v>
      </c>
      <c r="DL5" s="68" t="s">
        <v>87</v>
      </c>
      <c r="DM5" s="68" t="s">
        <v>88</v>
      </c>
      <c r="DN5" s="68" t="s">
        <v>90</v>
      </c>
      <c r="DO5" s="68" t="s">
        <v>91</v>
      </c>
      <c r="DP5" s="68" t="s">
        <v>92</v>
      </c>
      <c r="DQ5" s="68" t="s">
        <v>93</v>
      </c>
      <c r="DR5" s="68" t="s">
        <v>94</v>
      </c>
      <c r="DS5" s="68" t="s">
        <v>89</v>
      </c>
      <c r="DT5" s="68" t="s">
        <v>84</v>
      </c>
      <c r="DU5" s="68" t="s">
        <v>85</v>
      </c>
      <c r="DV5" s="68" t="s">
        <v>86</v>
      </c>
      <c r="DW5" s="68" t="s">
        <v>87</v>
      </c>
      <c r="DX5" s="68" t="s">
        <v>88</v>
      </c>
      <c r="DY5" s="68" t="s">
        <v>90</v>
      </c>
      <c r="DZ5" s="68" t="s">
        <v>91</v>
      </c>
      <c r="EA5" s="68" t="s">
        <v>92</v>
      </c>
      <c r="EB5" s="68" t="s">
        <v>93</v>
      </c>
      <c r="EC5" s="68" t="s">
        <v>94</v>
      </c>
      <c r="ED5" s="68" t="s">
        <v>89</v>
      </c>
      <c r="EE5" s="68" t="s">
        <v>84</v>
      </c>
      <c r="EF5" s="68" t="s">
        <v>85</v>
      </c>
      <c r="EG5" s="68" t="s">
        <v>86</v>
      </c>
      <c r="EH5" s="68" t="s">
        <v>87</v>
      </c>
      <c r="EI5" s="68" t="s">
        <v>88</v>
      </c>
      <c r="EJ5" s="68" t="s">
        <v>90</v>
      </c>
      <c r="EK5" s="68" t="s">
        <v>91</v>
      </c>
      <c r="EL5" s="68" t="s">
        <v>92</v>
      </c>
      <c r="EM5" s="68" t="s">
        <v>93</v>
      </c>
      <c r="EN5" s="68" t="s">
        <v>94</v>
      </c>
      <c r="EO5" s="68" t="s">
        <v>89</v>
      </c>
    </row>
    <row r="6" spans="1:148" s="56" customFormat="1">
      <c r="A6" s="57" t="s">
        <v>95</v>
      </c>
      <c r="B6" s="62">
        <f t="shared" ref="B6:X6" si="1">B7</f>
        <v>2021</v>
      </c>
      <c r="C6" s="62">
        <f t="shared" si="1"/>
        <v>223255</v>
      </c>
      <c r="D6" s="62">
        <f t="shared" si="1"/>
        <v>46</v>
      </c>
      <c r="E6" s="62">
        <f t="shared" si="1"/>
        <v>17</v>
      </c>
      <c r="F6" s="62">
        <f t="shared" si="1"/>
        <v>1</v>
      </c>
      <c r="G6" s="62">
        <f t="shared" si="1"/>
        <v>0</v>
      </c>
      <c r="H6" s="62" t="str">
        <f t="shared" si="1"/>
        <v>静岡県　函南町</v>
      </c>
      <c r="I6" s="62" t="str">
        <f t="shared" si="1"/>
        <v>法適用</v>
      </c>
      <c r="J6" s="62" t="str">
        <f t="shared" si="1"/>
        <v>下水道事業</v>
      </c>
      <c r="K6" s="62" t="str">
        <f t="shared" si="1"/>
        <v>公共下水道</v>
      </c>
      <c r="L6" s="62" t="str">
        <f t="shared" si="1"/>
        <v>Cb1</v>
      </c>
      <c r="M6" s="62" t="str">
        <f t="shared" si="1"/>
        <v>非設置</v>
      </c>
      <c r="N6" s="71" t="str">
        <f t="shared" si="1"/>
        <v>-</v>
      </c>
      <c r="O6" s="71">
        <f t="shared" si="1"/>
        <v>71.400000000000006</v>
      </c>
      <c r="P6" s="71">
        <f t="shared" si="1"/>
        <v>64.790000000000006</v>
      </c>
      <c r="Q6" s="71">
        <f t="shared" si="1"/>
        <v>88.99</v>
      </c>
      <c r="R6" s="71">
        <f t="shared" si="1"/>
        <v>2310</v>
      </c>
      <c r="S6" s="71">
        <f t="shared" si="1"/>
        <v>37280</v>
      </c>
      <c r="T6" s="71">
        <f t="shared" si="1"/>
        <v>65.16</v>
      </c>
      <c r="U6" s="71">
        <f t="shared" si="1"/>
        <v>572.13</v>
      </c>
      <c r="V6" s="71">
        <f t="shared" si="1"/>
        <v>24091</v>
      </c>
      <c r="W6" s="71">
        <f t="shared" si="1"/>
        <v>3.55</v>
      </c>
      <c r="X6" s="71">
        <f t="shared" si="1"/>
        <v>6786.2</v>
      </c>
      <c r="Y6" s="79" t="str">
        <f t="shared" ref="Y6:AH6" si="2">IF(Y7="",NA(),Y7)</f>
        <v>-</v>
      </c>
      <c r="Z6" s="79" t="str">
        <f t="shared" si="2"/>
        <v>-</v>
      </c>
      <c r="AA6" s="79">
        <f t="shared" si="2"/>
        <v>94.74</v>
      </c>
      <c r="AB6" s="79">
        <f t="shared" si="2"/>
        <v>101.01</v>
      </c>
      <c r="AC6" s="79">
        <f t="shared" si="2"/>
        <v>104.92</v>
      </c>
      <c r="AD6" s="79" t="str">
        <f t="shared" si="2"/>
        <v>-</v>
      </c>
      <c r="AE6" s="79" t="str">
        <f t="shared" si="2"/>
        <v>-</v>
      </c>
      <c r="AF6" s="79">
        <f t="shared" si="2"/>
        <v>101.51</v>
      </c>
      <c r="AG6" s="79">
        <f t="shared" si="2"/>
        <v>103.78</v>
      </c>
      <c r="AH6" s="79">
        <f t="shared" si="2"/>
        <v>103.57</v>
      </c>
      <c r="AI6" s="71" t="str">
        <f>IF(AI7="","",IF(AI7="-","【-】","【"&amp;SUBSTITUTE(TEXT(AI7,"#,##0.00"),"-","△")&amp;"】"))</f>
        <v>【107.02】</v>
      </c>
      <c r="AJ6" s="79" t="str">
        <f t="shared" ref="AJ6:AS6" si="3">IF(AJ7="",NA(),AJ7)</f>
        <v>-</v>
      </c>
      <c r="AK6" s="79" t="str">
        <f t="shared" si="3"/>
        <v>-</v>
      </c>
      <c r="AL6" s="79">
        <f t="shared" si="3"/>
        <v>22.11</v>
      </c>
      <c r="AM6" s="79">
        <f t="shared" si="3"/>
        <v>2.82</v>
      </c>
      <c r="AN6" s="71">
        <f t="shared" si="3"/>
        <v>0</v>
      </c>
      <c r="AO6" s="79" t="str">
        <f t="shared" si="3"/>
        <v>-</v>
      </c>
      <c r="AP6" s="79" t="str">
        <f t="shared" si="3"/>
        <v>-</v>
      </c>
      <c r="AQ6" s="79">
        <f t="shared" si="3"/>
        <v>37.86</v>
      </c>
      <c r="AR6" s="79">
        <f t="shared" si="3"/>
        <v>19.829999999999998</v>
      </c>
      <c r="AS6" s="79">
        <f t="shared" si="3"/>
        <v>21.3</v>
      </c>
      <c r="AT6" s="71" t="str">
        <f>IF(AT7="","",IF(AT7="-","【-】","【"&amp;SUBSTITUTE(TEXT(AT7,"#,##0.00"),"-","△")&amp;"】"))</f>
        <v>【3.09】</v>
      </c>
      <c r="AU6" s="79" t="str">
        <f t="shared" ref="AU6:BD6" si="4">IF(AU7="",NA(),AU7)</f>
        <v>-</v>
      </c>
      <c r="AV6" s="79" t="str">
        <f t="shared" si="4"/>
        <v>-</v>
      </c>
      <c r="AW6" s="79">
        <f t="shared" si="4"/>
        <v>42.16</v>
      </c>
      <c r="AX6" s="79">
        <f t="shared" si="4"/>
        <v>59.23</v>
      </c>
      <c r="AY6" s="79">
        <f t="shared" si="4"/>
        <v>69.19</v>
      </c>
      <c r="AZ6" s="79" t="str">
        <f t="shared" si="4"/>
        <v>-</v>
      </c>
      <c r="BA6" s="79" t="str">
        <f t="shared" si="4"/>
        <v>-</v>
      </c>
      <c r="BB6" s="79">
        <f t="shared" si="4"/>
        <v>60.16</v>
      </c>
      <c r="BC6" s="79">
        <f t="shared" si="4"/>
        <v>54.3</v>
      </c>
      <c r="BD6" s="79">
        <f t="shared" si="4"/>
        <v>57.92</v>
      </c>
      <c r="BE6" s="71" t="str">
        <f>IF(BE7="","",IF(BE7="-","【-】","【"&amp;SUBSTITUTE(TEXT(BE7,"#,##0.00"),"-","△")&amp;"】"))</f>
        <v>【71.39】</v>
      </c>
      <c r="BF6" s="79" t="str">
        <f t="shared" ref="BF6:BO6" si="5">IF(BF7="",NA(),BF7)</f>
        <v>-</v>
      </c>
      <c r="BG6" s="79" t="str">
        <f t="shared" si="5"/>
        <v>-</v>
      </c>
      <c r="BH6" s="79">
        <f t="shared" si="5"/>
        <v>40.9</v>
      </c>
      <c r="BI6" s="71">
        <f t="shared" si="5"/>
        <v>0</v>
      </c>
      <c r="BJ6" s="71">
        <f t="shared" si="5"/>
        <v>0</v>
      </c>
      <c r="BK6" s="79" t="str">
        <f t="shared" si="5"/>
        <v>-</v>
      </c>
      <c r="BL6" s="79" t="str">
        <f t="shared" si="5"/>
        <v>-</v>
      </c>
      <c r="BM6" s="79">
        <f t="shared" si="5"/>
        <v>917.44</v>
      </c>
      <c r="BN6" s="79">
        <f t="shared" si="5"/>
        <v>856.88</v>
      </c>
      <c r="BO6" s="79">
        <f t="shared" si="5"/>
        <v>799.49</v>
      </c>
      <c r="BP6" s="71" t="str">
        <f>IF(BP7="","",IF(BP7="-","【-】","【"&amp;SUBSTITUTE(TEXT(BP7,"#,##0.00"),"-","△")&amp;"】"))</f>
        <v>【669.11】</v>
      </c>
      <c r="BQ6" s="79" t="str">
        <f t="shared" ref="BQ6:BZ6" si="6">IF(BQ7="",NA(),BQ7)</f>
        <v>-</v>
      </c>
      <c r="BR6" s="79" t="str">
        <f t="shared" si="6"/>
        <v>-</v>
      </c>
      <c r="BS6" s="79">
        <f t="shared" si="6"/>
        <v>70.44</v>
      </c>
      <c r="BT6" s="79">
        <f t="shared" si="6"/>
        <v>72.2</v>
      </c>
      <c r="BU6" s="79">
        <f t="shared" si="6"/>
        <v>73.989999999999995</v>
      </c>
      <c r="BV6" s="79" t="str">
        <f t="shared" si="6"/>
        <v>-</v>
      </c>
      <c r="BW6" s="79" t="str">
        <f t="shared" si="6"/>
        <v>-</v>
      </c>
      <c r="BX6" s="79">
        <f t="shared" si="6"/>
        <v>85.34</v>
      </c>
      <c r="BY6" s="79">
        <f t="shared" si="6"/>
        <v>89.01</v>
      </c>
      <c r="BZ6" s="79">
        <f t="shared" si="6"/>
        <v>89.09</v>
      </c>
      <c r="CA6" s="71" t="str">
        <f>IF(CA7="","",IF(CA7="-","【-】","【"&amp;SUBSTITUTE(TEXT(CA7,"#,##0.00"),"-","△")&amp;"】"))</f>
        <v>【99.73】</v>
      </c>
      <c r="CB6" s="79" t="str">
        <f t="shared" ref="CB6:CK6" si="7">IF(CB7="",NA(),CB7)</f>
        <v>-</v>
      </c>
      <c r="CC6" s="79" t="str">
        <f t="shared" si="7"/>
        <v>-</v>
      </c>
      <c r="CD6" s="79">
        <f t="shared" si="7"/>
        <v>150</v>
      </c>
      <c r="CE6" s="79">
        <f t="shared" si="7"/>
        <v>150</v>
      </c>
      <c r="CF6" s="79">
        <f t="shared" si="7"/>
        <v>150</v>
      </c>
      <c r="CG6" s="79" t="str">
        <f t="shared" si="7"/>
        <v>-</v>
      </c>
      <c r="CH6" s="79" t="str">
        <f t="shared" si="7"/>
        <v>-</v>
      </c>
      <c r="CI6" s="79">
        <f t="shared" si="7"/>
        <v>149.27000000000001</v>
      </c>
      <c r="CJ6" s="79">
        <f t="shared" si="7"/>
        <v>147.08000000000001</v>
      </c>
      <c r="CK6" s="79">
        <f t="shared" si="7"/>
        <v>142.76</v>
      </c>
      <c r="CL6" s="71" t="str">
        <f>IF(CL7="","",IF(CL7="-","【-】","【"&amp;SUBSTITUTE(TEXT(CL7,"#,##0.00"),"-","△")&amp;"】"))</f>
        <v>【134.98】</v>
      </c>
      <c r="CM6" s="79" t="str">
        <f t="shared" ref="CM6:CV6" si="8">IF(CM7="",NA(),CM7)</f>
        <v>-</v>
      </c>
      <c r="CN6" s="79" t="str">
        <f t="shared" si="8"/>
        <v>-</v>
      </c>
      <c r="CO6" s="79" t="str">
        <f t="shared" si="8"/>
        <v>-</v>
      </c>
      <c r="CP6" s="79" t="str">
        <f t="shared" si="8"/>
        <v>-</v>
      </c>
      <c r="CQ6" s="79" t="str">
        <f t="shared" si="8"/>
        <v>-</v>
      </c>
      <c r="CR6" s="79" t="str">
        <f t="shared" si="8"/>
        <v>-</v>
      </c>
      <c r="CS6" s="79" t="str">
        <f t="shared" si="8"/>
        <v>-</v>
      </c>
      <c r="CT6" s="79">
        <f t="shared" si="8"/>
        <v>55.73</v>
      </c>
      <c r="CU6" s="79">
        <f t="shared" si="8"/>
        <v>58.12</v>
      </c>
      <c r="CV6" s="79">
        <f t="shared" si="8"/>
        <v>58.14</v>
      </c>
      <c r="CW6" s="71" t="str">
        <f>IF(CW7="","",IF(CW7="-","【-】","【"&amp;SUBSTITUTE(TEXT(CW7,"#,##0.00"),"-","△")&amp;"】"))</f>
        <v>【59.99】</v>
      </c>
      <c r="CX6" s="79" t="str">
        <f t="shared" ref="CX6:DG6" si="9">IF(CX7="",NA(),CX7)</f>
        <v>-</v>
      </c>
      <c r="CY6" s="79" t="str">
        <f t="shared" si="9"/>
        <v>-</v>
      </c>
      <c r="CZ6" s="79">
        <f t="shared" si="9"/>
        <v>89.07</v>
      </c>
      <c r="DA6" s="79">
        <f t="shared" si="9"/>
        <v>92.22</v>
      </c>
      <c r="DB6" s="79">
        <f t="shared" si="9"/>
        <v>92.43</v>
      </c>
      <c r="DC6" s="79" t="str">
        <f t="shared" si="9"/>
        <v>-</v>
      </c>
      <c r="DD6" s="79" t="str">
        <f t="shared" si="9"/>
        <v>-</v>
      </c>
      <c r="DE6" s="79">
        <f t="shared" si="9"/>
        <v>92.45</v>
      </c>
      <c r="DF6" s="79">
        <f t="shared" si="9"/>
        <v>92.55</v>
      </c>
      <c r="DG6" s="79">
        <f t="shared" si="9"/>
        <v>92.44</v>
      </c>
      <c r="DH6" s="71" t="str">
        <f>IF(DH7="","",IF(DH7="-","【-】","【"&amp;SUBSTITUTE(TEXT(DH7,"#,##0.00"),"-","△")&amp;"】"))</f>
        <v>【95.72】</v>
      </c>
      <c r="DI6" s="79" t="str">
        <f t="shared" ref="DI6:DR6" si="10">IF(DI7="",NA(),DI7)</f>
        <v>-</v>
      </c>
      <c r="DJ6" s="79" t="str">
        <f t="shared" si="10"/>
        <v>-</v>
      </c>
      <c r="DK6" s="79">
        <f t="shared" si="10"/>
        <v>3.9</v>
      </c>
      <c r="DL6" s="79">
        <f t="shared" si="10"/>
        <v>7.61</v>
      </c>
      <c r="DM6" s="79">
        <f t="shared" si="10"/>
        <v>10.9</v>
      </c>
      <c r="DN6" s="79" t="str">
        <f t="shared" si="10"/>
        <v>-</v>
      </c>
      <c r="DO6" s="79" t="str">
        <f t="shared" si="10"/>
        <v>-</v>
      </c>
      <c r="DP6" s="79">
        <f t="shared" si="10"/>
        <v>16.37</v>
      </c>
      <c r="DQ6" s="79">
        <f t="shared" si="10"/>
        <v>18.829999999999998</v>
      </c>
      <c r="DR6" s="79">
        <f t="shared" si="10"/>
        <v>23.14</v>
      </c>
      <c r="DS6" s="71" t="str">
        <f>IF(DS7="","",IF(DS7="-","【-】","【"&amp;SUBSTITUTE(TEXT(DS7,"#,##0.00"),"-","△")&amp;"】"))</f>
        <v>【38.17】</v>
      </c>
      <c r="DT6" s="79" t="str">
        <f t="shared" ref="DT6:EC6" si="11">IF(DT7="",NA(),DT7)</f>
        <v>-</v>
      </c>
      <c r="DU6" s="79" t="str">
        <f t="shared" si="11"/>
        <v>-</v>
      </c>
      <c r="DV6" s="71">
        <f t="shared" si="11"/>
        <v>0</v>
      </c>
      <c r="DW6" s="71">
        <f t="shared" si="11"/>
        <v>0</v>
      </c>
      <c r="DX6" s="71">
        <f t="shared" si="11"/>
        <v>0</v>
      </c>
      <c r="DY6" s="79" t="str">
        <f t="shared" si="11"/>
        <v>-</v>
      </c>
      <c r="DZ6" s="79" t="str">
        <f t="shared" si="11"/>
        <v>-</v>
      </c>
      <c r="EA6" s="79">
        <f t="shared" si="11"/>
        <v>0.98</v>
      </c>
      <c r="EB6" s="79">
        <f t="shared" si="11"/>
        <v>0.56999999999999995</v>
      </c>
      <c r="EC6" s="79">
        <f t="shared" si="11"/>
        <v>0.55000000000000004</v>
      </c>
      <c r="ED6" s="71" t="str">
        <f>IF(ED7="","",IF(ED7="-","【-】","【"&amp;SUBSTITUTE(TEXT(ED7,"#,##0.00"),"-","△")&amp;"】"))</f>
        <v>【6.54】</v>
      </c>
      <c r="EE6" s="79" t="str">
        <f t="shared" ref="EE6:EN6" si="12">IF(EE7="",NA(),EE7)</f>
        <v>-</v>
      </c>
      <c r="EF6" s="79" t="str">
        <f t="shared" si="12"/>
        <v>-</v>
      </c>
      <c r="EG6" s="79">
        <f t="shared" si="12"/>
        <v>0.92</v>
      </c>
      <c r="EH6" s="79">
        <f t="shared" si="12"/>
        <v>0.43</v>
      </c>
      <c r="EI6" s="79">
        <f t="shared" si="12"/>
        <v>0.72</v>
      </c>
      <c r="EJ6" s="79" t="str">
        <f t="shared" si="12"/>
        <v>-</v>
      </c>
      <c r="EK6" s="79" t="str">
        <f t="shared" si="12"/>
        <v>-</v>
      </c>
      <c r="EL6" s="79">
        <f t="shared" si="12"/>
        <v>0.13</v>
      </c>
      <c r="EM6" s="79">
        <f t="shared" si="12"/>
        <v>0.19</v>
      </c>
      <c r="EN6" s="79">
        <f t="shared" si="12"/>
        <v>0.15</v>
      </c>
      <c r="EO6" s="71" t="str">
        <f>IF(EO7="","",IF(EO7="-","【-】","【"&amp;SUBSTITUTE(TEXT(EO7,"#,##0.00"),"-","△")&amp;"】"))</f>
        <v>【0.24】</v>
      </c>
    </row>
    <row r="7" spans="1:148" s="56" customFormat="1">
      <c r="A7" s="57"/>
      <c r="B7" s="63">
        <v>2021</v>
      </c>
      <c r="C7" s="63">
        <v>223255</v>
      </c>
      <c r="D7" s="63">
        <v>46</v>
      </c>
      <c r="E7" s="63">
        <v>17</v>
      </c>
      <c r="F7" s="63">
        <v>1</v>
      </c>
      <c r="G7" s="63">
        <v>0</v>
      </c>
      <c r="H7" s="63" t="s">
        <v>96</v>
      </c>
      <c r="I7" s="63" t="s">
        <v>97</v>
      </c>
      <c r="J7" s="63" t="s">
        <v>98</v>
      </c>
      <c r="K7" s="63" t="s">
        <v>99</v>
      </c>
      <c r="L7" s="63" t="s">
        <v>100</v>
      </c>
      <c r="M7" s="63" t="s">
        <v>101</v>
      </c>
      <c r="N7" s="72" t="s">
        <v>102</v>
      </c>
      <c r="O7" s="72">
        <v>71.400000000000006</v>
      </c>
      <c r="P7" s="72">
        <v>64.790000000000006</v>
      </c>
      <c r="Q7" s="72">
        <v>88.99</v>
      </c>
      <c r="R7" s="72">
        <v>2310</v>
      </c>
      <c r="S7" s="72">
        <v>37280</v>
      </c>
      <c r="T7" s="72">
        <v>65.16</v>
      </c>
      <c r="U7" s="72">
        <v>572.13</v>
      </c>
      <c r="V7" s="72">
        <v>24091</v>
      </c>
      <c r="W7" s="72">
        <v>3.55</v>
      </c>
      <c r="X7" s="72">
        <v>6786.2</v>
      </c>
      <c r="Y7" s="72" t="s">
        <v>102</v>
      </c>
      <c r="Z7" s="72" t="s">
        <v>102</v>
      </c>
      <c r="AA7" s="72">
        <v>94.74</v>
      </c>
      <c r="AB7" s="72">
        <v>101.01</v>
      </c>
      <c r="AC7" s="72">
        <v>104.92</v>
      </c>
      <c r="AD7" s="72" t="s">
        <v>102</v>
      </c>
      <c r="AE7" s="72" t="s">
        <v>102</v>
      </c>
      <c r="AF7" s="72">
        <v>101.51</v>
      </c>
      <c r="AG7" s="72">
        <v>103.78</v>
      </c>
      <c r="AH7" s="72">
        <v>103.57</v>
      </c>
      <c r="AI7" s="72">
        <v>107.02</v>
      </c>
      <c r="AJ7" s="72" t="s">
        <v>102</v>
      </c>
      <c r="AK7" s="72" t="s">
        <v>102</v>
      </c>
      <c r="AL7" s="72">
        <v>22.11</v>
      </c>
      <c r="AM7" s="72">
        <v>2.82</v>
      </c>
      <c r="AN7" s="72">
        <v>0</v>
      </c>
      <c r="AO7" s="72" t="s">
        <v>102</v>
      </c>
      <c r="AP7" s="72" t="s">
        <v>102</v>
      </c>
      <c r="AQ7" s="72">
        <v>37.86</v>
      </c>
      <c r="AR7" s="72">
        <v>19.829999999999998</v>
      </c>
      <c r="AS7" s="72">
        <v>21.3</v>
      </c>
      <c r="AT7" s="72">
        <v>3.09</v>
      </c>
      <c r="AU7" s="72" t="s">
        <v>102</v>
      </c>
      <c r="AV7" s="72" t="s">
        <v>102</v>
      </c>
      <c r="AW7" s="72">
        <v>42.16</v>
      </c>
      <c r="AX7" s="72">
        <v>59.23</v>
      </c>
      <c r="AY7" s="72">
        <v>69.19</v>
      </c>
      <c r="AZ7" s="72" t="s">
        <v>102</v>
      </c>
      <c r="BA7" s="72" t="s">
        <v>102</v>
      </c>
      <c r="BB7" s="72">
        <v>60.16</v>
      </c>
      <c r="BC7" s="72">
        <v>54.3</v>
      </c>
      <c r="BD7" s="72">
        <v>57.92</v>
      </c>
      <c r="BE7" s="72">
        <v>71.39</v>
      </c>
      <c r="BF7" s="72" t="s">
        <v>102</v>
      </c>
      <c r="BG7" s="72" t="s">
        <v>102</v>
      </c>
      <c r="BH7" s="72">
        <v>40.9</v>
      </c>
      <c r="BI7" s="72">
        <v>0</v>
      </c>
      <c r="BJ7" s="72">
        <v>0</v>
      </c>
      <c r="BK7" s="72" t="s">
        <v>102</v>
      </c>
      <c r="BL7" s="72" t="s">
        <v>102</v>
      </c>
      <c r="BM7" s="72">
        <v>917.44</v>
      </c>
      <c r="BN7" s="72">
        <v>856.88</v>
      </c>
      <c r="BO7" s="72">
        <v>799.49</v>
      </c>
      <c r="BP7" s="72">
        <v>669.11</v>
      </c>
      <c r="BQ7" s="72" t="s">
        <v>102</v>
      </c>
      <c r="BR7" s="72" t="s">
        <v>102</v>
      </c>
      <c r="BS7" s="72">
        <v>70.44</v>
      </c>
      <c r="BT7" s="72">
        <v>72.2</v>
      </c>
      <c r="BU7" s="72">
        <v>73.989999999999995</v>
      </c>
      <c r="BV7" s="72" t="s">
        <v>102</v>
      </c>
      <c r="BW7" s="72" t="s">
        <v>102</v>
      </c>
      <c r="BX7" s="72">
        <v>85.34</v>
      </c>
      <c r="BY7" s="72">
        <v>89.01</v>
      </c>
      <c r="BZ7" s="72">
        <v>89.09</v>
      </c>
      <c r="CA7" s="72">
        <v>99.73</v>
      </c>
      <c r="CB7" s="72" t="s">
        <v>102</v>
      </c>
      <c r="CC7" s="72" t="s">
        <v>102</v>
      </c>
      <c r="CD7" s="72">
        <v>150</v>
      </c>
      <c r="CE7" s="72">
        <v>150</v>
      </c>
      <c r="CF7" s="72">
        <v>150</v>
      </c>
      <c r="CG7" s="72" t="s">
        <v>102</v>
      </c>
      <c r="CH7" s="72" t="s">
        <v>102</v>
      </c>
      <c r="CI7" s="72">
        <v>149.27000000000001</v>
      </c>
      <c r="CJ7" s="72">
        <v>147.08000000000001</v>
      </c>
      <c r="CK7" s="72">
        <v>142.76</v>
      </c>
      <c r="CL7" s="72">
        <v>134.97999999999999</v>
      </c>
      <c r="CM7" s="72" t="s">
        <v>102</v>
      </c>
      <c r="CN7" s="72" t="s">
        <v>102</v>
      </c>
      <c r="CO7" s="72" t="s">
        <v>102</v>
      </c>
      <c r="CP7" s="72" t="s">
        <v>102</v>
      </c>
      <c r="CQ7" s="72" t="s">
        <v>102</v>
      </c>
      <c r="CR7" s="72" t="s">
        <v>102</v>
      </c>
      <c r="CS7" s="72" t="s">
        <v>102</v>
      </c>
      <c r="CT7" s="72">
        <v>55.73</v>
      </c>
      <c r="CU7" s="72">
        <v>58.12</v>
      </c>
      <c r="CV7" s="72">
        <v>58.14</v>
      </c>
      <c r="CW7" s="72">
        <v>59.99</v>
      </c>
      <c r="CX7" s="72" t="s">
        <v>102</v>
      </c>
      <c r="CY7" s="72" t="s">
        <v>102</v>
      </c>
      <c r="CZ7" s="72">
        <v>89.07</v>
      </c>
      <c r="DA7" s="72">
        <v>92.22</v>
      </c>
      <c r="DB7" s="72">
        <v>92.43</v>
      </c>
      <c r="DC7" s="72" t="s">
        <v>102</v>
      </c>
      <c r="DD7" s="72" t="s">
        <v>102</v>
      </c>
      <c r="DE7" s="72">
        <v>92.45</v>
      </c>
      <c r="DF7" s="72">
        <v>92.55</v>
      </c>
      <c r="DG7" s="72">
        <v>92.44</v>
      </c>
      <c r="DH7" s="72">
        <v>95.72</v>
      </c>
      <c r="DI7" s="72" t="s">
        <v>102</v>
      </c>
      <c r="DJ7" s="72" t="s">
        <v>102</v>
      </c>
      <c r="DK7" s="72">
        <v>3.9</v>
      </c>
      <c r="DL7" s="72">
        <v>7.61</v>
      </c>
      <c r="DM7" s="72">
        <v>10.9</v>
      </c>
      <c r="DN7" s="72" t="s">
        <v>102</v>
      </c>
      <c r="DO7" s="72" t="s">
        <v>102</v>
      </c>
      <c r="DP7" s="72">
        <v>16.37</v>
      </c>
      <c r="DQ7" s="72">
        <v>18.829999999999998</v>
      </c>
      <c r="DR7" s="72">
        <v>23.14</v>
      </c>
      <c r="DS7" s="72">
        <v>38.17</v>
      </c>
      <c r="DT7" s="72" t="s">
        <v>102</v>
      </c>
      <c r="DU7" s="72" t="s">
        <v>102</v>
      </c>
      <c r="DV7" s="72">
        <v>0</v>
      </c>
      <c r="DW7" s="72">
        <v>0</v>
      </c>
      <c r="DX7" s="72">
        <v>0</v>
      </c>
      <c r="DY7" s="72" t="s">
        <v>102</v>
      </c>
      <c r="DZ7" s="72" t="s">
        <v>102</v>
      </c>
      <c r="EA7" s="72">
        <v>0.98</v>
      </c>
      <c r="EB7" s="72">
        <v>0.56999999999999995</v>
      </c>
      <c r="EC7" s="72">
        <v>0.55000000000000004</v>
      </c>
      <c r="ED7" s="72">
        <v>6.54</v>
      </c>
      <c r="EE7" s="72" t="s">
        <v>102</v>
      </c>
      <c r="EF7" s="72" t="s">
        <v>102</v>
      </c>
      <c r="EG7" s="72">
        <v>0.92</v>
      </c>
      <c r="EH7" s="72">
        <v>0.43</v>
      </c>
      <c r="EI7" s="72">
        <v>0.72</v>
      </c>
      <c r="EJ7" s="72" t="s">
        <v>102</v>
      </c>
      <c r="EK7" s="72" t="s">
        <v>102</v>
      </c>
      <c r="EL7" s="72">
        <v>0.13</v>
      </c>
      <c r="EM7" s="72">
        <v>0.19</v>
      </c>
      <c r="EN7" s="72">
        <v>0.15</v>
      </c>
      <c r="EO7" s="72">
        <v>0.24</v>
      </c>
    </row>
    <row r="8" spans="1:148">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row>
    <row r="9" spans="1:148">
      <c r="A9" s="58"/>
      <c r="B9" s="58" t="s">
        <v>103</v>
      </c>
      <c r="C9" s="58" t="s">
        <v>104</v>
      </c>
      <c r="D9" s="58" t="s">
        <v>105</v>
      </c>
      <c r="E9" s="58" t="s">
        <v>106</v>
      </c>
      <c r="F9" s="58" t="s">
        <v>107</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8">
      <c r="A10" s="58" t="s">
        <v>32</v>
      </c>
      <c r="B10" s="64">
        <f>DATEVALUE($B7+12-B11&amp;"/1/"&amp;B12)</f>
        <v>47119</v>
      </c>
      <c r="C10" s="64">
        <f>DATEVALUE($B7+12-C11&amp;"/1/"&amp;C12)</f>
        <v>47484</v>
      </c>
      <c r="D10" s="65">
        <f>DATEVALUE($B7+12-D11&amp;"/1/"&amp;D12)</f>
        <v>47849</v>
      </c>
      <c r="E10" s="65">
        <f>DATEVALUE($B7+12-E11&amp;"/1/"&amp;E12)</f>
        <v>48215</v>
      </c>
      <c r="F10" s="65">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2023-01-23T06:35:47Z</cp:lastPrinted>
  <dcterms:created xsi:type="dcterms:W3CDTF">2023-01-12T23:31:21Z</dcterms:created>
  <dcterms:modified xsi:type="dcterms:W3CDTF">2023-02-21T23:17:33Z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2023-02-21T23:17:33Z</vt:filetime>
  </property>
</Properties>
</file>