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経営企画室\企画係\【経営分析比較表】\R05決算\02 提出\"/>
    </mc:Choice>
  </mc:AlternateContent>
  <xr:revisionPtr revIDLastSave="0" documentId="13_ncr:1_{DD786EA6-C2EC-417C-A965-F501374A07C4}" xr6:coauthVersionLast="47" xr6:coauthVersionMax="47" xr10:uidLastSave="{00000000-0000-0000-0000-000000000000}"/>
  <workbookProtection workbookAlgorithmName="SHA-512" workbookHashValue="dpLRzRvsOERTnVjjwORJgLOnFJOypQvJiS8qyPEtPQNS6XyEe5EPrAVQjrTzjaeb9pQJ67KthympnIgyYPulyQ==" workbookSaltValue="EVEc7LrlVFx280IuF1DmOA=="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F85" i="4"/>
  <c r="E85" i="4"/>
  <c r="W10" i="4"/>
  <c r="P10" i="4"/>
  <c r="B10" i="4"/>
  <c r="BB8" i="4"/>
  <c r="AT8" i="4"/>
  <c r="AL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<sst xmlns="http://schemas.openxmlformats.org/spreadsheetml/2006/main" count="228" uniqueCount="112">
  <si>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</si>
  <si>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</si>
  <si>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</si>
  <si>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</si>
  <si>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</si>
  <si>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</si>
  <si>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</si>
  <si>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</si>
  <si>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</si>
  <si>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</si>
  <si>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</si>
  <si>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</si>
  <si>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</si>
  <si>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</si>
  <si>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</si>
  <si>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</si>
  <si>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</si>
  <si>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</si>
  <si>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</si>
  <si>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</si>
  <si>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</si>
  <si>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</si>
  <si>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</si>
  <si>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</si>
  <si>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</si>
  <si>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</si>
  <si>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</si>
  <si>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</si>
  <si>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</si>
  <si>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</si>
  <si>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</si>
  <si>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</si>
  <si>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</si>
  <si>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</si>
  <si>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</si>
  <si>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</si>
  <si>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</si>
  <si>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</si>
  <si>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</si>
  <si>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</si>
  <si>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</si>
  <si>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</si>
  <si>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</si>
  <si>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</si>
  <si>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</si>
  <si>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</si>
  <si>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</si>
  <si>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</si>
  <si>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</si>
  <si>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</si>
  <si>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</si>
  <si>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</si>
  <si>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</si>
  <si>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</si>
  <si>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</si>
  <si>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</si>
  <si>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</si>
  <si>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</si>
  <si>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</si>
  <si>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</si>
  <si>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</si>
  <si>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</si>
  <si>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</si>
  <si>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</si>
  <si>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</si>
  <si>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</si>
  <si>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</si>
  <si>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</si>
  <si>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</si>
  <si>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</si>
  <si>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</si>
  <si>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</si>
  <si>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</si>
  <si>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</si>
  <si>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</si>
  <si>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</si>
  <si>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</si>
  <si>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</si>
  <si>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</si>
  <si>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</si>
  <si>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</si>
  <si>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</si>
  <si>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</si>
  <si>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</si>
  <si>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</si>
  <si>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</si>
  <si>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</si>
  <si>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</si>
  <si>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</si>
  <si>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</si>
  <si>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</si>
  <si>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</si>
  <si>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</si>
  <si>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</si>
  <si>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</si>
  <si>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</si>
  <si>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</si>
  <si>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</si>
  <si>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</si>
  <si>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</si>
  <si>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</si>
  <si>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</si>
  <si>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</si>
  <si>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</si>
  <si>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</si>
  <si>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</si>
  <si>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</si>
  <si>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</si>
  <si>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</si>
  <si>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経営の健全性・効率性については、類似団体との比較において著しく劣っている分野はないと考える。
①経営収支比率については、経常収益は増加したものの、経常費用（営業費用）の増加幅が大きいため比率は減少したが、黒字であることを示す100％を超えた。
②流動比率については、年度末を工期とした工事の建設改良未払金が大幅に増加したため比率は減少した。
④企業債残高対給水収益比率については、給水収益の増加幅に比べ企業債現在高の増加が大きいため、昨年度に比べ増加した。
⑤料金回収率については、有収水量は増加傾向にあるものの、経常経費（営業費用）が大幅に増加したことによる給水原価の増加に伴い減少した。
⑦施設利用率については、配水量の減少に伴い微減となった。
⑧有収率については有収水量の増加及び配水量の減少により増加し、類似団体平均値を上回ることができたが、今後も人口減少等により給水需要は伸び悩む傾向にあるため、費用削減に取り組み、健全経営に努めるものである。</t>
    <rPh sb="0" eb="2">
      <t>ケイエイ</t>
    </rPh>
    <rPh sb="3" eb="6">
      <t>ケンゼンセイ</t>
    </rPh>
    <rPh sb="7" eb="10">
      <t>コウリツセイ</t>
    </rPh>
    <rPh sb="16" eb="20">
      <t>ルイジダンタイ</t>
    </rPh>
    <rPh sb="22" eb="24">
      <t>ヒカク</t>
    </rPh>
    <rPh sb="28" eb="29">
      <t>イチジル</t>
    </rPh>
    <rPh sb="31" eb="32">
      <t>オト</t>
    </rPh>
    <rPh sb="36" eb="38">
      <t>ブンヤ</t>
    </rPh>
    <rPh sb="42" eb="43">
      <t>カンガ</t>
    </rPh>
    <rPh sb="48" eb="54">
      <t>ケイエイシュウシヒリツ</t>
    </rPh>
    <rPh sb="65" eb="67">
      <t>ゾウカ</t>
    </rPh>
    <rPh sb="73" eb="77">
      <t>ケイジョウヒヨウ</t>
    </rPh>
    <rPh sb="78" eb="82">
      <t>エイギョウヒヨウ</t>
    </rPh>
    <rPh sb="84" eb="87">
      <t>ゾウカハバ</t>
    </rPh>
    <rPh sb="88" eb="89">
      <t>オオ</t>
    </rPh>
    <rPh sb="93" eb="95">
      <t>ヒリツ</t>
    </rPh>
    <rPh sb="96" eb="98">
      <t>ゲンショウ</t>
    </rPh>
    <rPh sb="102" eb="104">
      <t>クロジ</t>
    </rPh>
    <rPh sb="110" eb="111">
      <t>シメ</t>
    </rPh>
    <rPh sb="117" eb="118">
      <t>コ</t>
    </rPh>
    <rPh sb="123" eb="127">
      <t>リュウドウヒリツ</t>
    </rPh>
    <rPh sb="133" eb="136">
      <t>ネンドマツ</t>
    </rPh>
    <rPh sb="137" eb="139">
      <t>コウキ</t>
    </rPh>
    <rPh sb="142" eb="144">
      <t>コウジ</t>
    </rPh>
    <rPh sb="145" eb="149">
      <t>ケンセツカイリョウ</t>
    </rPh>
    <rPh sb="149" eb="152">
      <t>ミバライキン</t>
    </rPh>
    <rPh sb="153" eb="155">
      <t>オオハバ</t>
    </rPh>
    <rPh sb="156" eb="158">
      <t>ゾウカ</t>
    </rPh>
    <rPh sb="162" eb="164">
      <t>ヒリツ</t>
    </rPh>
    <rPh sb="165" eb="167">
      <t>ゲンショウ</t>
    </rPh>
    <rPh sb="172" eb="175">
      <t>キギョウサイ</t>
    </rPh>
    <rPh sb="175" eb="177">
      <t>ザンダカ</t>
    </rPh>
    <rPh sb="177" eb="178">
      <t>タイ</t>
    </rPh>
    <rPh sb="178" eb="180">
      <t>キュウスイ</t>
    </rPh>
    <rPh sb="180" eb="182">
      <t>シュウエキ</t>
    </rPh>
    <rPh sb="182" eb="184">
      <t>ヒリツ</t>
    </rPh>
    <rPh sb="190" eb="194">
      <t>キュウスイシュウエキ</t>
    </rPh>
    <rPh sb="195" eb="198">
      <t>ゾウカハバ</t>
    </rPh>
    <rPh sb="199" eb="200">
      <t>クラ</t>
    </rPh>
    <rPh sb="201" eb="204">
      <t>キギョウサイ</t>
    </rPh>
    <rPh sb="204" eb="207">
      <t>ゲンザイダカ</t>
    </rPh>
    <rPh sb="208" eb="210">
      <t>ゾウカ</t>
    </rPh>
    <rPh sb="211" eb="212">
      <t>オオ</t>
    </rPh>
    <rPh sb="217" eb="220">
      <t>サクネンド</t>
    </rPh>
    <rPh sb="221" eb="222">
      <t>クラ</t>
    </rPh>
    <rPh sb="223" eb="225">
      <t>ゾウカ</t>
    </rPh>
    <rPh sb="230" eb="235">
      <t>リョウキンカイシュウリツ</t>
    </rPh>
    <rPh sb="243" eb="245">
      <t>スイリョウ</t>
    </rPh>
    <rPh sb="246" eb="250">
      <t>ゾウカケイコウ</t>
    </rPh>
    <rPh sb="257" eb="261">
      <t>ケイジョウケイヒ</t>
    </rPh>
    <rPh sb="262" eb="266">
      <t>エイギョウヒヨウ</t>
    </rPh>
    <rPh sb="268" eb="270">
      <t>オオハバ</t>
    </rPh>
    <rPh sb="271" eb="273">
      <t>ゾウカ</t>
    </rPh>
    <rPh sb="280" eb="284">
      <t>キュウスイゲンカ</t>
    </rPh>
    <rPh sb="285" eb="287">
      <t>ゾウカ</t>
    </rPh>
    <rPh sb="288" eb="289">
      <t>トモナ</t>
    </rPh>
    <rPh sb="290" eb="292">
      <t>ゲンショウ</t>
    </rPh>
    <rPh sb="297" eb="299">
      <t>シセツ</t>
    </rPh>
    <rPh sb="299" eb="302">
      <t>リヨウリツ</t>
    </rPh>
    <rPh sb="308" eb="311">
      <t>ハイスイリョウ</t>
    </rPh>
    <rPh sb="312" eb="314">
      <t>ゲンショウ</t>
    </rPh>
    <rPh sb="315" eb="316">
      <t>トモナ</t>
    </rPh>
    <rPh sb="317" eb="319">
      <t>ビゲン</t>
    </rPh>
    <rPh sb="326" eb="329">
      <t>ユウシュウリツ</t>
    </rPh>
    <rPh sb="334" eb="336">
      <t>ユウシュウ</t>
    </rPh>
    <rPh sb="336" eb="337">
      <t>スイ</t>
    </rPh>
    <rPh sb="337" eb="338">
      <t>リョウ</t>
    </rPh>
    <rPh sb="339" eb="341">
      <t>ゾウカ</t>
    </rPh>
    <rPh sb="341" eb="342">
      <t>オヨ</t>
    </rPh>
    <rPh sb="343" eb="346">
      <t>ハイスイリョウ</t>
    </rPh>
    <rPh sb="347" eb="349">
      <t>ゲンショウ</t>
    </rPh>
    <rPh sb="352" eb="354">
      <t>ゾウカ</t>
    </rPh>
    <rPh sb="356" eb="360">
      <t>ルイジダンタイ</t>
    </rPh>
    <rPh sb="360" eb="363">
      <t>ヘイキンチ</t>
    </rPh>
    <rPh sb="364" eb="366">
      <t>ウワマワ</t>
    </rPh>
    <rPh sb="375" eb="377">
      <t>コンゴ</t>
    </rPh>
    <rPh sb="378" eb="383">
      <t>ジンコウゲンショウトウ</t>
    </rPh>
    <rPh sb="386" eb="390">
      <t>キュウスイジュヨウ</t>
    </rPh>
    <rPh sb="391" eb="392">
      <t>ノ</t>
    </rPh>
    <rPh sb="393" eb="394">
      <t>ナヤ</t>
    </rPh>
    <rPh sb="395" eb="397">
      <t>ケイコウ</t>
    </rPh>
    <rPh sb="403" eb="407">
      <t>ヒヨウサクゲン</t>
    </rPh>
    <rPh sb="408" eb="409">
      <t>ト</t>
    </rPh>
    <rPh sb="410" eb="411">
      <t>ク</t>
    </rPh>
    <rPh sb="413" eb="417">
      <t>ケンゼンケイエイ</t>
    </rPh>
    <rPh sb="418" eb="419">
      <t>ツト</t>
    </rPh>
    <phoneticPr fontId="17"/>
  </si>
  <si>
    <t>①有形固定資産減価償却率については、前年度に比べ若干増加し、資産の老朽化度合は類似団体と比較して低くなっている。
③管路更新率でわかるように、更新した管路延長の割合は類似団体と比較して高いにもかかわらず、法定耐用年数を経過する管路の増加が大きいため、②管路経年化率は過去5年を比較しても高くなっている。これは全国で17番目に創立した歴史ある事業であるとともに、高度経済成長期に集中して設備投資した管路があるためである。従って、老朽管の布設替が急務となっており、市としては令和5年3月に策定した熱海市水道事業基本計画に基づき、今後も計画的に投資していくものである。管路更新率は2.5%の場合、全ての管路を更新するには40年を要するため、今後も経営状況を勘案しながら、管路更新を計画的に行う必要があるといえる。</t>
    <rPh sb="1" eb="7">
      <t>ユウケイコテイシサン</t>
    </rPh>
    <rPh sb="7" eb="12">
      <t>ゲンカショウキャクリツ</t>
    </rPh>
    <rPh sb="18" eb="21">
      <t>ゼンネンド</t>
    </rPh>
    <rPh sb="22" eb="23">
      <t>クラ</t>
    </rPh>
    <rPh sb="24" eb="26">
      <t>ジャッカン</t>
    </rPh>
    <rPh sb="26" eb="28">
      <t>ゾウカ</t>
    </rPh>
    <rPh sb="30" eb="32">
      <t>シサン</t>
    </rPh>
    <rPh sb="33" eb="36">
      <t>ロウキュウカ</t>
    </rPh>
    <rPh sb="36" eb="38">
      <t>ドアイ</t>
    </rPh>
    <rPh sb="39" eb="43">
      <t>ルイジダンタイ</t>
    </rPh>
    <rPh sb="44" eb="46">
      <t>ヒカク</t>
    </rPh>
    <rPh sb="48" eb="49">
      <t>ヒク</t>
    </rPh>
    <rPh sb="58" eb="63">
      <t>カンロコウシンリツ</t>
    </rPh>
    <rPh sb="71" eb="73">
      <t>コウシン</t>
    </rPh>
    <rPh sb="75" eb="79">
      <t>カンロエンチョウ</t>
    </rPh>
    <rPh sb="80" eb="82">
      <t>ワリアイ</t>
    </rPh>
    <rPh sb="83" eb="87">
      <t>ルイジダンタイ</t>
    </rPh>
    <rPh sb="88" eb="90">
      <t>ヒカク</t>
    </rPh>
    <rPh sb="92" eb="93">
      <t>タカ</t>
    </rPh>
    <rPh sb="102" eb="108">
      <t>ホウテイタイヨウネンスウ</t>
    </rPh>
    <rPh sb="109" eb="111">
      <t>ケイカ</t>
    </rPh>
    <rPh sb="113" eb="115">
      <t>カンロ</t>
    </rPh>
    <rPh sb="116" eb="118">
      <t>ゾウカ</t>
    </rPh>
    <rPh sb="119" eb="120">
      <t>オオ</t>
    </rPh>
    <rPh sb="126" eb="131">
      <t>カンロケイネンカ</t>
    </rPh>
    <rPh sb="131" eb="132">
      <t>リツ</t>
    </rPh>
    <rPh sb="133" eb="135">
      <t>カコ</t>
    </rPh>
    <rPh sb="136" eb="137">
      <t>ネン</t>
    </rPh>
    <rPh sb="138" eb="140">
      <t>ヒカク</t>
    </rPh>
    <rPh sb="143" eb="144">
      <t>タカ</t>
    </rPh>
    <rPh sb="154" eb="156">
      <t>ゼンコク</t>
    </rPh>
    <rPh sb="159" eb="161">
      <t>バンメ</t>
    </rPh>
    <rPh sb="162" eb="164">
      <t>ソウリツ</t>
    </rPh>
    <rPh sb="198" eb="200">
      <t>カンロ</t>
    </rPh>
    <rPh sb="209" eb="210">
      <t>シタガ</t>
    </rPh>
    <rPh sb="240" eb="241">
      <t>ガツ</t>
    </rPh>
    <rPh sb="242" eb="244">
      <t>サクテイ</t>
    </rPh>
    <rPh sb="246" eb="249">
      <t>アタミシ</t>
    </rPh>
    <rPh sb="249" eb="257">
      <t>スイドウジギョウキホンケイカク</t>
    </rPh>
    <rPh sb="258" eb="259">
      <t>モト</t>
    </rPh>
    <rPh sb="262" eb="264">
      <t>コンゴ</t>
    </rPh>
    <rPh sb="265" eb="268">
      <t>ケイカクテキ</t>
    </rPh>
    <rPh sb="269" eb="271">
      <t>トウシ</t>
    </rPh>
    <rPh sb="281" eb="283">
      <t>カンロ</t>
    </rPh>
    <rPh sb="283" eb="286">
      <t>コウシンリツ</t>
    </rPh>
    <rPh sb="292" eb="294">
      <t>バアイ</t>
    </rPh>
    <rPh sb="295" eb="296">
      <t>スベ</t>
    </rPh>
    <rPh sb="298" eb="300">
      <t>カンロ</t>
    </rPh>
    <rPh sb="301" eb="303">
      <t>コウシン</t>
    </rPh>
    <rPh sb="309" eb="310">
      <t>ネン</t>
    </rPh>
    <rPh sb="311" eb="312">
      <t>ヨウ</t>
    </rPh>
    <rPh sb="317" eb="319">
      <t>コンゴ</t>
    </rPh>
    <rPh sb="320" eb="322">
      <t>ケイエイ</t>
    </rPh>
    <rPh sb="322" eb="324">
      <t>ジョウキョウ</t>
    </rPh>
    <rPh sb="325" eb="327">
      <t>カンアン</t>
    </rPh>
    <rPh sb="332" eb="336">
      <t>カンロコウシン</t>
    </rPh>
    <rPh sb="337" eb="340">
      <t>ケイカクテキ</t>
    </rPh>
    <rPh sb="341" eb="342">
      <t>オコナ</t>
    </rPh>
    <rPh sb="343" eb="345">
      <t>ヒツヨウ</t>
    </rPh>
    <phoneticPr fontId="17"/>
  </si>
  <si>
    <t>老朽化した水道施設の更新費用や維持管理費の増加が予測される中、人口減少や節水機器の普及により有収水量の大幅な増加は見込めない状況にある。
平成30年3月に策定した経営戦略については、将来の有収水量の予測や事業計画の見直しを行い、水道事業が安定的に継続できるよう令和5年3月に改めて策定した。
修繕費等の経常費用や工事資材の高騰、給水人口の減少や使用者の節水志向等により有収水量の減少が懸念され、厳しい経営状況にある中、投資と経営を両立させ、質の高い経営水準を目指していくものである。</t>
    <rPh sb="75" eb="76">
      <t>ガツ</t>
    </rPh>
    <rPh sb="77" eb="79">
      <t>サクテイ</t>
    </rPh>
    <rPh sb="81" eb="85">
      <t>ケイエイセンリャク</t>
    </rPh>
    <rPh sb="91" eb="93">
      <t>ショウライ</t>
    </rPh>
    <rPh sb="94" eb="98">
      <t>ユウシュウスイリョウ</t>
    </rPh>
    <rPh sb="99" eb="101">
      <t>ヨソク</t>
    </rPh>
    <rPh sb="102" eb="106">
      <t>ジギョウケイカク</t>
    </rPh>
    <rPh sb="107" eb="109">
      <t>ミナオ</t>
    </rPh>
    <rPh sb="111" eb="112">
      <t>オコナ</t>
    </rPh>
    <rPh sb="114" eb="118">
      <t>スイドウジギョウ</t>
    </rPh>
    <rPh sb="119" eb="122">
      <t>アンテイテキ</t>
    </rPh>
    <rPh sb="123" eb="125">
      <t>ケイゾク</t>
    </rPh>
    <rPh sb="130" eb="132">
      <t>レイワ</t>
    </rPh>
    <rPh sb="133" eb="134">
      <t>ネン</t>
    </rPh>
    <rPh sb="135" eb="136">
      <t>ガツ</t>
    </rPh>
    <rPh sb="137" eb="138">
      <t>アラタ</t>
    </rPh>
    <rPh sb="140" eb="142">
      <t>サクテイ</t>
    </rPh>
    <rPh sb="146" eb="150">
      <t>シュウゼンヒトウ</t>
    </rPh>
    <rPh sb="151" eb="155">
      <t>ケイジョウヒヨウ</t>
    </rPh>
    <rPh sb="156" eb="158">
      <t>コウジ</t>
    </rPh>
    <rPh sb="158" eb="160">
      <t>シザイ</t>
    </rPh>
    <rPh sb="161" eb="163">
      <t>コウトウ</t>
    </rPh>
    <rPh sb="164" eb="168">
      <t>キュウスイジンコウ</t>
    </rPh>
    <rPh sb="169" eb="171">
      <t>ゲンショウ</t>
    </rPh>
    <rPh sb="172" eb="175">
      <t>シヨウシャ</t>
    </rPh>
    <rPh sb="176" eb="180">
      <t>セッスイシコウ</t>
    </rPh>
    <rPh sb="180" eb="181">
      <t>トウ</t>
    </rPh>
    <rPh sb="184" eb="188">
      <t>ユウシュウスイリョウ</t>
    </rPh>
    <rPh sb="189" eb="191">
      <t>ゲンショウ</t>
    </rPh>
    <rPh sb="192" eb="194">
      <t>ケネン</t>
    </rPh>
    <rPh sb="197" eb="198">
      <t>キビ</t>
    </rPh>
    <rPh sb="200" eb="202">
      <t>ケイエイ</t>
    </rPh>
    <rPh sb="202" eb="204">
      <t>ジョウキョウ</t>
    </rPh>
    <rPh sb="207" eb="208">
      <t>ナカ</t>
    </rPh>
    <rPh sb="209" eb="211">
      <t>トウシ</t>
    </rPh>
    <rPh sb="212" eb="214">
      <t>ケイエイ</t>
    </rPh>
    <rPh sb="215" eb="217">
      <t>リョウリツ</t>
    </rPh>
    <rPh sb="220" eb="221">
      <t>シツ</t>
    </rPh>
    <rPh sb="222" eb="223">
      <t>タカ</t>
    </rPh>
    <rPh sb="224" eb="228">
      <t>ケイエイスイジュン</t>
    </rPh>
    <rPh sb="229" eb="231">
      <t>メザ</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</si>
</sst>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2.4</c:v>
                </c:pt>
                <c:pt idx="1">
                  <c:v>1.71</c:v>
                </c:pt>
                <c:pt idx="2">
                  <c:v>1.35</c:v>
                </c:pt>
                <c:pt idx="3">
                  <c:v>1.03</c:v>
                </c:pt>
                <c:pt idx="4">
                  <c:v>2.09</c:v>
                </c:pt>
              </c:numCache>
            </c:numRef>
          </c:val>
          <c:extLst>
            <c:ext xmlns:c16="http://schemas.microsoft.com/office/drawing/2014/chart" uri="{C3380CC4-5D6E-409C-BE32-E72D297353CC}">
              <c16:uniqueId val="{00000000-B057-48E4-923E-55CB4AD9E2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B057-48E4-923E-55CB4AD9E2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68.260000000000005</c:v>
                </c:pt>
                <c:pt idx="1">
                  <c:v>60.92</c:v>
                </c:pt>
                <c:pt idx="2">
                  <c:v>60.09</c:v>
                </c:pt>
                <c:pt idx="3">
                  <c:v>62.78</c:v>
                </c:pt>
                <c:pt idx="4">
                  <c:v>62.5</c:v>
                </c:pt>
              </c:numCache>
            </c:numRef>
          </c:val>
          <c:extLst>
            <c:ext xmlns:c16="http://schemas.microsoft.com/office/drawing/2014/chart" uri="{C3380CC4-5D6E-409C-BE32-E72D297353CC}">
              <c16:uniqueId val="{00000000-CBF5-49D5-B5BC-2F04DA8BB9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CBF5-49D5-B5BC-2F04DA8BB9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83.69</c:v>
                </c:pt>
                <c:pt idx="1">
                  <c:v>83.9</c:v>
                </c:pt>
                <c:pt idx="2">
                  <c:v>83.75</c:v>
                </c:pt>
                <c:pt idx="3">
                  <c:v>84.13</c:v>
                </c:pt>
                <c:pt idx="4">
                  <c:v>85.48</c:v>
                </c:pt>
              </c:numCache>
            </c:numRef>
          </c:val>
          <c:extLst>
            <c:ext xmlns:c16="http://schemas.microsoft.com/office/drawing/2014/chart" uri="{C3380CC4-5D6E-409C-BE32-E72D297353CC}">
              <c16:uniqueId val="{00000000-5A99-49EB-B97D-D72F6BF419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A99-49EB-B97D-D72F6BF419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112.18</c:v>
                </c:pt>
                <c:pt idx="1">
                  <c:v>99.94</c:v>
                </c:pt>
                <c:pt idx="2">
                  <c:v>100.45</c:v>
                </c:pt>
                <c:pt idx="3">
                  <c:v>104.69</c:v>
                </c:pt>
                <c:pt idx="4">
                  <c:v>101.5</c:v>
                </c:pt>
              </c:numCache>
            </c:numRef>
          </c:val>
          <c:extLst>
            <c:ext xmlns:c16="http://schemas.microsoft.com/office/drawing/2014/chart" uri="{C3380CC4-5D6E-409C-BE32-E72D297353CC}">
              <c16:uniqueId val="{00000000-E224-44BA-BE91-A29717CFA0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224-44BA-BE91-A29717CFA0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40.99</c:v>
                </c:pt>
                <c:pt idx="1">
                  <c:v>41.44</c:v>
                </c:pt>
                <c:pt idx="2">
                  <c:v>42.16</c:v>
                </c:pt>
                <c:pt idx="3">
                  <c:v>41</c:v>
                </c:pt>
                <c:pt idx="4">
                  <c:v>41.85</c:v>
                </c:pt>
              </c:numCache>
            </c:numRef>
          </c:val>
          <c:extLst>
            <c:ext xmlns:c16="http://schemas.microsoft.com/office/drawing/2014/chart" uri="{C3380CC4-5D6E-409C-BE32-E72D297353CC}">
              <c16:uniqueId val="{00000000-D259-4355-A05B-A0D6B94C47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D259-4355-A05B-A0D6B94C47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39.549999999999997</c:v>
                </c:pt>
                <c:pt idx="1">
                  <c:v>39.58</c:v>
                </c:pt>
                <c:pt idx="2">
                  <c:v>39.979999999999997</c:v>
                </c:pt>
                <c:pt idx="3">
                  <c:v>39.6</c:v>
                </c:pt>
                <c:pt idx="4">
                  <c:v>39.159999999999997</c:v>
                </c:pt>
              </c:numCache>
            </c:numRef>
          </c:val>
          <c:extLst>
            <c:ext xmlns:c16="http://schemas.microsoft.com/office/drawing/2014/chart" uri="{C3380CC4-5D6E-409C-BE32-E72D297353CC}">
              <c16:uniqueId val="{00000000-EA9A-4115-ACDE-B588A24E88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A9A-4115-ACDE-B588A24E88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C-487E-B8B1-D9E40FF570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25C-487E-B8B1-D9E40FF570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331.06</c:v>
                </c:pt>
                <c:pt idx="1">
                  <c:v>228.67</c:v>
                </c:pt>
                <c:pt idx="2">
                  <c:v>236.44</c:v>
                </c:pt>
                <c:pt idx="3">
                  <c:v>256.64999999999998</c:v>
                </c:pt>
                <c:pt idx="4">
                  <c:v>151.16999999999999</c:v>
                </c:pt>
              </c:numCache>
            </c:numRef>
          </c:val>
          <c:extLst>
            <c:ext xmlns:c16="http://schemas.microsoft.com/office/drawing/2014/chart" uri="{C3380CC4-5D6E-409C-BE32-E72D297353CC}">
              <c16:uniqueId val="{00000000-F6C5-4615-8D1C-01825151B7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6C5-4615-8D1C-01825151B7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304.24</c:v>
                </c:pt>
                <c:pt idx="1">
                  <c:v>393.26</c:v>
                </c:pt>
                <c:pt idx="2">
                  <c:v>392.5</c:v>
                </c:pt>
                <c:pt idx="3">
                  <c:v>383.41</c:v>
                </c:pt>
                <c:pt idx="4">
                  <c:v>404.84</c:v>
                </c:pt>
              </c:numCache>
            </c:numRef>
          </c:val>
          <c:extLst>
            <c:ext xmlns:c16="http://schemas.microsoft.com/office/drawing/2014/chart" uri="{C3380CC4-5D6E-409C-BE32-E72D297353CC}">
              <c16:uniqueId val="{00000000-BC1F-4C5A-B8FA-6C9F812A2F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C1F-4C5A-B8FA-6C9F812A2F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111.24</c:v>
                </c:pt>
                <c:pt idx="1">
                  <c:v>90.68</c:v>
                </c:pt>
                <c:pt idx="2">
                  <c:v>95.74</c:v>
                </c:pt>
                <c:pt idx="3">
                  <c:v>103.07</c:v>
                </c:pt>
                <c:pt idx="4">
                  <c:v>97.81</c:v>
                </c:pt>
              </c:numCache>
            </c:numRef>
          </c:val>
          <c:extLst>
            <c:ext xmlns:c16="http://schemas.microsoft.com/office/drawing/2014/chart" uri="{C3380CC4-5D6E-409C-BE32-E72D297353CC}">
              <c16:uniqueId val="{00000000-B5FB-4C60-9401-C21BF8B9EB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5FB-4C60-9401-C21BF8B9EB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167.1</c:v>
                </c:pt>
                <c:pt idx="1">
                  <c:v>192.21</c:v>
                </c:pt>
                <c:pt idx="2">
                  <c:v>198.14</c:v>
                </c:pt>
                <c:pt idx="3">
                  <c:v>183.97</c:v>
                </c:pt>
                <c:pt idx="4">
                  <c:v>193.62</c:v>
                </c:pt>
              </c:numCache>
            </c:numRef>
          </c:val>
          <c:extLst>
            <c:ext xmlns:c16="http://schemas.microsoft.com/office/drawing/2014/chart" uri="{C3380CC4-5D6E-409C-BE32-E72D297353CC}">
              <c16:uniqueId val="{00000000-7BE4-4E78-B34E-22D6A156A4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7BE4-4E78-B34E-22D6A156A4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6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静岡県　熱海市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33934</v>
      </c>
      <c r="AM8" s="52"/>
      <c r="AN8" s="52"/>
      <c r="AO8" s="52"/>
      <c r="AP8" s="52"/>
      <c r="AQ8" s="52"/>
      <c r="AR8" s="52"/>
      <c r="AS8" s="52"/>
      <c r="AT8" s="49">
        <f>データ!$S$6</f>
        <v>61.77</v>
      </c>
      <c r="AU8" s="50"/>
      <c r="AV8" s="50"/>
      <c r="AW8" s="50"/>
      <c r="AX8" s="50"/>
      <c r="AY8" s="50"/>
      <c r="AZ8" s="50"/>
      <c r="BA8" s="50"/>
      <c r="BB8" s="39">
        <f>データ!$T$6</f>
        <v>549.36</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2">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9" t="str">
        <f>データ!$N$6</f>
        <v>-</v>
      </c>
      <c r="C10" s="50"/>
      <c r="D10" s="50"/>
      <c r="E10" s="50"/>
      <c r="F10" s="50"/>
      <c r="G10" s="50"/>
      <c r="H10" s="50"/>
      <c r="I10" s="49">
        <f>データ!$O$6</f>
        <v>57.86</v>
      </c>
      <c r="J10" s="50"/>
      <c r="K10" s="50"/>
      <c r="L10" s="50"/>
      <c r="M10" s="50"/>
      <c r="N10" s="50"/>
      <c r="O10" s="51"/>
      <c r="P10" s="39">
        <f>データ!$P$6</f>
        <v>99.99</v>
      </c>
      <c r="Q10" s="39"/>
      <c r="R10" s="39"/>
      <c r="S10" s="39"/>
      <c r="T10" s="39"/>
      <c r="U10" s="39"/>
      <c r="V10" s="39"/>
      <c r="W10" s="52">
        <f>データ!$Q$6</f>
        <v>2615</v>
      </c>
      <c r="X10" s="52"/>
      <c r="Y10" s="52"/>
      <c r="Z10" s="52"/>
      <c r="AA10" s="52"/>
      <c r="AB10" s="52"/>
      <c r="AC10" s="52"/>
      <c r="AD10" s="2"/>
      <c r="AE10" s="2"/>
      <c r="AF10" s="2"/>
      <c r="AG10" s="2"/>
      <c r="AH10" s="2"/>
      <c r="AI10" s="2"/>
      <c r="AJ10" s="2"/>
      <c r="AK10" s="2"/>
      <c r="AL10" s="52">
        <f>データ!$U$6</f>
        <v>33600</v>
      </c>
      <c r="AM10" s="52"/>
      <c r="AN10" s="52"/>
      <c r="AO10" s="52"/>
      <c r="AP10" s="52"/>
      <c r="AQ10" s="52"/>
      <c r="AR10" s="52"/>
      <c r="AS10" s="52"/>
      <c r="AT10" s="49">
        <f>データ!$V$6</f>
        <v>23.91</v>
      </c>
      <c r="AU10" s="50"/>
      <c r="AV10" s="50"/>
      <c r="AW10" s="50"/>
      <c r="AX10" s="50"/>
      <c r="AY10" s="50"/>
      <c r="AZ10" s="50"/>
      <c r="BA10" s="50"/>
      <c r="BB10" s="39">
        <f>データ!$W$6</f>
        <v>1405.27</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111</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KF13L5ELLL9ZN2z7NSGgEfYlEidkRTYwlOogsqWIY9OSeVfSqCCXipg0ka0bXnT+pojk1n8z2MsLRH8bm+qg==" saltValue="f7QwJ2u3uylPglk7bYd8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52</v>
      </c>
      <c r="B4" s="17"/>
      <c r="C4" s="17"/>
      <c r="D4" s="17"/>
      <c r="E4" s="17"/>
      <c r="F4" s="17"/>
      <c r="G4" s="17"/>
      <c r="H4" s="79"/>
      <c r="I4" s="80"/>
      <c r="J4" s="80"/>
      <c r="K4" s="80"/>
      <c r="L4" s="80"/>
      <c r="M4" s="80"/>
      <c r="N4" s="80"/>
      <c r="O4" s="80"/>
      <c r="P4" s="80"/>
      <c r="Q4" s="80"/>
      <c r="R4" s="80"/>
      <c r="S4" s="80"/>
      <c r="T4" s="80"/>
      <c r="U4" s="80"/>
      <c r="V4" s="80"/>
      <c r="W4" s="81"/>
      <c r="X4" s="75" t="s">
        <v>53</v>
      </c>
      <c r="Y4" s="75"/>
      <c r="Z4" s="75"/>
      <c r="AA4" s="75"/>
      <c r="AB4" s="75"/>
      <c r="AC4" s="75"/>
      <c r="AD4" s="75"/>
      <c r="AE4" s="75"/>
      <c r="AF4" s="75"/>
      <c r="AG4" s="75"/>
      <c r="AH4" s="75"/>
      <c r="AI4" s="75" t="s">
        <v>54</v>
      </c>
      <c r="AJ4" s="75"/>
      <c r="AK4" s="75"/>
      <c r="AL4" s="75"/>
      <c r="AM4" s="75"/>
      <c r="AN4" s="75"/>
      <c r="AO4" s="75"/>
      <c r="AP4" s="75"/>
      <c r="AQ4" s="75"/>
      <c r="AR4" s="75"/>
      <c r="AS4" s="75"/>
      <c r="AT4" s="75" t="s">
        <v>55</v>
      </c>
      <c r="AU4" s="75"/>
      <c r="AV4" s="75"/>
      <c r="AW4" s="75"/>
      <c r="AX4" s="75"/>
      <c r="AY4" s="75"/>
      <c r="AZ4" s="75"/>
      <c r="BA4" s="75"/>
      <c r="BB4" s="75"/>
      <c r="BC4" s="75"/>
      <c r="BD4" s="75"/>
      <c r="BE4" s="75" t="s">
        <v>56</v>
      </c>
      <c r="BF4" s="75"/>
      <c r="BG4" s="75"/>
      <c r="BH4" s="75"/>
      <c r="BI4" s="75"/>
      <c r="BJ4" s="75"/>
      <c r="BK4" s="75"/>
      <c r="BL4" s="75"/>
      <c r="BM4" s="75"/>
      <c r="BN4" s="75"/>
      <c r="BO4" s="75"/>
      <c r="BP4" s="75" t="s">
        <v>57</v>
      </c>
      <c r="BQ4" s="75"/>
      <c r="BR4" s="75"/>
      <c r="BS4" s="75"/>
      <c r="BT4" s="75"/>
      <c r="BU4" s="75"/>
      <c r="BV4" s="75"/>
      <c r="BW4" s="75"/>
      <c r="BX4" s="75"/>
      <c r="BY4" s="75"/>
      <c r="BZ4" s="75"/>
      <c r="CA4" s="75" t="s">
        <v>58</v>
      </c>
      <c r="CB4" s="75"/>
      <c r="CC4" s="75"/>
      <c r="CD4" s="75"/>
      <c r="CE4" s="75"/>
      <c r="CF4" s="75"/>
      <c r="CG4" s="75"/>
      <c r="CH4" s="75"/>
      <c r="CI4" s="75"/>
      <c r="CJ4" s="75"/>
      <c r="CK4" s="75"/>
      <c r="CL4" s="75" t="s">
        <v>59</v>
      </c>
      <c r="CM4" s="75"/>
      <c r="CN4" s="75"/>
      <c r="CO4" s="75"/>
      <c r="CP4" s="75"/>
      <c r="CQ4" s="75"/>
      <c r="CR4" s="75"/>
      <c r="CS4" s="75"/>
      <c r="CT4" s="75"/>
      <c r="CU4" s="75"/>
      <c r="CV4" s="75"/>
      <c r="CW4" s="75" t="s">
        <v>60</v>
      </c>
      <c r="CX4" s="75"/>
      <c r="CY4" s="75"/>
      <c r="CZ4" s="75"/>
      <c r="DA4" s="75"/>
      <c r="DB4" s="75"/>
      <c r="DC4" s="75"/>
      <c r="DD4" s="75"/>
      <c r="DE4" s="75"/>
      <c r="DF4" s="75"/>
      <c r="DG4" s="75"/>
      <c r="DH4" s="75" t="s">
        <v>61</v>
      </c>
      <c r="DI4" s="75"/>
      <c r="DJ4" s="75"/>
      <c r="DK4" s="75"/>
      <c r="DL4" s="75"/>
      <c r="DM4" s="75"/>
      <c r="DN4" s="75"/>
      <c r="DO4" s="75"/>
      <c r="DP4" s="75"/>
      <c r="DQ4" s="75"/>
      <c r="DR4" s="75"/>
      <c r="DS4" s="75" t="s">
        <v>62</v>
      </c>
      <c r="DT4" s="75"/>
      <c r="DU4" s="75"/>
      <c r="DV4" s="75"/>
      <c r="DW4" s="75"/>
      <c r="DX4" s="75"/>
      <c r="DY4" s="75"/>
      <c r="DZ4" s="75"/>
      <c r="EA4" s="75"/>
      <c r="EB4" s="75"/>
      <c r="EC4" s="75"/>
      <c r="ED4" s="75" t="s">
        <v>63</v>
      </c>
      <c r="EE4" s="75"/>
      <c r="EF4" s="75"/>
      <c r="EG4" s="75"/>
      <c r="EH4" s="75"/>
      <c r="EI4" s="75"/>
      <c r="EJ4" s="75"/>
      <c r="EK4" s="75"/>
      <c r="EL4" s="75"/>
      <c r="EM4" s="75"/>
      <c r="EN4" s="7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222054</v>
      </c>
      <c r="D6" s="20">
        <f t="shared" si="3"/>
        <v>46</v>
      </c>
      <c r="E6" s="20">
        <f t="shared" si="3"/>
        <v>1</v>
      </c>
      <c r="F6" s="20">
        <f t="shared" si="3"/>
        <v>0</v>
      </c>
      <c r="G6" s="20">
        <f t="shared" si="3"/>
        <v>1</v>
      </c>
      <c r="H6" s="20" t="str">
        <f t="shared" si="3"/>
        <v>静岡県　熱海市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57.86</v>
      </c>
      <c r="P6" s="21">
        <f t="shared" si="3"/>
        <v>99.99</v>
      </c>
      <c r="Q6" s="21">
        <f t="shared" si="3"/>
        <v>2615</v>
      </c>
      <c r="R6" s="21">
        <f t="shared" si="3"/>
        <v>33934</v>
      </c>
      <c r="S6" s="21">
        <f t="shared" si="3"/>
        <v>61.77</v>
      </c>
      <c r="T6" s="21">
        <f t="shared" si="3"/>
        <v>549.36</v>
      </c>
      <c r="U6" s="21">
        <f t="shared" si="3"/>
        <v>33600</v>
      </c>
      <c r="V6" s="21">
        <f t="shared" si="3"/>
        <v>23.91</v>
      </c>
      <c r="W6" s="21">
        <f t="shared" si="3"/>
        <v>1405.27</v>
      </c>
      <c r="X6" s="22">
        <f>IF(X7="",NA(),X7)</f>
        <v>112.18</v>
      </c>
      <c r="Y6" s="22">
        <f t="shared" ref="Y6:AG6" si="4">IF(Y7="",NA(),Y7)</f>
        <v>99.94</v>
      </c>
      <c r="Z6" s="22">
        <f t="shared" si="4"/>
        <v>100.45</v>
      </c>
      <c r="AA6" s="22">
        <f t="shared" si="4"/>
        <v>104.69</v>
      </c>
      <c r="AB6" s="22">
        <f t="shared" si="4"/>
        <v>101.5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331.06</v>
      </c>
      <c r="AU6" s="22">
        <f t="shared" ref="AU6:BC6" si="6">IF(AU7="",NA(),AU7)</f>
        <v>228.67</v>
      </c>
      <c r="AV6" s="22">
        <f t="shared" si="6"/>
        <v>236.44</v>
      </c>
      <c r="AW6" s="22">
        <f t="shared" si="6"/>
        <v>256.64999999999998</v>
      </c>
      <c r="AX6" s="22">
        <f t="shared" si="6"/>
        <v>151.16999999999999</v>
      </c>
      <c r="AY6" s="22">
        <f t="shared" si="6"/>
        <v>365.18</v>
      </c>
      <c r="AZ6" s="22">
        <f t="shared" si="6"/>
        <v>327.77</v>
      </c>
      <c r="BA6" s="22">
        <f t="shared" si="6"/>
        <v>338.02</v>
      </c>
      <c r="BB6" s="22">
        <f t="shared" si="6"/>
        <v>345.94</v>
      </c>
      <c r="BC6" s="22">
        <f t="shared" si="6"/>
        <v>329.7</v>
      </c>
      <c r="BD6" s="21" t="str">
        <f>IF(BD7="","",IF(BD7="-","【-】","【"&amp;SUBSTITUTE(TEXT(BD7,"#,##0.00"),"-","△")&amp;"】"))</f>
        <v>【243.36】</v>
      </c>
      <c r="BE6" s="22">
        <f>IF(BE7="",NA(),BE7)</f>
        <v>304.24</v>
      </c>
      <c r="BF6" s="22">
        <f t="shared" ref="BF6:BN6" si="7">IF(BF7="",NA(),BF7)</f>
        <v>393.26</v>
      </c>
      <c r="BG6" s="22">
        <f t="shared" si="7"/>
        <v>392.5</v>
      </c>
      <c r="BH6" s="22">
        <f t="shared" si="7"/>
        <v>383.41</v>
      </c>
      <c r="BI6" s="22">
        <f t="shared" si="7"/>
        <v>404.84</v>
      </c>
      <c r="BJ6" s="22">
        <f t="shared" si="7"/>
        <v>371.65</v>
      </c>
      <c r="BK6" s="22">
        <f t="shared" si="7"/>
        <v>397.1</v>
      </c>
      <c r="BL6" s="22">
        <f t="shared" si="7"/>
        <v>379.91</v>
      </c>
      <c r="BM6" s="22">
        <f t="shared" si="7"/>
        <v>386.61</v>
      </c>
      <c r="BN6" s="22">
        <f t="shared" si="7"/>
        <v>381.56</v>
      </c>
      <c r="BO6" s="21" t="str">
        <f>IF(BO7="","",IF(BO7="-","【-】","【"&amp;SUBSTITUTE(TEXT(BO7,"#,##0.00"),"-","△")&amp;"】"))</f>
        <v>【265.93】</v>
      </c>
      <c r="BP6" s="22">
        <f>IF(BP7="",NA(),BP7)</f>
        <v>111.24</v>
      </c>
      <c r="BQ6" s="22">
        <f t="shared" ref="BQ6:BY6" si="8">IF(BQ7="",NA(),BQ7)</f>
        <v>90.68</v>
      </c>
      <c r="BR6" s="22">
        <f t="shared" si="8"/>
        <v>95.74</v>
      </c>
      <c r="BS6" s="22">
        <f t="shared" si="8"/>
        <v>103.07</v>
      </c>
      <c r="BT6" s="22">
        <f t="shared" si="8"/>
        <v>97.81</v>
      </c>
      <c r="BU6" s="22">
        <f t="shared" si="8"/>
        <v>98.77</v>
      </c>
      <c r="BV6" s="22">
        <f t="shared" si="8"/>
        <v>95.79</v>
      </c>
      <c r="BW6" s="22">
        <f t="shared" si="8"/>
        <v>98.3</v>
      </c>
      <c r="BX6" s="22">
        <f t="shared" si="8"/>
        <v>93.82</v>
      </c>
      <c r="BY6" s="22">
        <f t="shared" si="8"/>
        <v>95.04</v>
      </c>
      <c r="BZ6" s="21" t="str">
        <f>IF(BZ7="","",IF(BZ7="-","【-】","【"&amp;SUBSTITUTE(TEXT(BZ7,"#,##0.00"),"-","△")&amp;"】"))</f>
        <v>【97.82】</v>
      </c>
      <c r="CA6" s="22">
        <f>IF(CA7="",NA(),CA7)</f>
        <v>167.1</v>
      </c>
      <c r="CB6" s="22">
        <f t="shared" ref="CB6:CJ6" si="9">IF(CB7="",NA(),CB7)</f>
        <v>192.21</v>
      </c>
      <c r="CC6" s="22">
        <f t="shared" si="9"/>
        <v>198.14</v>
      </c>
      <c r="CD6" s="22">
        <f t="shared" si="9"/>
        <v>183.97</v>
      </c>
      <c r="CE6" s="22">
        <f t="shared" si="9"/>
        <v>193.62</v>
      </c>
      <c r="CF6" s="22">
        <f t="shared" si="9"/>
        <v>173.67</v>
      </c>
      <c r="CG6" s="22">
        <f t="shared" si="9"/>
        <v>171.13</v>
      </c>
      <c r="CH6" s="22">
        <f t="shared" si="9"/>
        <v>173.7</v>
      </c>
      <c r="CI6" s="22">
        <f t="shared" si="9"/>
        <v>178.94</v>
      </c>
      <c r="CJ6" s="22">
        <f t="shared" si="9"/>
        <v>180.19</v>
      </c>
      <c r="CK6" s="21" t="str">
        <f>IF(CK7="","",IF(CK7="-","【-】","【"&amp;SUBSTITUTE(TEXT(CK7,"#,##0.00"),"-","△")&amp;"】"))</f>
        <v>【177.56】</v>
      </c>
      <c r="CL6" s="22">
        <f>IF(CL7="",NA(),CL7)</f>
        <v>68.260000000000005</v>
      </c>
      <c r="CM6" s="22">
        <f t="shared" ref="CM6:CU6" si="10">IF(CM7="",NA(),CM7)</f>
        <v>60.92</v>
      </c>
      <c r="CN6" s="22">
        <f t="shared" si="10"/>
        <v>60.09</v>
      </c>
      <c r="CO6" s="22">
        <f t="shared" si="10"/>
        <v>62.78</v>
      </c>
      <c r="CP6" s="22">
        <f t="shared" si="10"/>
        <v>62.5</v>
      </c>
      <c r="CQ6" s="22">
        <f t="shared" si="10"/>
        <v>59.67</v>
      </c>
      <c r="CR6" s="22">
        <f t="shared" si="10"/>
        <v>60.12</v>
      </c>
      <c r="CS6" s="22">
        <f t="shared" si="10"/>
        <v>60.34</v>
      </c>
      <c r="CT6" s="22">
        <f t="shared" si="10"/>
        <v>59.54</v>
      </c>
      <c r="CU6" s="22">
        <f t="shared" si="10"/>
        <v>59.26</v>
      </c>
      <c r="CV6" s="21" t="str">
        <f>IF(CV7="","",IF(CV7="-","【-】","【"&amp;SUBSTITUTE(TEXT(CV7,"#,##0.00"),"-","△")&amp;"】"))</f>
        <v>【59.81】</v>
      </c>
      <c r="CW6" s="22">
        <f>IF(CW7="",NA(),CW7)</f>
        <v>83.69</v>
      </c>
      <c r="CX6" s="22">
        <f t="shared" ref="CX6:DF6" si="11">IF(CX7="",NA(),CX7)</f>
        <v>83.9</v>
      </c>
      <c r="CY6" s="22">
        <f t="shared" si="11"/>
        <v>83.75</v>
      </c>
      <c r="CZ6" s="22">
        <f t="shared" si="11"/>
        <v>84.13</v>
      </c>
      <c r="DA6" s="22">
        <f t="shared" si="11"/>
        <v>85.48</v>
      </c>
      <c r="DB6" s="22">
        <f t="shared" si="11"/>
        <v>84.6</v>
      </c>
      <c r="DC6" s="22">
        <f t="shared" si="11"/>
        <v>84.24</v>
      </c>
      <c r="DD6" s="22">
        <f t="shared" si="11"/>
        <v>84.19</v>
      </c>
      <c r="DE6" s="22">
        <f t="shared" si="11"/>
        <v>83.93</v>
      </c>
      <c r="DF6" s="22">
        <f t="shared" si="11"/>
        <v>83.84</v>
      </c>
      <c r="DG6" s="21" t="str">
        <f>IF(DG7="","",IF(DG7="-","【-】","【"&amp;SUBSTITUTE(TEXT(DG7,"#,##0.00"),"-","△")&amp;"】"))</f>
        <v>【89.42】</v>
      </c>
      <c r="DH6" s="22">
        <f>IF(DH7="",NA(),DH7)</f>
        <v>40.99</v>
      </c>
      <c r="DI6" s="22">
        <f t="shared" ref="DI6:DQ6" si="12">IF(DI7="",NA(),DI7)</f>
        <v>41.44</v>
      </c>
      <c r="DJ6" s="22">
        <f t="shared" si="12"/>
        <v>42.16</v>
      </c>
      <c r="DK6" s="22">
        <f t="shared" si="12"/>
        <v>41</v>
      </c>
      <c r="DL6" s="22">
        <f t="shared" si="12"/>
        <v>41.85</v>
      </c>
      <c r="DM6" s="22">
        <f t="shared" si="12"/>
        <v>48.17</v>
      </c>
      <c r="DN6" s="22">
        <f t="shared" si="12"/>
        <v>48.83</v>
      </c>
      <c r="DO6" s="22">
        <f t="shared" si="12"/>
        <v>49.96</v>
      </c>
      <c r="DP6" s="22">
        <f t="shared" si="12"/>
        <v>50.82</v>
      </c>
      <c r="DQ6" s="22">
        <f t="shared" si="12"/>
        <v>51.82</v>
      </c>
      <c r="DR6" s="21" t="str">
        <f>IF(DR7="","",IF(DR7="-","【-】","【"&amp;SUBSTITUTE(TEXT(DR7,"#,##0.00"),"-","△")&amp;"】"))</f>
        <v>【52.02】</v>
      </c>
      <c r="DS6" s="22">
        <f>IF(DS7="",NA(),DS7)</f>
        <v>39.549999999999997</v>
      </c>
      <c r="DT6" s="22">
        <f t="shared" ref="DT6:EB6" si="13">IF(DT7="",NA(),DT7)</f>
        <v>39.58</v>
      </c>
      <c r="DU6" s="22">
        <f t="shared" si="13"/>
        <v>39.979999999999997</v>
      </c>
      <c r="DV6" s="22">
        <f t="shared" si="13"/>
        <v>39.6</v>
      </c>
      <c r="DW6" s="22">
        <f t="shared" si="13"/>
        <v>39.159999999999997</v>
      </c>
      <c r="DX6" s="22">
        <f t="shared" si="13"/>
        <v>17.12</v>
      </c>
      <c r="DY6" s="22">
        <f t="shared" si="13"/>
        <v>18.18</v>
      </c>
      <c r="DZ6" s="22">
        <f t="shared" si="13"/>
        <v>19.32</v>
      </c>
      <c r="EA6" s="22">
        <f t="shared" si="13"/>
        <v>21.16</v>
      </c>
      <c r="EB6" s="22">
        <f t="shared" si="13"/>
        <v>22.72</v>
      </c>
      <c r="EC6" s="21" t="str">
        <f>IF(EC7="","",IF(EC7="-","【-】","【"&amp;SUBSTITUTE(TEXT(EC7,"#,##0.00"),"-","△")&amp;"】"))</f>
        <v>【25.37】</v>
      </c>
      <c r="ED6" s="22">
        <f>IF(ED7="",NA(),ED7)</f>
        <v>2.4</v>
      </c>
      <c r="EE6" s="22">
        <f t="shared" ref="EE6:EM6" si="14">IF(EE7="",NA(),EE7)</f>
        <v>1.71</v>
      </c>
      <c r="EF6" s="22">
        <f t="shared" si="14"/>
        <v>1.35</v>
      </c>
      <c r="EG6" s="22">
        <f t="shared" si="14"/>
        <v>1.03</v>
      </c>
      <c r="EH6" s="22">
        <f t="shared" si="14"/>
        <v>2.09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222054</v>
      </c>
      <c r="D7" s="24">
        <v>46</v>
      </c>
      <c r="E7" s="24">
        <v>1</v>
      </c>
      <c r="F7" s="24">
        <v>0</v>
      </c>
      <c r="G7" s="24">
        <v>1</v>
      </c>
      <c r="H7" s="24" t="s">
        <v>92</v>
      </c>
      <c r="I7" s="24" t="s">
        <v>93</v>
      </c>
      <c r="J7" s="24" t="s">
        <v>94</v>
      </c>
      <c r="K7" s="24" t="s">
        <v>95</v>
      </c>
      <c r="L7" s="24" t="s">
        <v>96</v>
      </c>
      <c r="M7" s="24" t="s">
        <v>97</v>
      </c>
      <c r="N7" s="25" t="s">
        <v>98</v>
      </c>
      <c r="O7" s="25">
        <v>57.86</v>
      </c>
      <c r="P7" s="25">
        <v>99.99</v>
      </c>
      <c r="Q7" s="25">
        <v>2615</v>
      </c>
      <c r="R7" s="25">
        <v>33934</v>
      </c>
      <c r="S7" s="25">
        <v>61.77</v>
      </c>
      <c r="T7" s="25">
        <v>549.36</v>
      </c>
      <c r="U7" s="25">
        <v>33600</v>
      </c>
      <c r="V7" s="25">
        <v>23.91</v>
      </c>
      <c r="W7" s="25">
        <v>1405.27</v>
      </c>
      <c r="X7" s="25">
        <v>112.18</v>
      </c>
      <c r="Y7" s="25">
        <v>99.94</v>
      </c>
      <c r="Z7" s="25">
        <v>100.45</v>
      </c>
      <c r="AA7" s="25">
        <v>104.69</v>
      </c>
      <c r="AB7" s="25">
        <v>101.5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331.06</v>
      </c>
      <c r="AU7" s="25">
        <v>228.67</v>
      </c>
      <c r="AV7" s="25">
        <v>236.44</v>
      </c>
      <c r="AW7" s="25">
        <v>256.64999999999998</v>
      </c>
      <c r="AX7" s="25">
        <v>151.16999999999999</v>
      </c>
      <c r="AY7" s="25">
        <v>365.18</v>
      </c>
      <c r="AZ7" s="25">
        <v>327.77</v>
      </c>
      <c r="BA7" s="25">
        <v>338.02</v>
      </c>
      <c r="BB7" s="25">
        <v>345.94</v>
      </c>
      <c r="BC7" s="25">
        <v>329.7</v>
      </c>
      <c r="BD7" s="25">
        <v>243.36</v>
      </c>
      <c r="BE7" s="25">
        <v>304.24</v>
      </c>
      <c r="BF7" s="25">
        <v>393.26</v>
      </c>
      <c r="BG7" s="25">
        <v>392.5</v>
      </c>
      <c r="BH7" s="25">
        <v>383.41</v>
      </c>
      <c r="BI7" s="25">
        <v>404.84</v>
      </c>
      <c r="BJ7" s="25">
        <v>371.65</v>
      </c>
      <c r="BK7" s="25">
        <v>397.1</v>
      </c>
      <c r="BL7" s="25">
        <v>379.91</v>
      </c>
      <c r="BM7" s="25">
        <v>386.61</v>
      </c>
      <c r="BN7" s="25">
        <v>381.56</v>
      </c>
      <c r="BO7" s="25">
        <v>265.93</v>
      </c>
      <c r="BP7" s="25">
        <v>111.24</v>
      </c>
      <c r="BQ7" s="25">
        <v>90.68</v>
      </c>
      <c r="BR7" s="25">
        <v>95.74</v>
      </c>
      <c r="BS7" s="25">
        <v>103.07</v>
      </c>
      <c r="BT7" s="25">
        <v>97.81</v>
      </c>
      <c r="BU7" s="25">
        <v>98.77</v>
      </c>
      <c r="BV7" s="25">
        <v>95.79</v>
      </c>
      <c r="BW7" s="25">
        <v>98.3</v>
      </c>
      <c r="BX7" s="25">
        <v>93.82</v>
      </c>
      <c r="BY7" s="25">
        <v>95.04</v>
      </c>
      <c r="BZ7" s="25">
        <v>97.82</v>
      </c>
      <c r="CA7" s="25">
        <v>167.1</v>
      </c>
      <c r="CB7" s="25">
        <v>192.21</v>
      </c>
      <c r="CC7" s="25">
        <v>198.14</v>
      </c>
      <c r="CD7" s="25">
        <v>183.97</v>
      </c>
      <c r="CE7" s="25">
        <v>193.62</v>
      </c>
      <c r="CF7" s="25">
        <v>173.67</v>
      </c>
      <c r="CG7" s="25">
        <v>171.13</v>
      </c>
      <c r="CH7" s="25">
        <v>173.7</v>
      </c>
      <c r="CI7" s="25">
        <v>178.94</v>
      </c>
      <c r="CJ7" s="25">
        <v>180.19</v>
      </c>
      <c r="CK7" s="25">
        <v>177.56</v>
      </c>
      <c r="CL7" s="25">
        <v>68.260000000000005</v>
      </c>
      <c r="CM7" s="25">
        <v>60.92</v>
      </c>
      <c r="CN7" s="25">
        <v>60.09</v>
      </c>
      <c r="CO7" s="25">
        <v>62.78</v>
      </c>
      <c r="CP7" s="25">
        <v>62.5</v>
      </c>
      <c r="CQ7" s="25">
        <v>59.67</v>
      </c>
      <c r="CR7" s="25">
        <v>60.12</v>
      </c>
      <c r="CS7" s="25">
        <v>60.34</v>
      </c>
      <c r="CT7" s="25">
        <v>59.54</v>
      </c>
      <c r="CU7" s="25">
        <v>59.26</v>
      </c>
      <c r="CV7" s="25">
        <v>59.81</v>
      </c>
      <c r="CW7" s="25">
        <v>83.69</v>
      </c>
      <c r="CX7" s="25">
        <v>83.9</v>
      </c>
      <c r="CY7" s="25">
        <v>83.75</v>
      </c>
      <c r="CZ7" s="25">
        <v>84.13</v>
      </c>
      <c r="DA7" s="25">
        <v>85.48</v>
      </c>
      <c r="DB7" s="25">
        <v>84.6</v>
      </c>
      <c r="DC7" s="25">
        <v>84.24</v>
      </c>
      <c r="DD7" s="25">
        <v>84.19</v>
      </c>
      <c r="DE7" s="25">
        <v>83.93</v>
      </c>
      <c r="DF7" s="25">
        <v>83.84</v>
      </c>
      <c r="DG7" s="25">
        <v>89.42</v>
      </c>
      <c r="DH7" s="25">
        <v>40.99</v>
      </c>
      <c r="DI7" s="25">
        <v>41.44</v>
      </c>
      <c r="DJ7" s="25">
        <v>42.16</v>
      </c>
      <c r="DK7" s="25">
        <v>41</v>
      </c>
      <c r="DL7" s="25">
        <v>41.85</v>
      </c>
      <c r="DM7" s="25">
        <v>48.17</v>
      </c>
      <c r="DN7" s="25">
        <v>48.83</v>
      </c>
      <c r="DO7" s="25">
        <v>49.96</v>
      </c>
      <c r="DP7" s="25">
        <v>50.82</v>
      </c>
      <c r="DQ7" s="25">
        <v>51.82</v>
      </c>
      <c r="DR7" s="25">
        <v>52.02</v>
      </c>
      <c r="DS7" s="25">
        <v>39.549999999999997</v>
      </c>
      <c r="DT7" s="25">
        <v>39.58</v>
      </c>
      <c r="DU7" s="25">
        <v>39.979999999999997</v>
      </c>
      <c r="DV7" s="25">
        <v>39.6</v>
      </c>
      <c r="DW7" s="25">
        <v>39.159999999999997</v>
      </c>
      <c r="DX7" s="25">
        <v>17.12</v>
      </c>
      <c r="DY7" s="25">
        <v>18.18</v>
      </c>
      <c r="DZ7" s="25">
        <v>19.32</v>
      </c>
      <c r="EA7" s="25">
        <v>21.16</v>
      </c>
      <c r="EB7" s="25">
        <v>22.72</v>
      </c>
      <c r="EC7" s="25">
        <v>25.37</v>
      </c>
      <c r="ED7" s="25">
        <v>2.4</v>
      </c>
      <c r="EE7" s="25">
        <v>1.71</v>
      </c>
      <c r="EF7" s="25">
        <v>1.35</v>
      </c>
      <c r="EG7" s="25">
        <v>1.03</v>
      </c>
      <c r="EH7" s="25">
        <v>2.09</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107</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稲葉 最</cp:lastModifiedBy>
  <dcterms:created xsi:type="dcterms:W3CDTF">2025-01-24T06:50:02Z</dcterms:created>
  <dcterms:modified xsi:type="dcterms:W3CDTF">2025-01-29T01:52:41Z</dcterms:modified>
  <cp:category/>
</cp:coreProperties>
</file>